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"/>
    </mc:Choice>
  </mc:AlternateContent>
  <bookViews>
    <workbookView xWindow="-105" yWindow="-105" windowWidth="20730" windowHeight="11760" tabRatio="937" activeTab="2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6" hidden="1">'power_normal!'!$Y$3:$AA$3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itr" localSheetId="5" hidden="1">2147483647</definedName>
    <definedName name="solver_lhs1" localSheetId="4" hidden="1">Cauchy!$S$5</definedName>
    <definedName name="solver_lhs1" localSheetId="1" hidden="1">logistic!$S$5</definedName>
    <definedName name="solver_lhs1" localSheetId="2" hidden="1">LogNormal!$L$5</definedName>
    <definedName name="solver_lhs1" localSheetId="3" hidden="1">NORMAL!$K$5</definedName>
    <definedName name="solver_lhs1" localSheetId="5" hidden="1">Weibull!$L$5</definedName>
    <definedName name="solver_lhs2" localSheetId="4" hidden="1">Cauchy!$S$5</definedName>
    <definedName name="solver_lhs2" localSheetId="1" hidden="1">logistic!$S$5</definedName>
    <definedName name="solver_lhs2" localSheetId="2" hidden="1">LogNormal!$U$5</definedName>
    <definedName name="solver_lhs2" localSheetId="3" hidden="1">NORMAL!$T$5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5" hidden="1">2147483647</definedName>
    <definedName name="solver_num" localSheetId="4" hidden="1">0</definedName>
    <definedName name="solver_num" localSheetId="1" hidden="1">0</definedName>
    <definedName name="solver_num" localSheetId="2" hidden="1">0</definedName>
    <definedName name="solver_num" localSheetId="3" hidden="1">2</definedName>
    <definedName name="solver_num" localSheetId="6" hidden="1">0</definedName>
    <definedName name="solver_num" localSheetId="5" hidden="1">2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nwt" localSheetId="5" hidden="1">1</definedName>
    <definedName name="solver_opt" localSheetId="4" hidden="1">Cauchy!$I$3</definedName>
    <definedName name="solver_opt" localSheetId="1" hidden="1">logistic!$I$3</definedName>
    <definedName name="solver_opt" localSheetId="2" hidden="1">LogNormal!$K$3</definedName>
    <definedName name="solver_opt" localSheetId="3" hidden="1">NORMAL!$T$8</definedName>
    <definedName name="solver_opt" localSheetId="6" hidden="1">'power_normal!'!$K$3</definedName>
    <definedName name="solver_opt" localSheetId="5" hidden="1">Weibull!$Y$6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bv" localSheetId="5" hidden="1">1</definedName>
    <definedName name="solver_rel1" localSheetId="4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5" hidden="1">3</definedName>
    <definedName name="solver_rel2" localSheetId="4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4" hidden="1">0.95</definedName>
    <definedName name="solver_rhs1" localSheetId="1" hidden="1">0.95</definedName>
    <definedName name="solver_rhs1" localSheetId="2" hidden="1">0.95</definedName>
    <definedName name="solver_rhs1" localSheetId="3" hidden="1">1</definedName>
    <definedName name="solver_rhs1" localSheetId="5" hidden="1">0.95</definedName>
    <definedName name="solver_rhs2" localSheetId="4" hidden="1">0.95</definedName>
    <definedName name="solver_rhs2" localSheetId="1" hidden="1">0.95</definedName>
    <definedName name="solver_rhs2" localSheetId="2" hidden="1">0.95</definedName>
    <definedName name="solver_rhs2" localSheetId="3" hidden="1">0.95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6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6" hidden="1">1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6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7" i="5" l="1"/>
  <c r="Z14" i="5" l="1"/>
  <c r="AA14" i="5" s="1"/>
  <c r="Z13" i="5"/>
  <c r="AA13" i="5" s="1"/>
  <c r="A85" i="5" l="1"/>
  <c r="E85" i="5"/>
  <c r="N85" i="5"/>
  <c r="A86" i="5"/>
  <c r="E86" i="5"/>
  <c r="N86" i="5"/>
  <c r="A87" i="5"/>
  <c r="E87" i="5"/>
  <c r="N87" i="5"/>
  <c r="A88" i="5"/>
  <c r="E88" i="5"/>
  <c r="N88" i="5"/>
  <c r="A89" i="5"/>
  <c r="E89" i="5"/>
  <c r="N89" i="5"/>
  <c r="A90" i="5"/>
  <c r="E90" i="5"/>
  <c r="N90" i="5"/>
  <c r="A91" i="5"/>
  <c r="E91" i="5"/>
  <c r="N91" i="5"/>
  <c r="A92" i="5"/>
  <c r="E92" i="5"/>
  <c r="N92" i="5"/>
  <c r="A93" i="5"/>
  <c r="E93" i="5"/>
  <c r="N93" i="5"/>
  <c r="A94" i="5"/>
  <c r="E94" i="5"/>
  <c r="N94" i="5"/>
  <c r="A95" i="5"/>
  <c r="E95" i="5"/>
  <c r="N95" i="5"/>
  <c r="A96" i="5"/>
  <c r="E96" i="5"/>
  <c r="N96" i="5"/>
  <c r="A97" i="5"/>
  <c r="E97" i="5"/>
  <c r="N97" i="5"/>
  <c r="A98" i="5"/>
  <c r="E98" i="5"/>
  <c r="N98" i="5"/>
  <c r="A99" i="5"/>
  <c r="E99" i="5"/>
  <c r="N99" i="5"/>
  <c r="A100" i="5"/>
  <c r="E100" i="5"/>
  <c r="N100" i="5"/>
  <c r="A101" i="5"/>
  <c r="E101" i="5"/>
  <c r="N101" i="5"/>
  <c r="A102" i="5"/>
  <c r="E102" i="5"/>
  <c r="N102" i="5"/>
  <c r="A85" i="2"/>
  <c r="C85" i="2"/>
  <c r="L85" i="2"/>
  <c r="A86" i="2"/>
  <c r="C86" i="2"/>
  <c r="L86" i="2"/>
  <c r="A87" i="2"/>
  <c r="C87" i="2"/>
  <c r="L87" i="2"/>
  <c r="A88" i="2"/>
  <c r="C88" i="2"/>
  <c r="L88" i="2"/>
  <c r="A89" i="2"/>
  <c r="C89" i="2"/>
  <c r="L89" i="2"/>
  <c r="A90" i="2"/>
  <c r="C90" i="2"/>
  <c r="L90" i="2"/>
  <c r="A91" i="2"/>
  <c r="C91" i="2"/>
  <c r="L91" i="2"/>
  <c r="A92" i="2"/>
  <c r="C92" i="2"/>
  <c r="L92" i="2"/>
  <c r="A93" i="2"/>
  <c r="C93" i="2"/>
  <c r="L93" i="2"/>
  <c r="A94" i="2"/>
  <c r="C94" i="2"/>
  <c r="L94" i="2"/>
  <c r="A95" i="2"/>
  <c r="C95" i="2"/>
  <c r="L95" i="2"/>
  <c r="A96" i="2"/>
  <c r="C96" i="2"/>
  <c r="L96" i="2"/>
  <c r="A97" i="2"/>
  <c r="C97" i="2"/>
  <c r="L97" i="2"/>
  <c r="A98" i="2"/>
  <c r="C98" i="2"/>
  <c r="L98" i="2"/>
  <c r="A99" i="2"/>
  <c r="C99" i="2"/>
  <c r="L99" i="2"/>
  <c r="A100" i="2"/>
  <c r="C100" i="2"/>
  <c r="L100" i="2"/>
  <c r="A101" i="2"/>
  <c r="C101" i="2"/>
  <c r="L101" i="2"/>
  <c r="A102" i="2"/>
  <c r="C102" i="2"/>
  <c r="L102" i="2"/>
  <c r="B101" i="2" l="1"/>
  <c r="B95" i="2"/>
  <c r="E95" i="2" s="1"/>
  <c r="B93" i="2"/>
  <c r="E93" i="2" s="1"/>
  <c r="B88" i="2"/>
  <c r="B86" i="2"/>
  <c r="E86" i="2" s="1"/>
  <c r="B100" i="2"/>
  <c r="E100" i="2" s="1"/>
  <c r="B94" i="2"/>
  <c r="E94" i="2" s="1"/>
  <c r="B92" i="2"/>
  <c r="E92" i="2" s="1"/>
  <c r="B85" i="2"/>
  <c r="E85" i="2" s="1"/>
  <c r="B102" i="2"/>
  <c r="E102" i="2" s="1"/>
  <c r="E88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B99" i="2" s="1"/>
  <c r="E99" i="2" l="1"/>
  <c r="E101" i="2"/>
  <c r="N86" i="2"/>
  <c r="O86" i="2" s="1"/>
  <c r="B87" i="2"/>
  <c r="B96" i="2"/>
  <c r="B89" i="2"/>
  <c r="B97" i="2"/>
  <c r="N102" i="2"/>
  <c r="O102" i="2" s="1"/>
  <c r="B90" i="2"/>
  <c r="B98" i="2"/>
  <c r="B91" i="2"/>
  <c r="N84" i="17"/>
  <c r="E84" i="17"/>
  <c r="A84" i="17"/>
  <c r="N83" i="17"/>
  <c r="E83" i="17"/>
  <c r="A83" i="17"/>
  <c r="N82" i="17"/>
  <c r="E82" i="17"/>
  <c r="A82" i="17"/>
  <c r="N81" i="17"/>
  <c r="E81" i="17"/>
  <c r="A81" i="17"/>
  <c r="N80" i="17"/>
  <c r="E80" i="17"/>
  <c r="A80" i="17"/>
  <c r="N79" i="17"/>
  <c r="E79" i="17"/>
  <c r="A79" i="17"/>
  <c r="N78" i="17"/>
  <c r="E78" i="17"/>
  <c r="A78" i="17"/>
  <c r="N77" i="17"/>
  <c r="E77" i="17"/>
  <c r="A77" i="17"/>
  <c r="N76" i="17"/>
  <c r="E76" i="17"/>
  <c r="A76" i="17"/>
  <c r="N75" i="17"/>
  <c r="E75" i="17"/>
  <c r="A75" i="17"/>
  <c r="N74" i="17"/>
  <c r="E74" i="17"/>
  <c r="A74" i="17"/>
  <c r="N73" i="17"/>
  <c r="E73" i="17"/>
  <c r="A73" i="17"/>
  <c r="N72" i="17"/>
  <c r="E72" i="17"/>
  <c r="A72" i="17"/>
  <c r="N71" i="17"/>
  <c r="E71" i="17"/>
  <c r="A71" i="17"/>
  <c r="N70" i="17"/>
  <c r="E70" i="17"/>
  <c r="A70" i="17"/>
  <c r="N69" i="17"/>
  <c r="E69" i="17"/>
  <c r="A69" i="17"/>
  <c r="N68" i="17"/>
  <c r="E68" i="17"/>
  <c r="A68" i="17"/>
  <c r="N67" i="17"/>
  <c r="E67" i="17"/>
  <c r="A67" i="17"/>
  <c r="N66" i="17"/>
  <c r="E66" i="17"/>
  <c r="A66" i="17"/>
  <c r="N65" i="17"/>
  <c r="E65" i="17"/>
  <c r="A65" i="17"/>
  <c r="N64" i="17"/>
  <c r="E64" i="17"/>
  <c r="A64" i="17"/>
  <c r="N63" i="17"/>
  <c r="E63" i="17"/>
  <c r="A63" i="17"/>
  <c r="N62" i="17"/>
  <c r="E62" i="17"/>
  <c r="A62" i="17"/>
  <c r="N61" i="17"/>
  <c r="E61" i="17"/>
  <c r="A61" i="17"/>
  <c r="N60" i="17"/>
  <c r="E60" i="17"/>
  <c r="A60" i="17"/>
  <c r="N59" i="17"/>
  <c r="E59" i="17"/>
  <c r="A59" i="17"/>
  <c r="N58" i="17"/>
  <c r="E58" i="17"/>
  <c r="A58" i="17"/>
  <c r="N57" i="17"/>
  <c r="E57" i="17"/>
  <c r="A57" i="17"/>
  <c r="N56" i="17"/>
  <c r="E56" i="17"/>
  <c r="A56" i="17"/>
  <c r="N55" i="17"/>
  <c r="E55" i="17"/>
  <c r="A55" i="17"/>
  <c r="N54" i="17"/>
  <c r="E54" i="17"/>
  <c r="A54" i="17"/>
  <c r="N53" i="17"/>
  <c r="E53" i="17"/>
  <c r="A53" i="17"/>
  <c r="N52" i="17"/>
  <c r="E52" i="17"/>
  <c r="A52" i="17"/>
  <c r="N51" i="17"/>
  <c r="E51" i="17"/>
  <c r="A51" i="17"/>
  <c r="N50" i="17"/>
  <c r="E50" i="17"/>
  <c r="A50" i="17"/>
  <c r="N49" i="17"/>
  <c r="E49" i="17"/>
  <c r="A49" i="17"/>
  <c r="N48" i="17"/>
  <c r="E48" i="17"/>
  <c r="A48" i="17"/>
  <c r="N47" i="17"/>
  <c r="E47" i="17"/>
  <c r="A47" i="17"/>
  <c r="N46" i="17"/>
  <c r="E46" i="17"/>
  <c r="A46" i="17"/>
  <c r="N45" i="17"/>
  <c r="E45" i="17"/>
  <c r="A45" i="17"/>
  <c r="N44" i="17"/>
  <c r="E44" i="17"/>
  <c r="A44" i="17"/>
  <c r="N43" i="17"/>
  <c r="E43" i="17"/>
  <c r="A43" i="17"/>
  <c r="N42" i="17"/>
  <c r="E42" i="17"/>
  <c r="A42" i="17"/>
  <c r="N41" i="17"/>
  <c r="E41" i="17"/>
  <c r="A41" i="17"/>
  <c r="N40" i="17"/>
  <c r="E40" i="17"/>
  <c r="A40" i="17"/>
  <c r="N39" i="17"/>
  <c r="E39" i="17"/>
  <c r="A39" i="17"/>
  <c r="N38" i="17"/>
  <c r="E38" i="17"/>
  <c r="A38" i="17"/>
  <c r="N37" i="17"/>
  <c r="E37" i="17"/>
  <c r="A37" i="17"/>
  <c r="N36" i="17"/>
  <c r="E36" i="17"/>
  <c r="A36" i="17"/>
  <c r="N35" i="17"/>
  <c r="E35" i="17"/>
  <c r="A35" i="17"/>
  <c r="N34" i="17"/>
  <c r="E34" i="17"/>
  <c r="A34" i="17"/>
  <c r="N33" i="17"/>
  <c r="E33" i="17"/>
  <c r="A33" i="17"/>
  <c r="N32" i="17"/>
  <c r="E32" i="17"/>
  <c r="A32" i="17"/>
  <c r="N31" i="17"/>
  <c r="E31" i="17"/>
  <c r="A31" i="17"/>
  <c r="N30" i="17"/>
  <c r="E30" i="17"/>
  <c r="A30" i="17"/>
  <c r="N29" i="17"/>
  <c r="E29" i="17"/>
  <c r="A29" i="17"/>
  <c r="N28" i="17"/>
  <c r="E28" i="17"/>
  <c r="A28" i="17"/>
  <c r="N27" i="17"/>
  <c r="E27" i="17"/>
  <c r="A27" i="17"/>
  <c r="N26" i="17"/>
  <c r="E26" i="17"/>
  <c r="A26" i="17"/>
  <c r="N25" i="17"/>
  <c r="E25" i="17"/>
  <c r="A25" i="17"/>
  <c r="N24" i="17"/>
  <c r="E24" i="17"/>
  <c r="A24" i="17"/>
  <c r="N23" i="17"/>
  <c r="E23" i="17"/>
  <c r="A23" i="17"/>
  <c r="N22" i="17"/>
  <c r="E22" i="17"/>
  <c r="A22" i="17"/>
  <c r="N21" i="17"/>
  <c r="E21" i="17"/>
  <c r="A21" i="17"/>
  <c r="N20" i="17"/>
  <c r="E20" i="17"/>
  <c r="A20" i="17"/>
  <c r="N19" i="17"/>
  <c r="E19" i="17"/>
  <c r="A19" i="17"/>
  <c r="N18" i="17"/>
  <c r="E18" i="17"/>
  <c r="A18" i="17"/>
  <c r="N17" i="17"/>
  <c r="E17" i="17"/>
  <c r="A17" i="17"/>
  <c r="N16" i="17"/>
  <c r="E16" i="17"/>
  <c r="A16" i="17"/>
  <c r="N15" i="17"/>
  <c r="E15" i="17"/>
  <c r="A15" i="17"/>
  <c r="N14" i="17"/>
  <c r="E14" i="17"/>
  <c r="A14" i="17"/>
  <c r="N13" i="17"/>
  <c r="E13" i="17"/>
  <c r="A13" i="17"/>
  <c r="N12" i="17"/>
  <c r="E12" i="17"/>
  <c r="A12" i="17"/>
  <c r="N11" i="17"/>
  <c r="E11" i="17"/>
  <c r="A11" i="17"/>
  <c r="N10" i="17"/>
  <c r="E10" i="17"/>
  <c r="A10" i="17"/>
  <c r="N9" i="17"/>
  <c r="E9" i="17"/>
  <c r="A9" i="17"/>
  <c r="N8" i="17"/>
  <c r="E8" i="17"/>
  <c r="A8" i="17"/>
  <c r="N7" i="17"/>
  <c r="E7" i="17"/>
  <c r="A7" i="17"/>
  <c r="N6" i="17"/>
  <c r="E6" i="17"/>
  <c r="A6" i="17"/>
  <c r="N5" i="17"/>
  <c r="E5" i="17"/>
  <c r="A5" i="17"/>
  <c r="N4" i="17"/>
  <c r="E4" i="17"/>
  <c r="A4" i="17"/>
  <c r="N3" i="17"/>
  <c r="G3" i="17"/>
  <c r="E3" i="17"/>
  <c r="F83" i="17" s="1"/>
  <c r="A3" i="17"/>
  <c r="B82" i="17" s="1"/>
  <c r="C82" i="17" s="1"/>
  <c r="D82" i="17" s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3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3" i="12"/>
  <c r="A4" i="12"/>
  <c r="C4" i="12"/>
  <c r="A5" i="12"/>
  <c r="C5" i="12"/>
  <c r="A6" i="12"/>
  <c r="C6" i="12"/>
  <c r="A7" i="12"/>
  <c r="C7" i="12"/>
  <c r="A8" i="12"/>
  <c r="C8" i="12"/>
  <c r="A9" i="12"/>
  <c r="C9" i="12"/>
  <c r="A10" i="12"/>
  <c r="C10" i="12"/>
  <c r="A11" i="12"/>
  <c r="C11" i="12"/>
  <c r="A12" i="12"/>
  <c r="C12" i="12"/>
  <c r="A13" i="12"/>
  <c r="C13" i="12"/>
  <c r="A14" i="12"/>
  <c r="C14" i="12"/>
  <c r="A15" i="12"/>
  <c r="C15" i="12"/>
  <c r="A16" i="12"/>
  <c r="C16" i="12"/>
  <c r="A17" i="12"/>
  <c r="C17" i="12"/>
  <c r="A18" i="12"/>
  <c r="C18" i="12"/>
  <c r="A19" i="12"/>
  <c r="C19" i="12"/>
  <c r="A20" i="12"/>
  <c r="C20" i="12"/>
  <c r="A21" i="12"/>
  <c r="C21" i="12"/>
  <c r="A22" i="12"/>
  <c r="C22" i="12"/>
  <c r="A23" i="12"/>
  <c r="C23" i="12"/>
  <c r="A24" i="12"/>
  <c r="C24" i="12"/>
  <c r="A25" i="12"/>
  <c r="C25" i="12"/>
  <c r="A26" i="12"/>
  <c r="C26" i="12"/>
  <c r="A27" i="12"/>
  <c r="C27" i="12"/>
  <c r="A28" i="12"/>
  <c r="C28" i="12"/>
  <c r="A29" i="12"/>
  <c r="C29" i="12"/>
  <c r="A30" i="12"/>
  <c r="C30" i="12"/>
  <c r="A31" i="12"/>
  <c r="C31" i="12"/>
  <c r="A32" i="12"/>
  <c r="C32" i="12"/>
  <c r="A33" i="12"/>
  <c r="C33" i="12"/>
  <c r="A34" i="12"/>
  <c r="C34" i="12"/>
  <c r="A35" i="12"/>
  <c r="C35" i="12"/>
  <c r="A36" i="12"/>
  <c r="C36" i="12"/>
  <c r="A37" i="12"/>
  <c r="C37" i="12"/>
  <c r="A38" i="12"/>
  <c r="C38" i="12"/>
  <c r="A39" i="12"/>
  <c r="C39" i="12"/>
  <c r="A40" i="12"/>
  <c r="C40" i="12"/>
  <c r="A41" i="12"/>
  <c r="C41" i="12"/>
  <c r="A42" i="12"/>
  <c r="C42" i="12"/>
  <c r="A43" i="12"/>
  <c r="C43" i="12"/>
  <c r="A44" i="12"/>
  <c r="C44" i="12"/>
  <c r="A45" i="12"/>
  <c r="C45" i="12"/>
  <c r="A46" i="12"/>
  <c r="C46" i="12"/>
  <c r="A47" i="12"/>
  <c r="C47" i="12"/>
  <c r="A48" i="12"/>
  <c r="C48" i="12"/>
  <c r="A49" i="12"/>
  <c r="C49" i="12"/>
  <c r="A50" i="12"/>
  <c r="C50" i="12"/>
  <c r="A51" i="12"/>
  <c r="C51" i="12"/>
  <c r="A52" i="12"/>
  <c r="C52" i="12"/>
  <c r="A53" i="12"/>
  <c r="C53" i="12"/>
  <c r="A54" i="12"/>
  <c r="C54" i="12"/>
  <c r="A55" i="12"/>
  <c r="C55" i="12"/>
  <c r="A56" i="12"/>
  <c r="C56" i="12"/>
  <c r="A57" i="12"/>
  <c r="C57" i="12"/>
  <c r="A58" i="12"/>
  <c r="C58" i="12"/>
  <c r="A59" i="12"/>
  <c r="C59" i="12"/>
  <c r="A60" i="12"/>
  <c r="C60" i="12"/>
  <c r="A61" i="12"/>
  <c r="C61" i="12"/>
  <c r="A62" i="12"/>
  <c r="C62" i="12"/>
  <c r="A63" i="12"/>
  <c r="C63" i="12"/>
  <c r="A64" i="12"/>
  <c r="C64" i="12"/>
  <c r="A65" i="12"/>
  <c r="C65" i="12"/>
  <c r="A66" i="12"/>
  <c r="C66" i="12"/>
  <c r="A67" i="12"/>
  <c r="C67" i="12"/>
  <c r="A68" i="12"/>
  <c r="C68" i="12"/>
  <c r="A69" i="12"/>
  <c r="C69" i="12"/>
  <c r="A70" i="12"/>
  <c r="C70" i="12"/>
  <c r="A71" i="12"/>
  <c r="C71" i="12"/>
  <c r="A72" i="12"/>
  <c r="C72" i="12"/>
  <c r="A73" i="12"/>
  <c r="C73" i="12"/>
  <c r="A74" i="12"/>
  <c r="C74" i="12"/>
  <c r="A75" i="12"/>
  <c r="C75" i="12"/>
  <c r="A76" i="12"/>
  <c r="C76" i="12"/>
  <c r="A77" i="12"/>
  <c r="C77" i="12"/>
  <c r="A78" i="12"/>
  <c r="C78" i="12"/>
  <c r="A79" i="12"/>
  <c r="C79" i="12"/>
  <c r="A80" i="12"/>
  <c r="C80" i="12"/>
  <c r="A81" i="12"/>
  <c r="C81" i="12"/>
  <c r="A82" i="12"/>
  <c r="C82" i="12"/>
  <c r="A83" i="12"/>
  <c r="C83" i="12"/>
  <c r="C3" i="1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A3" i="12"/>
  <c r="B31" i="12" s="1"/>
  <c r="N31" i="12" s="1"/>
  <c r="F3" i="16"/>
  <c r="M84" i="16"/>
  <c r="D84" i="16"/>
  <c r="A84" i="16"/>
  <c r="M83" i="16"/>
  <c r="D83" i="16"/>
  <c r="A83" i="16"/>
  <c r="M82" i="16"/>
  <c r="D82" i="16"/>
  <c r="A82" i="16"/>
  <c r="M81" i="16"/>
  <c r="D81" i="16"/>
  <c r="A81" i="16"/>
  <c r="M80" i="16"/>
  <c r="D80" i="16"/>
  <c r="A80" i="16"/>
  <c r="M79" i="16"/>
  <c r="D79" i="16"/>
  <c r="A79" i="16"/>
  <c r="M78" i="16"/>
  <c r="D78" i="16"/>
  <c r="A78" i="16"/>
  <c r="M77" i="16"/>
  <c r="D77" i="16"/>
  <c r="A77" i="16"/>
  <c r="M76" i="16"/>
  <c r="D76" i="16"/>
  <c r="A76" i="16"/>
  <c r="M75" i="16"/>
  <c r="D75" i="16"/>
  <c r="A75" i="16"/>
  <c r="M74" i="16"/>
  <c r="D74" i="16"/>
  <c r="A74" i="16"/>
  <c r="M73" i="16"/>
  <c r="D73" i="16"/>
  <c r="A73" i="16"/>
  <c r="M72" i="16"/>
  <c r="D72" i="16"/>
  <c r="A72" i="16"/>
  <c r="M71" i="16"/>
  <c r="D71" i="16"/>
  <c r="A71" i="16"/>
  <c r="M70" i="16"/>
  <c r="D70" i="16"/>
  <c r="A70" i="16"/>
  <c r="M69" i="16"/>
  <c r="D69" i="16"/>
  <c r="A69" i="16"/>
  <c r="M68" i="16"/>
  <c r="D68" i="16"/>
  <c r="A68" i="16"/>
  <c r="M67" i="16"/>
  <c r="D67" i="16"/>
  <c r="A67" i="16"/>
  <c r="M66" i="16"/>
  <c r="D66" i="16"/>
  <c r="A66" i="16"/>
  <c r="M65" i="16"/>
  <c r="D65" i="16"/>
  <c r="A65" i="16"/>
  <c r="M64" i="16"/>
  <c r="D64" i="16"/>
  <c r="A64" i="16"/>
  <c r="M63" i="16"/>
  <c r="D63" i="16"/>
  <c r="A63" i="16"/>
  <c r="M62" i="16"/>
  <c r="D62" i="16"/>
  <c r="A62" i="16"/>
  <c r="M61" i="16"/>
  <c r="D61" i="16"/>
  <c r="A61" i="16"/>
  <c r="M60" i="16"/>
  <c r="D60" i="16"/>
  <c r="A60" i="16"/>
  <c r="M59" i="16"/>
  <c r="D59" i="16"/>
  <c r="A59" i="16"/>
  <c r="M58" i="16"/>
  <c r="D58" i="16"/>
  <c r="A58" i="16"/>
  <c r="M57" i="16"/>
  <c r="D57" i="16"/>
  <c r="A57" i="16"/>
  <c r="M56" i="16"/>
  <c r="D56" i="16"/>
  <c r="A56" i="16"/>
  <c r="M55" i="16"/>
  <c r="D55" i="16"/>
  <c r="A55" i="16"/>
  <c r="M54" i="16"/>
  <c r="D54" i="16"/>
  <c r="A54" i="16"/>
  <c r="M53" i="16"/>
  <c r="D53" i="16"/>
  <c r="A53" i="16"/>
  <c r="M52" i="16"/>
  <c r="D52" i="16"/>
  <c r="A52" i="16"/>
  <c r="M51" i="16"/>
  <c r="D51" i="16"/>
  <c r="A51" i="16"/>
  <c r="M50" i="16"/>
  <c r="D50" i="16"/>
  <c r="A50" i="16"/>
  <c r="M49" i="16"/>
  <c r="D49" i="16"/>
  <c r="A49" i="16"/>
  <c r="M48" i="16"/>
  <c r="D48" i="16"/>
  <c r="A48" i="16"/>
  <c r="M47" i="16"/>
  <c r="D47" i="16"/>
  <c r="A47" i="16"/>
  <c r="M46" i="16"/>
  <c r="D46" i="16"/>
  <c r="A46" i="16"/>
  <c r="M45" i="16"/>
  <c r="D45" i="16"/>
  <c r="A45" i="16"/>
  <c r="M44" i="16"/>
  <c r="D44" i="16"/>
  <c r="A44" i="16"/>
  <c r="M43" i="16"/>
  <c r="D43" i="16"/>
  <c r="A43" i="16"/>
  <c r="M42" i="16"/>
  <c r="D42" i="16"/>
  <c r="A42" i="16"/>
  <c r="M41" i="16"/>
  <c r="D41" i="16"/>
  <c r="A41" i="16"/>
  <c r="M40" i="16"/>
  <c r="D40" i="16"/>
  <c r="A40" i="16"/>
  <c r="M39" i="16"/>
  <c r="D39" i="16"/>
  <c r="A39" i="16"/>
  <c r="M38" i="16"/>
  <c r="D38" i="16"/>
  <c r="A38" i="16"/>
  <c r="M37" i="16"/>
  <c r="D37" i="16"/>
  <c r="A37" i="16"/>
  <c r="M36" i="16"/>
  <c r="D36" i="16"/>
  <c r="A36" i="16"/>
  <c r="M35" i="16"/>
  <c r="D35" i="16"/>
  <c r="A35" i="16"/>
  <c r="M34" i="16"/>
  <c r="D34" i="16"/>
  <c r="A34" i="16"/>
  <c r="M33" i="16"/>
  <c r="D33" i="16"/>
  <c r="A33" i="16"/>
  <c r="M32" i="16"/>
  <c r="D32" i="16"/>
  <c r="A32" i="16"/>
  <c r="M31" i="16"/>
  <c r="D31" i="16"/>
  <c r="A31" i="16"/>
  <c r="M30" i="16"/>
  <c r="D30" i="16"/>
  <c r="A30" i="16"/>
  <c r="M29" i="16"/>
  <c r="D29" i="16"/>
  <c r="A29" i="16"/>
  <c r="M28" i="16"/>
  <c r="D28" i="16"/>
  <c r="A28" i="16"/>
  <c r="M27" i="16"/>
  <c r="D27" i="16"/>
  <c r="A27" i="16"/>
  <c r="M26" i="16"/>
  <c r="D26" i="16"/>
  <c r="A26" i="16"/>
  <c r="M25" i="16"/>
  <c r="D25" i="16"/>
  <c r="A25" i="16"/>
  <c r="M24" i="16"/>
  <c r="D24" i="16"/>
  <c r="A24" i="16"/>
  <c r="M23" i="16"/>
  <c r="D23" i="16"/>
  <c r="A23" i="16"/>
  <c r="M22" i="16"/>
  <c r="D22" i="16"/>
  <c r="A22" i="16"/>
  <c r="M21" i="16"/>
  <c r="D21" i="16"/>
  <c r="A21" i="16"/>
  <c r="M20" i="16"/>
  <c r="D20" i="16"/>
  <c r="A20" i="16"/>
  <c r="M19" i="16"/>
  <c r="D19" i="16"/>
  <c r="A19" i="16"/>
  <c r="M18" i="16"/>
  <c r="D18" i="16"/>
  <c r="A18" i="16"/>
  <c r="M17" i="16"/>
  <c r="D17" i="16"/>
  <c r="A17" i="16"/>
  <c r="M16" i="16"/>
  <c r="D16" i="16"/>
  <c r="A16" i="16"/>
  <c r="M15" i="16"/>
  <c r="D15" i="16"/>
  <c r="A15" i="16"/>
  <c r="M14" i="16"/>
  <c r="D14" i="16"/>
  <c r="A14" i="16"/>
  <c r="M13" i="16"/>
  <c r="D13" i="16"/>
  <c r="A13" i="16"/>
  <c r="M12" i="16"/>
  <c r="D12" i="16"/>
  <c r="A12" i="16"/>
  <c r="M11" i="16"/>
  <c r="D11" i="16"/>
  <c r="A11" i="16"/>
  <c r="M10" i="16"/>
  <c r="D10" i="16"/>
  <c r="A10" i="16"/>
  <c r="M9" i="16"/>
  <c r="D9" i="16"/>
  <c r="A9" i="16"/>
  <c r="M8" i="16"/>
  <c r="D8" i="16"/>
  <c r="A8" i="16"/>
  <c r="M7" i="16"/>
  <c r="D7" i="16"/>
  <c r="A7" i="16"/>
  <c r="M6" i="16"/>
  <c r="D6" i="16"/>
  <c r="A6" i="16"/>
  <c r="M5" i="16"/>
  <c r="D5" i="16"/>
  <c r="A5" i="16"/>
  <c r="M4" i="16"/>
  <c r="D4" i="16"/>
  <c r="A4" i="16"/>
  <c r="M3" i="16"/>
  <c r="D3" i="16"/>
  <c r="E3" i="16" s="1"/>
  <c r="A3" i="16"/>
  <c r="B31" i="16" s="1"/>
  <c r="C31" i="16" s="1"/>
  <c r="O31" i="16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3" i="5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3" i="2"/>
  <c r="N99" i="2" s="1"/>
  <c r="O99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3" i="2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B45" i="15" s="1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F94" i="5" l="1"/>
  <c r="F96" i="5"/>
  <c r="F90" i="5"/>
  <c r="F92" i="5"/>
  <c r="F101" i="5"/>
  <c r="F98" i="5"/>
  <c r="F100" i="5"/>
  <c r="F86" i="5"/>
  <c r="F91" i="5"/>
  <c r="F97" i="5"/>
  <c r="F87" i="5"/>
  <c r="F88" i="5"/>
  <c r="F102" i="5"/>
  <c r="F85" i="5"/>
  <c r="F99" i="5"/>
  <c r="F93" i="5"/>
  <c r="F89" i="5"/>
  <c r="F95" i="5"/>
  <c r="E87" i="2"/>
  <c r="N87" i="2"/>
  <c r="O87" i="2" s="1"/>
  <c r="E91" i="2"/>
  <c r="N91" i="2"/>
  <c r="O91" i="2" s="1"/>
  <c r="E97" i="2"/>
  <c r="N97" i="2"/>
  <c r="O97" i="2" s="1"/>
  <c r="N100" i="2"/>
  <c r="O100" i="2" s="1"/>
  <c r="N93" i="2"/>
  <c r="O93" i="2" s="1"/>
  <c r="B3" i="5"/>
  <c r="B95" i="5"/>
  <c r="C95" i="5" s="1"/>
  <c r="D95" i="5" s="1"/>
  <c r="P95" i="5" s="1"/>
  <c r="B97" i="5"/>
  <c r="C97" i="5" s="1"/>
  <c r="D97" i="5" s="1"/>
  <c r="P97" i="5" s="1"/>
  <c r="B91" i="5"/>
  <c r="C91" i="5" s="1"/>
  <c r="D91" i="5" s="1"/>
  <c r="P91" i="5" s="1"/>
  <c r="B93" i="5"/>
  <c r="C93" i="5" s="1"/>
  <c r="D93" i="5" s="1"/>
  <c r="P93" i="5" s="1"/>
  <c r="B98" i="5"/>
  <c r="C98" i="5" s="1"/>
  <c r="D98" i="5" s="1"/>
  <c r="P98" i="5" s="1"/>
  <c r="Q98" i="5" s="1"/>
  <c r="B100" i="5"/>
  <c r="C100" i="5" s="1"/>
  <c r="D100" i="5" s="1"/>
  <c r="P100" i="5" s="1"/>
  <c r="B99" i="5"/>
  <c r="C99" i="5" s="1"/>
  <c r="D99" i="5" s="1"/>
  <c r="P99" i="5" s="1"/>
  <c r="B101" i="5"/>
  <c r="C101" i="5" s="1"/>
  <c r="D101" i="5" s="1"/>
  <c r="P101" i="5" s="1"/>
  <c r="B102" i="5"/>
  <c r="C102" i="5" s="1"/>
  <c r="D102" i="5" s="1"/>
  <c r="P102" i="5" s="1"/>
  <c r="Q102" i="5" s="1"/>
  <c r="B88" i="5"/>
  <c r="C88" i="5" s="1"/>
  <c r="D88" i="5" s="1"/>
  <c r="P88" i="5" s="1"/>
  <c r="B90" i="5"/>
  <c r="C90" i="5" s="1"/>
  <c r="D90" i="5" s="1"/>
  <c r="P90" i="5" s="1"/>
  <c r="B94" i="5"/>
  <c r="C94" i="5" s="1"/>
  <c r="D94" i="5" s="1"/>
  <c r="P94" i="5" s="1"/>
  <c r="B87" i="5"/>
  <c r="C87" i="5" s="1"/>
  <c r="D87" i="5" s="1"/>
  <c r="P87" i="5" s="1"/>
  <c r="B85" i="5"/>
  <c r="C85" i="5" s="1"/>
  <c r="D85" i="5" s="1"/>
  <c r="P85" i="5" s="1"/>
  <c r="B86" i="5"/>
  <c r="C86" i="5" s="1"/>
  <c r="D86" i="5" s="1"/>
  <c r="P86" i="5" s="1"/>
  <c r="B96" i="5"/>
  <c r="C96" i="5" s="1"/>
  <c r="D96" i="5" s="1"/>
  <c r="P96" i="5" s="1"/>
  <c r="Q96" i="5" s="1"/>
  <c r="B92" i="5"/>
  <c r="C92" i="5" s="1"/>
  <c r="D92" i="5" s="1"/>
  <c r="P92" i="5" s="1"/>
  <c r="Q92" i="5" s="1"/>
  <c r="B89" i="5"/>
  <c r="C89" i="5" s="1"/>
  <c r="D89" i="5" s="1"/>
  <c r="P89" i="5" s="1"/>
  <c r="O96" i="5"/>
  <c r="R96" i="5" s="1"/>
  <c r="O95" i="5"/>
  <c r="O97" i="5"/>
  <c r="O85" i="5"/>
  <c r="O101" i="5"/>
  <c r="O102" i="5"/>
  <c r="R102" i="5" s="1"/>
  <c r="O100" i="5"/>
  <c r="R100" i="5" s="1"/>
  <c r="O99" i="5"/>
  <c r="O91" i="5"/>
  <c r="O93" i="5"/>
  <c r="O87" i="5"/>
  <c r="O92" i="5"/>
  <c r="R92" i="5" s="1"/>
  <c r="O86" i="5"/>
  <c r="O89" i="5"/>
  <c r="O90" i="5"/>
  <c r="R90" i="5" s="1"/>
  <c r="O88" i="5"/>
  <c r="R88" i="5" s="1"/>
  <c r="O98" i="5"/>
  <c r="R98" i="5" s="1"/>
  <c r="O94" i="5"/>
  <c r="R94" i="5" s="1"/>
  <c r="N98" i="2"/>
  <c r="O98" i="2" s="1"/>
  <c r="E98" i="2"/>
  <c r="E89" i="2"/>
  <c r="N89" i="2"/>
  <c r="O89" i="2" s="1"/>
  <c r="N95" i="2"/>
  <c r="O95" i="2" s="1"/>
  <c r="D102" i="2"/>
  <c r="F102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D91" i="2"/>
  <c r="F91" i="2" s="1"/>
  <c r="D92" i="2"/>
  <c r="F92" i="2" s="1"/>
  <c r="D93" i="2"/>
  <c r="F93" i="2" s="1"/>
  <c r="D94" i="2"/>
  <c r="F94" i="2" s="1"/>
  <c r="D95" i="2"/>
  <c r="F95" i="2" s="1"/>
  <c r="D96" i="2"/>
  <c r="D97" i="2"/>
  <c r="D98" i="2"/>
  <c r="F98" i="2" s="1"/>
  <c r="D100" i="2"/>
  <c r="F100" i="2" s="1"/>
  <c r="D99" i="2"/>
  <c r="F99" i="2" s="1"/>
  <c r="D101" i="2"/>
  <c r="F101" i="2" s="1"/>
  <c r="M89" i="2"/>
  <c r="M85" i="2"/>
  <c r="M102" i="2"/>
  <c r="M86" i="2"/>
  <c r="M97" i="2"/>
  <c r="N88" i="2"/>
  <c r="O88" i="2" s="1"/>
  <c r="M87" i="2"/>
  <c r="M100" i="2"/>
  <c r="M93" i="2"/>
  <c r="M101" i="2"/>
  <c r="M96" i="2"/>
  <c r="M92" i="2"/>
  <c r="M99" i="2"/>
  <c r="M95" i="2"/>
  <c r="M91" i="2"/>
  <c r="M94" i="2"/>
  <c r="N85" i="2"/>
  <c r="O85" i="2" s="1"/>
  <c r="N92" i="2"/>
  <c r="O92" i="2" s="1"/>
  <c r="M88" i="2"/>
  <c r="M98" i="2"/>
  <c r="M90" i="2"/>
  <c r="E90" i="2"/>
  <c r="N90" i="2"/>
  <c r="O90" i="2" s="1"/>
  <c r="N96" i="2"/>
  <c r="O96" i="2" s="1"/>
  <c r="E96" i="2"/>
  <c r="N94" i="2"/>
  <c r="O94" i="2" s="1"/>
  <c r="N101" i="2"/>
  <c r="O101" i="2" s="1"/>
  <c r="D43" i="15"/>
  <c r="D150" i="15"/>
  <c r="D350" i="15"/>
  <c r="D382" i="15"/>
  <c r="D398" i="15"/>
  <c r="D406" i="15"/>
  <c r="D414" i="15"/>
  <c r="D415" i="15"/>
  <c r="D189" i="15"/>
  <c r="D196" i="15"/>
  <c r="D344" i="15"/>
  <c r="D352" i="15"/>
  <c r="D156" i="15"/>
  <c r="D240" i="15"/>
  <c r="D341" i="15"/>
  <c r="D369" i="15"/>
  <c r="D381" i="15"/>
  <c r="D385" i="15"/>
  <c r="D149" i="15"/>
  <c r="D183" i="15"/>
  <c r="D195" i="15"/>
  <c r="D206" i="15"/>
  <c r="D351" i="15"/>
  <c r="D391" i="15"/>
  <c r="B84" i="5"/>
  <c r="B80" i="5"/>
  <c r="B76" i="5"/>
  <c r="B72" i="5"/>
  <c r="F83" i="13"/>
  <c r="F79" i="13"/>
  <c r="F75" i="13"/>
  <c r="O36" i="17"/>
  <c r="B5" i="16"/>
  <c r="C5" i="16" s="1"/>
  <c r="O5" i="16" s="1"/>
  <c r="F82" i="13"/>
  <c r="F78" i="13"/>
  <c r="F81" i="13"/>
  <c r="F77" i="13"/>
  <c r="F71" i="13"/>
  <c r="F74" i="13"/>
  <c r="F73" i="13"/>
  <c r="F67" i="13"/>
  <c r="B68" i="5"/>
  <c r="B82" i="12"/>
  <c r="N82" i="12" s="1"/>
  <c r="B58" i="12"/>
  <c r="N58" i="12" s="1"/>
  <c r="O58" i="12" s="1"/>
  <c r="B18" i="12"/>
  <c r="N18" i="12" s="1"/>
  <c r="O18" i="12" s="1"/>
  <c r="M73" i="12"/>
  <c r="M57" i="12"/>
  <c r="M41" i="12"/>
  <c r="M29" i="12"/>
  <c r="M9" i="12"/>
  <c r="B82" i="13"/>
  <c r="C82" i="13" s="1"/>
  <c r="D82" i="13" s="1"/>
  <c r="G82" i="13" s="1"/>
  <c r="B78" i="13"/>
  <c r="C78" i="13" s="1"/>
  <c r="D78" i="13" s="1"/>
  <c r="G78" i="13" s="1"/>
  <c r="B74" i="13"/>
  <c r="C74" i="13" s="1"/>
  <c r="D74" i="13" s="1"/>
  <c r="G74" i="13" s="1"/>
  <c r="F63" i="13"/>
  <c r="B64" i="5"/>
  <c r="B60" i="5"/>
  <c r="B56" i="5"/>
  <c r="B52" i="5"/>
  <c r="N6" i="16"/>
  <c r="B83" i="5"/>
  <c r="B79" i="5"/>
  <c r="F70" i="13"/>
  <c r="B48" i="5"/>
  <c r="B44" i="5"/>
  <c r="B40" i="5"/>
  <c r="B36" i="5"/>
  <c r="B32" i="5"/>
  <c r="B28" i="5"/>
  <c r="B24" i="5"/>
  <c r="B20" i="5"/>
  <c r="B16" i="5"/>
  <c r="B12" i="5"/>
  <c r="B8" i="5"/>
  <c r="B4" i="5"/>
  <c r="N10" i="16"/>
  <c r="N14" i="16"/>
  <c r="N18" i="16"/>
  <c r="B20" i="16"/>
  <c r="C20" i="16" s="1"/>
  <c r="O20" i="16" s="1"/>
  <c r="B36" i="16"/>
  <c r="C36" i="16" s="1"/>
  <c r="O36" i="16" s="1"/>
  <c r="F69" i="13"/>
  <c r="F65" i="13"/>
  <c r="B75" i="5"/>
  <c r="B71" i="5"/>
  <c r="B67" i="5"/>
  <c r="B63" i="5"/>
  <c r="B59" i="5"/>
  <c r="E6" i="16"/>
  <c r="B9" i="16"/>
  <c r="C9" i="16" s="1"/>
  <c r="O9" i="16" s="1"/>
  <c r="E10" i="16"/>
  <c r="B13" i="16"/>
  <c r="C13" i="16" s="1"/>
  <c r="O13" i="16" s="1"/>
  <c r="E14" i="16"/>
  <c r="E18" i="16"/>
  <c r="E22" i="16"/>
  <c r="E38" i="16"/>
  <c r="M17" i="12"/>
  <c r="M80" i="12"/>
  <c r="M72" i="12"/>
  <c r="M64" i="12"/>
  <c r="M56" i="12"/>
  <c r="F66" i="13"/>
  <c r="F62" i="13"/>
  <c r="F58" i="13"/>
  <c r="E5" i="16"/>
  <c r="E9" i="16"/>
  <c r="E13" i="16"/>
  <c r="E17" i="16"/>
  <c r="E21" i="16"/>
  <c r="E25" i="16"/>
  <c r="E29" i="16"/>
  <c r="E33" i="16"/>
  <c r="B80" i="13"/>
  <c r="C80" i="13" s="1"/>
  <c r="D80" i="13" s="1"/>
  <c r="G80" i="13" s="1"/>
  <c r="B72" i="13"/>
  <c r="C72" i="13" s="1"/>
  <c r="D72" i="13" s="1"/>
  <c r="G72" i="13" s="1"/>
  <c r="B64" i="13"/>
  <c r="C64" i="13" s="1"/>
  <c r="D64" i="13" s="1"/>
  <c r="G64" i="13" s="1"/>
  <c r="B56" i="13"/>
  <c r="C56" i="13" s="1"/>
  <c r="D56" i="13" s="1"/>
  <c r="G56" i="13" s="1"/>
  <c r="B48" i="13"/>
  <c r="C48" i="13" s="1"/>
  <c r="D48" i="13" s="1"/>
  <c r="G48" i="13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O5" i="17"/>
  <c r="O13" i="17"/>
  <c r="B55" i="5"/>
  <c r="B51" i="5"/>
  <c r="B47" i="5"/>
  <c r="B43" i="5"/>
  <c r="B39" i="5"/>
  <c r="B35" i="5"/>
  <c r="B31" i="5"/>
  <c r="B27" i="5"/>
  <c r="E4" i="16"/>
  <c r="E8" i="16"/>
  <c r="E12" i="16"/>
  <c r="E16" i="16"/>
  <c r="E20" i="16"/>
  <c r="E24" i="16"/>
  <c r="E28" i="16"/>
  <c r="E32" i="16"/>
  <c r="E36" i="16"/>
  <c r="E40" i="16"/>
  <c r="E44" i="16"/>
  <c r="E48" i="16"/>
  <c r="E52" i="16"/>
  <c r="E56" i="16"/>
  <c r="E64" i="16"/>
  <c r="E68" i="16"/>
  <c r="E72" i="16"/>
  <c r="E76" i="16"/>
  <c r="E80" i="16"/>
  <c r="E84" i="16"/>
  <c r="D38" i="12"/>
  <c r="B83" i="13"/>
  <c r="C83" i="13" s="1"/>
  <c r="D83" i="13" s="1"/>
  <c r="G83" i="13" s="1"/>
  <c r="B79" i="13"/>
  <c r="C79" i="13" s="1"/>
  <c r="D79" i="13" s="1"/>
  <c r="G79" i="13" s="1"/>
  <c r="H79" i="13" s="1"/>
  <c r="B75" i="13"/>
  <c r="C75" i="13" s="1"/>
  <c r="D75" i="13" s="1"/>
  <c r="G75" i="13" s="1"/>
  <c r="B71" i="13"/>
  <c r="C71" i="13" s="1"/>
  <c r="D71" i="13" s="1"/>
  <c r="G71" i="13" s="1"/>
  <c r="H71" i="13" s="1"/>
  <c r="B67" i="13"/>
  <c r="C67" i="13" s="1"/>
  <c r="D67" i="13" s="1"/>
  <c r="G67" i="13" s="1"/>
  <c r="O4" i="17"/>
  <c r="B82" i="5"/>
  <c r="B78" i="5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81" i="5"/>
  <c r="B77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23" i="5"/>
  <c r="B19" i="5"/>
  <c r="B15" i="5"/>
  <c r="B11" i="5"/>
  <c r="B7" i="5"/>
  <c r="E26" i="16"/>
  <c r="E30" i="16"/>
  <c r="E34" i="16"/>
  <c r="B52" i="12"/>
  <c r="N52" i="12" s="1"/>
  <c r="O52" i="12" s="1"/>
  <c r="B50" i="12"/>
  <c r="N50" i="12" s="1"/>
  <c r="O50" i="12" s="1"/>
  <c r="B23" i="12"/>
  <c r="N23" i="12" s="1"/>
  <c r="O23" i="12" s="1"/>
  <c r="M25" i="12"/>
  <c r="B63" i="13"/>
  <c r="C63" i="13" s="1"/>
  <c r="D63" i="13" s="1"/>
  <c r="G63" i="13" s="1"/>
  <c r="H63" i="13" s="1"/>
  <c r="B59" i="13"/>
  <c r="C59" i="13" s="1"/>
  <c r="D59" i="13" s="1"/>
  <c r="G59" i="13" s="1"/>
  <c r="B55" i="13"/>
  <c r="C55" i="13" s="1"/>
  <c r="D55" i="13" s="1"/>
  <c r="G55" i="13" s="1"/>
  <c r="B51" i="13"/>
  <c r="C51" i="13" s="1"/>
  <c r="D51" i="13" s="1"/>
  <c r="G51" i="13" s="1"/>
  <c r="B47" i="13"/>
  <c r="C47" i="13" s="1"/>
  <c r="D47" i="13" s="1"/>
  <c r="G47" i="13" s="1"/>
  <c r="B43" i="13"/>
  <c r="C43" i="13" s="1"/>
  <c r="D43" i="13" s="1"/>
  <c r="G43" i="13" s="1"/>
  <c r="B39" i="13"/>
  <c r="C39" i="13" s="1"/>
  <c r="D39" i="13" s="1"/>
  <c r="G39" i="13" s="1"/>
  <c r="B35" i="13"/>
  <c r="C35" i="13" s="1"/>
  <c r="D35" i="13" s="1"/>
  <c r="G35" i="13" s="1"/>
  <c r="B31" i="13"/>
  <c r="C31" i="13" s="1"/>
  <c r="D31" i="13" s="1"/>
  <c r="G31" i="13" s="1"/>
  <c r="B27" i="13"/>
  <c r="C27" i="13" s="1"/>
  <c r="D27" i="13" s="1"/>
  <c r="G27" i="13" s="1"/>
  <c r="B23" i="13"/>
  <c r="C23" i="13" s="1"/>
  <c r="D23" i="13" s="1"/>
  <c r="G23" i="13" s="1"/>
  <c r="B19" i="13"/>
  <c r="C19" i="13" s="1"/>
  <c r="D19" i="13" s="1"/>
  <c r="G19" i="13" s="1"/>
  <c r="B15" i="13"/>
  <c r="C15" i="13" s="1"/>
  <c r="D15" i="13" s="1"/>
  <c r="G15" i="13" s="1"/>
  <c r="B11" i="13"/>
  <c r="C11" i="13" s="1"/>
  <c r="D11" i="13" s="1"/>
  <c r="G11" i="13" s="1"/>
  <c r="B7" i="13"/>
  <c r="C7" i="13" s="1"/>
  <c r="D7" i="13" s="1"/>
  <c r="G7" i="13" s="1"/>
  <c r="F54" i="13"/>
  <c r="F50" i="13"/>
  <c r="F46" i="13"/>
  <c r="F42" i="13"/>
  <c r="F38" i="13"/>
  <c r="F34" i="13"/>
  <c r="F30" i="13"/>
  <c r="F26" i="13"/>
  <c r="F22" i="13"/>
  <c r="F18" i="13"/>
  <c r="F14" i="13"/>
  <c r="F10" i="13"/>
  <c r="F6" i="13"/>
  <c r="O30" i="17"/>
  <c r="O31" i="17"/>
  <c r="O67" i="17"/>
  <c r="O75" i="17"/>
  <c r="E42" i="16"/>
  <c r="E46" i="16"/>
  <c r="E50" i="16"/>
  <c r="E54" i="16"/>
  <c r="E58" i="16"/>
  <c r="B62" i="16"/>
  <c r="C62" i="16" s="1"/>
  <c r="O62" i="16" s="1"/>
  <c r="E63" i="16"/>
  <c r="N64" i="16"/>
  <c r="E67" i="16"/>
  <c r="N68" i="16"/>
  <c r="E71" i="16"/>
  <c r="E75" i="16"/>
  <c r="B78" i="16"/>
  <c r="C78" i="16" s="1"/>
  <c r="O78" i="16" s="1"/>
  <c r="E79" i="16"/>
  <c r="N80" i="16"/>
  <c r="E83" i="16"/>
  <c r="N84" i="16"/>
  <c r="E60" i="16"/>
  <c r="B77" i="12"/>
  <c r="N77" i="12" s="1"/>
  <c r="O77" i="12" s="1"/>
  <c r="B65" i="12"/>
  <c r="N65" i="12" s="1"/>
  <c r="O65" i="12" s="1"/>
  <c r="B63" i="12"/>
  <c r="N63" i="12" s="1"/>
  <c r="O63" i="12" s="1"/>
  <c r="B40" i="12"/>
  <c r="N40" i="12" s="1"/>
  <c r="O40" i="12" s="1"/>
  <c r="B34" i="12"/>
  <c r="N34" i="12" s="1"/>
  <c r="O34" i="12" s="1"/>
  <c r="B30" i="12"/>
  <c r="N30" i="12" s="1"/>
  <c r="O30" i="12" s="1"/>
  <c r="B28" i="12"/>
  <c r="N28" i="12" s="1"/>
  <c r="O28" i="12" s="1"/>
  <c r="B15" i="12"/>
  <c r="N15" i="12" s="1"/>
  <c r="O15" i="12" s="1"/>
  <c r="M47" i="12"/>
  <c r="M39" i="12"/>
  <c r="M31" i="12"/>
  <c r="M23" i="12"/>
  <c r="M15" i="12"/>
  <c r="M7" i="12"/>
  <c r="M81" i="12"/>
  <c r="M65" i="12"/>
  <c r="M45" i="12"/>
  <c r="M13" i="12"/>
  <c r="B70" i="13"/>
  <c r="C70" i="13" s="1"/>
  <c r="D70" i="13" s="1"/>
  <c r="G70" i="13" s="1"/>
  <c r="H70" i="13" s="1"/>
  <c r="B66" i="13"/>
  <c r="C66" i="13" s="1"/>
  <c r="D66" i="13" s="1"/>
  <c r="G66" i="13" s="1"/>
  <c r="H66" i="13" s="1"/>
  <c r="B62" i="13"/>
  <c r="C62" i="13" s="1"/>
  <c r="D62" i="13" s="1"/>
  <c r="G62" i="13" s="1"/>
  <c r="B58" i="13"/>
  <c r="C58" i="13" s="1"/>
  <c r="D58" i="13" s="1"/>
  <c r="G58" i="13" s="1"/>
  <c r="H58" i="13" s="1"/>
  <c r="B54" i="13"/>
  <c r="C54" i="13" s="1"/>
  <c r="D54" i="13" s="1"/>
  <c r="G54" i="13" s="1"/>
  <c r="B50" i="13"/>
  <c r="C50" i="13" s="1"/>
  <c r="D50" i="13" s="1"/>
  <c r="G50" i="13" s="1"/>
  <c r="B46" i="13"/>
  <c r="C46" i="13" s="1"/>
  <c r="D46" i="13" s="1"/>
  <c r="G46" i="13" s="1"/>
  <c r="H46" i="13" s="1"/>
  <c r="B42" i="13"/>
  <c r="C42" i="13" s="1"/>
  <c r="D42" i="13" s="1"/>
  <c r="G42" i="13" s="1"/>
  <c r="B38" i="13"/>
  <c r="C38" i="13" s="1"/>
  <c r="D38" i="13" s="1"/>
  <c r="G38" i="13" s="1"/>
  <c r="B34" i="13"/>
  <c r="C34" i="13" s="1"/>
  <c r="D34" i="13" s="1"/>
  <c r="G34" i="13" s="1"/>
  <c r="B30" i="13"/>
  <c r="C30" i="13" s="1"/>
  <c r="D30" i="13" s="1"/>
  <c r="G30" i="13" s="1"/>
  <c r="H30" i="13" s="1"/>
  <c r="B26" i="13"/>
  <c r="C26" i="13" s="1"/>
  <c r="D26" i="13" s="1"/>
  <c r="G26" i="13" s="1"/>
  <c r="B22" i="13"/>
  <c r="C22" i="13" s="1"/>
  <c r="D22" i="13" s="1"/>
  <c r="G22" i="13" s="1"/>
  <c r="B18" i="13"/>
  <c r="C18" i="13" s="1"/>
  <c r="D18" i="13" s="1"/>
  <c r="G18" i="13" s="1"/>
  <c r="B14" i="13"/>
  <c r="C14" i="13" s="1"/>
  <c r="D14" i="13" s="1"/>
  <c r="G14" i="13" s="1"/>
  <c r="H14" i="13" s="1"/>
  <c r="B10" i="13"/>
  <c r="C10" i="13" s="1"/>
  <c r="D10" i="13" s="1"/>
  <c r="G10" i="13" s="1"/>
  <c r="B6" i="13"/>
  <c r="C6" i="13" s="1"/>
  <c r="D6" i="13" s="1"/>
  <c r="G6" i="13" s="1"/>
  <c r="F61" i="13"/>
  <c r="O25" i="17"/>
  <c r="B27" i="17"/>
  <c r="C27" i="17" s="1"/>
  <c r="D27" i="17" s="1"/>
  <c r="P27" i="17" s="1"/>
  <c r="O66" i="17"/>
  <c r="O74" i="17"/>
  <c r="N5" i="16"/>
  <c r="N9" i="16"/>
  <c r="N13" i="16"/>
  <c r="N17" i="16"/>
  <c r="N21" i="16"/>
  <c r="N25" i="16"/>
  <c r="N29" i="16"/>
  <c r="N33" i="16"/>
  <c r="E37" i="16"/>
  <c r="N38" i="16"/>
  <c r="E41" i="16"/>
  <c r="N42" i="16"/>
  <c r="B44" i="16"/>
  <c r="C44" i="16" s="1"/>
  <c r="O44" i="16" s="1"/>
  <c r="E45" i="16"/>
  <c r="N46" i="16"/>
  <c r="E49" i="16"/>
  <c r="N50" i="16"/>
  <c r="E53" i="16"/>
  <c r="N54" i="16"/>
  <c r="E57" i="16"/>
  <c r="N58" i="16"/>
  <c r="E61" i="16"/>
  <c r="E62" i="16"/>
  <c r="N63" i="16"/>
  <c r="E66" i="16"/>
  <c r="N67" i="16"/>
  <c r="E70" i="16"/>
  <c r="N71" i="16"/>
  <c r="E74" i="16"/>
  <c r="N75" i="16"/>
  <c r="E78" i="16"/>
  <c r="N79" i="16"/>
  <c r="E82" i="16"/>
  <c r="N83" i="16"/>
  <c r="D70" i="12"/>
  <c r="B57" i="12"/>
  <c r="N57" i="12" s="1"/>
  <c r="O57" i="12" s="1"/>
  <c r="B55" i="12"/>
  <c r="N55" i="12" s="1"/>
  <c r="O55" i="12" s="1"/>
  <c r="B53" i="12"/>
  <c r="N53" i="12" s="1"/>
  <c r="O53" i="12" s="1"/>
  <c r="B20" i="12"/>
  <c r="N20" i="12" s="1"/>
  <c r="O20" i="12" s="1"/>
  <c r="D6" i="12"/>
  <c r="M46" i="12"/>
  <c r="M38" i="12"/>
  <c r="M30" i="12"/>
  <c r="M22" i="12"/>
  <c r="M14" i="12"/>
  <c r="M6" i="12"/>
  <c r="B81" i="13"/>
  <c r="C81" i="13" s="1"/>
  <c r="D81" i="13" s="1"/>
  <c r="G81" i="13" s="1"/>
  <c r="B77" i="13"/>
  <c r="C77" i="13" s="1"/>
  <c r="D77" i="13" s="1"/>
  <c r="G77" i="13" s="1"/>
  <c r="B73" i="13"/>
  <c r="C73" i="13" s="1"/>
  <c r="D73" i="13" s="1"/>
  <c r="G73" i="13" s="1"/>
  <c r="B69" i="13"/>
  <c r="C69" i="13" s="1"/>
  <c r="D69" i="13" s="1"/>
  <c r="G69" i="13" s="1"/>
  <c r="H69" i="13" s="1"/>
  <c r="B65" i="13"/>
  <c r="C65" i="13" s="1"/>
  <c r="D65" i="13" s="1"/>
  <c r="G65" i="13" s="1"/>
  <c r="B61" i="13"/>
  <c r="C61" i="13" s="1"/>
  <c r="D61" i="13" s="1"/>
  <c r="G61" i="13" s="1"/>
  <c r="H61" i="13" s="1"/>
  <c r="B57" i="13"/>
  <c r="C57" i="13" s="1"/>
  <c r="D57" i="13" s="1"/>
  <c r="G57" i="13" s="1"/>
  <c r="B53" i="13"/>
  <c r="C53" i="13" s="1"/>
  <c r="D53" i="13" s="1"/>
  <c r="G53" i="13" s="1"/>
  <c r="B49" i="13"/>
  <c r="C49" i="13" s="1"/>
  <c r="D49" i="13" s="1"/>
  <c r="G49" i="13" s="1"/>
  <c r="F7" i="17"/>
  <c r="O8" i="17"/>
  <c r="F11" i="17"/>
  <c r="O16" i="17"/>
  <c r="B18" i="17"/>
  <c r="C18" i="17" s="1"/>
  <c r="D18" i="17" s="1"/>
  <c r="P18" i="17" s="1"/>
  <c r="O37" i="17"/>
  <c r="B5" i="5"/>
  <c r="N4" i="16"/>
  <c r="E7" i="16"/>
  <c r="E11" i="16"/>
  <c r="E15" i="16"/>
  <c r="E19" i="16"/>
  <c r="N20" i="16"/>
  <c r="B22" i="16"/>
  <c r="C22" i="16" s="1"/>
  <c r="O22" i="16" s="1"/>
  <c r="E23" i="16"/>
  <c r="N24" i="16"/>
  <c r="B26" i="16"/>
  <c r="C26" i="16" s="1"/>
  <c r="O26" i="16" s="1"/>
  <c r="E27" i="16"/>
  <c r="N28" i="16"/>
  <c r="E31" i="16"/>
  <c r="N32" i="16"/>
  <c r="B34" i="16"/>
  <c r="C34" i="16" s="1"/>
  <c r="O34" i="16" s="1"/>
  <c r="E35" i="16"/>
  <c r="N37" i="16"/>
  <c r="N41" i="16"/>
  <c r="N45" i="16"/>
  <c r="N49" i="16"/>
  <c r="N53" i="16"/>
  <c r="N57" i="16"/>
  <c r="N61" i="16"/>
  <c r="N62" i="16"/>
  <c r="E65" i="16"/>
  <c r="N66" i="16"/>
  <c r="E69" i="16"/>
  <c r="N70" i="16"/>
  <c r="E73" i="16"/>
  <c r="N74" i="16"/>
  <c r="E77" i="16"/>
  <c r="N78" i="16"/>
  <c r="E81" i="16"/>
  <c r="N82" i="16"/>
  <c r="B80" i="12"/>
  <c r="N80" i="12" s="1"/>
  <c r="O80" i="12" s="1"/>
  <c r="B72" i="12"/>
  <c r="N72" i="12" s="1"/>
  <c r="O72" i="12" s="1"/>
  <c r="B60" i="12"/>
  <c r="N60" i="12" s="1"/>
  <c r="O60" i="12" s="1"/>
  <c r="B47" i="12"/>
  <c r="N47" i="12" s="1"/>
  <c r="O47" i="12" s="1"/>
  <c r="B8" i="12"/>
  <c r="N8" i="12" s="1"/>
  <c r="O8" i="12" s="1"/>
  <c r="M77" i="12"/>
  <c r="M61" i="12"/>
  <c r="B76" i="13"/>
  <c r="C76" i="13" s="1"/>
  <c r="D76" i="13" s="1"/>
  <c r="G76" i="13" s="1"/>
  <c r="B68" i="13"/>
  <c r="C68" i="13" s="1"/>
  <c r="D68" i="13" s="1"/>
  <c r="G68" i="13" s="1"/>
  <c r="B60" i="13"/>
  <c r="C60" i="13" s="1"/>
  <c r="D60" i="13" s="1"/>
  <c r="G60" i="13" s="1"/>
  <c r="B52" i="13"/>
  <c r="C52" i="13" s="1"/>
  <c r="D52" i="13" s="1"/>
  <c r="G52" i="13" s="1"/>
  <c r="B44" i="13"/>
  <c r="C44" i="13" s="1"/>
  <c r="D44" i="13" s="1"/>
  <c r="G44" i="13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4" i="13"/>
  <c r="C4" i="13" s="1"/>
  <c r="D4" i="13" s="1"/>
  <c r="G4" i="13" s="1"/>
  <c r="F59" i="13"/>
  <c r="F55" i="13"/>
  <c r="F51" i="13"/>
  <c r="F47" i="13"/>
  <c r="F43" i="13"/>
  <c r="F39" i="13"/>
  <c r="F35" i="13"/>
  <c r="F31" i="13"/>
  <c r="F27" i="13"/>
  <c r="F23" i="13"/>
  <c r="F19" i="13"/>
  <c r="F15" i="13"/>
  <c r="F11" i="13"/>
  <c r="F7" i="13"/>
  <c r="F35" i="17"/>
  <c r="N3" i="16"/>
  <c r="N35" i="16"/>
  <c r="N39" i="16"/>
  <c r="N43" i="16"/>
  <c r="N8" i="16"/>
  <c r="N7" i="16"/>
  <c r="N11" i="16"/>
  <c r="N15" i="16"/>
  <c r="N19" i="16"/>
  <c r="N23" i="16"/>
  <c r="N27" i="16"/>
  <c r="N31" i="16"/>
  <c r="N65" i="16"/>
  <c r="N69" i="16"/>
  <c r="N73" i="16"/>
  <c r="N77" i="16"/>
  <c r="N81" i="16"/>
  <c r="N52" i="16"/>
  <c r="N36" i="16"/>
  <c r="O31" i="12"/>
  <c r="N22" i="16"/>
  <c r="N26" i="16"/>
  <c r="N30" i="16"/>
  <c r="N34" i="16"/>
  <c r="N47" i="16"/>
  <c r="N51" i="16"/>
  <c r="N55" i="16"/>
  <c r="N59" i="16"/>
  <c r="N48" i="16"/>
  <c r="N16" i="16"/>
  <c r="N76" i="16"/>
  <c r="N60" i="16"/>
  <c r="N44" i="16"/>
  <c r="N12" i="16"/>
  <c r="N72" i="16"/>
  <c r="N56" i="16"/>
  <c r="N40" i="16"/>
  <c r="D14" i="12"/>
  <c r="D49" i="12"/>
  <c r="D78" i="12"/>
  <c r="D75" i="12"/>
  <c r="D68" i="12"/>
  <c r="D65" i="12"/>
  <c r="D63" i="12"/>
  <c r="D58" i="12"/>
  <c r="D48" i="12"/>
  <c r="D41" i="12"/>
  <c r="D36" i="12"/>
  <c r="D33" i="12"/>
  <c r="D26" i="12"/>
  <c r="D16" i="12"/>
  <c r="D9" i="12"/>
  <c r="D4" i="12"/>
  <c r="B4" i="16"/>
  <c r="B16" i="16"/>
  <c r="C16" i="16" s="1"/>
  <c r="O16" i="16" s="1"/>
  <c r="B21" i="16"/>
  <c r="C21" i="16" s="1"/>
  <c r="O21" i="16" s="1"/>
  <c r="B60" i="16"/>
  <c r="C60" i="16" s="1"/>
  <c r="O60" i="16" s="1"/>
  <c r="B69" i="16"/>
  <c r="C69" i="16" s="1"/>
  <c r="O69" i="16" s="1"/>
  <c r="G3" i="16"/>
  <c r="E59" i="16"/>
  <c r="E55" i="16"/>
  <c r="E51" i="16"/>
  <c r="E47" i="16"/>
  <c r="E43" i="16"/>
  <c r="E39" i="16"/>
  <c r="D83" i="12"/>
  <c r="D76" i="12"/>
  <c r="D73" i="12"/>
  <c r="D71" i="12"/>
  <c r="D66" i="12"/>
  <c r="D54" i="12"/>
  <c r="D51" i="12"/>
  <c r="D46" i="12"/>
  <c r="D44" i="12"/>
  <c r="B43" i="12"/>
  <c r="N43" i="12" s="1"/>
  <c r="D39" i="12"/>
  <c r="B33" i="12"/>
  <c r="N33" i="12" s="1"/>
  <c r="O33" i="12" s="1"/>
  <c r="D29" i="12"/>
  <c r="D22" i="12"/>
  <c r="B21" i="12"/>
  <c r="N21" i="12" s="1"/>
  <c r="O21" i="12" s="1"/>
  <c r="D19" i="12"/>
  <c r="D12" i="12"/>
  <c r="B11" i="12"/>
  <c r="N11" i="12" s="1"/>
  <c r="D7" i="12"/>
  <c r="O82" i="12"/>
  <c r="B3" i="16"/>
  <c r="C3" i="16" s="1"/>
  <c r="B7" i="16"/>
  <c r="C7" i="16" s="1"/>
  <c r="O7" i="16" s="1"/>
  <c r="B11" i="16"/>
  <c r="C11" i="16" s="1"/>
  <c r="O11" i="16" s="1"/>
  <c r="B24" i="16"/>
  <c r="C24" i="16" s="1"/>
  <c r="O24" i="16" s="1"/>
  <c r="B28" i="16"/>
  <c r="C28" i="16" s="1"/>
  <c r="O28" i="16" s="1"/>
  <c r="B51" i="16"/>
  <c r="C51" i="16" s="1"/>
  <c r="O51" i="16" s="1"/>
  <c r="B26" i="12"/>
  <c r="N26" i="12" s="1"/>
  <c r="O26" i="12" s="1"/>
  <c r="B79" i="12"/>
  <c r="N79" i="12" s="1"/>
  <c r="B3" i="12"/>
  <c r="D81" i="12"/>
  <c r="D79" i="12"/>
  <c r="D74" i="12"/>
  <c r="B73" i="12"/>
  <c r="N73" i="12" s="1"/>
  <c r="B71" i="12"/>
  <c r="N71" i="12" s="1"/>
  <c r="B68" i="12"/>
  <c r="N68" i="12" s="1"/>
  <c r="O68" i="12" s="1"/>
  <c r="B66" i="12"/>
  <c r="N66" i="12" s="1"/>
  <c r="D62" i="12"/>
  <c r="B61" i="12"/>
  <c r="N61" i="12" s="1"/>
  <c r="D59" i="12"/>
  <c r="B56" i="12"/>
  <c r="N56" i="12" s="1"/>
  <c r="O56" i="12" s="1"/>
  <c r="D52" i="12"/>
  <c r="B46" i="12"/>
  <c r="N46" i="12" s="1"/>
  <c r="B44" i="12"/>
  <c r="N44" i="12" s="1"/>
  <c r="O44" i="12" s="1"/>
  <c r="D42" i="12"/>
  <c r="B39" i="12"/>
  <c r="N39" i="12" s="1"/>
  <c r="B36" i="12"/>
  <c r="N36" i="12" s="1"/>
  <c r="O36" i="12" s="1"/>
  <c r="D32" i="12"/>
  <c r="D25" i="12"/>
  <c r="B24" i="12"/>
  <c r="N24" i="12" s="1"/>
  <c r="O24" i="12" s="1"/>
  <c r="D20" i="12"/>
  <c r="D17" i="12"/>
  <c r="B14" i="12"/>
  <c r="N14" i="12" s="1"/>
  <c r="B12" i="12"/>
  <c r="N12" i="12" s="1"/>
  <c r="O12" i="12" s="1"/>
  <c r="D10" i="12"/>
  <c r="B7" i="12"/>
  <c r="N7" i="12" s="1"/>
  <c r="B4" i="12"/>
  <c r="N4" i="12" s="1"/>
  <c r="O4" i="12" s="1"/>
  <c r="M69" i="12"/>
  <c r="M53" i="12"/>
  <c r="M37" i="12"/>
  <c r="M21" i="12"/>
  <c r="M5" i="12"/>
  <c r="B6" i="16"/>
  <c r="C6" i="16" s="1"/>
  <c r="O6" i="16" s="1"/>
  <c r="B46" i="16"/>
  <c r="C46" i="16" s="1"/>
  <c r="O46" i="16" s="1"/>
  <c r="D82" i="12"/>
  <c r="B81" i="12"/>
  <c r="N81" i="12" s="1"/>
  <c r="B76" i="12"/>
  <c r="N76" i="12" s="1"/>
  <c r="B74" i="12"/>
  <c r="N74" i="12" s="1"/>
  <c r="O74" i="12" s="1"/>
  <c r="B69" i="12"/>
  <c r="N69" i="12" s="1"/>
  <c r="O69" i="12" s="1"/>
  <c r="D67" i="12"/>
  <c r="B64" i="12"/>
  <c r="N64" i="12" s="1"/>
  <c r="O64" i="12" s="1"/>
  <c r="D60" i="12"/>
  <c r="D57" i="12"/>
  <c r="D55" i="12"/>
  <c r="B49" i="12"/>
  <c r="N49" i="12" s="1"/>
  <c r="D45" i="12"/>
  <c r="B42" i="12"/>
  <c r="N42" i="12" s="1"/>
  <c r="B37" i="12"/>
  <c r="N37" i="12" s="1"/>
  <c r="D35" i="12"/>
  <c r="D30" i="12"/>
  <c r="D28" i="12"/>
  <c r="B27" i="12"/>
  <c r="N27" i="12" s="1"/>
  <c r="D23" i="12"/>
  <c r="B17" i="12"/>
  <c r="N17" i="12" s="1"/>
  <c r="D13" i="12"/>
  <c r="B10" i="12"/>
  <c r="N10" i="12" s="1"/>
  <c r="B5" i="12"/>
  <c r="N5" i="12" s="1"/>
  <c r="M52" i="12"/>
  <c r="M48" i="12"/>
  <c r="M44" i="12"/>
  <c r="M40" i="12"/>
  <c r="M36" i="12"/>
  <c r="M32" i="12"/>
  <c r="M28" i="12"/>
  <c r="M24" i="12"/>
  <c r="M20" i="12"/>
  <c r="M16" i="12"/>
  <c r="M12" i="12"/>
  <c r="M8" i="12"/>
  <c r="M4" i="12"/>
  <c r="M76" i="12"/>
  <c r="M68" i="12"/>
  <c r="M60" i="12"/>
  <c r="M49" i="12"/>
  <c r="M33" i="12"/>
  <c r="B45" i="13"/>
  <c r="C45" i="13" s="1"/>
  <c r="D45" i="13" s="1"/>
  <c r="G45" i="13" s="1"/>
  <c r="B41" i="13"/>
  <c r="C41" i="13" s="1"/>
  <c r="D41" i="13" s="1"/>
  <c r="G41" i="13" s="1"/>
  <c r="B37" i="13"/>
  <c r="C37" i="13" s="1"/>
  <c r="D37" i="13" s="1"/>
  <c r="G37" i="13" s="1"/>
  <c r="B33" i="13"/>
  <c r="C33" i="13" s="1"/>
  <c r="D33" i="13" s="1"/>
  <c r="G33" i="13" s="1"/>
  <c r="B29" i="13"/>
  <c r="C29" i="13" s="1"/>
  <c r="D29" i="13" s="1"/>
  <c r="G29" i="13" s="1"/>
  <c r="B25" i="13"/>
  <c r="C25" i="13" s="1"/>
  <c r="D25" i="13" s="1"/>
  <c r="G25" i="13" s="1"/>
  <c r="B21" i="13"/>
  <c r="C21" i="13" s="1"/>
  <c r="D21" i="13" s="1"/>
  <c r="G21" i="13" s="1"/>
  <c r="B17" i="13"/>
  <c r="C17" i="13" s="1"/>
  <c r="D17" i="13" s="1"/>
  <c r="G17" i="13" s="1"/>
  <c r="B13" i="13"/>
  <c r="C13" i="13" s="1"/>
  <c r="D13" i="13" s="1"/>
  <c r="G13" i="13" s="1"/>
  <c r="B9" i="13"/>
  <c r="C9" i="13" s="1"/>
  <c r="D9" i="13" s="1"/>
  <c r="G9" i="13" s="1"/>
  <c r="B5" i="13"/>
  <c r="C5" i="13" s="1"/>
  <c r="D5" i="13" s="1"/>
  <c r="G5" i="13" s="1"/>
  <c r="B83" i="12"/>
  <c r="N83" i="12" s="1"/>
  <c r="D80" i="12"/>
  <c r="B78" i="12"/>
  <c r="N78" i="12" s="1"/>
  <c r="B75" i="12"/>
  <c r="N75" i="12" s="1"/>
  <c r="D72" i="12"/>
  <c r="B70" i="12"/>
  <c r="N70" i="12" s="1"/>
  <c r="O70" i="12" s="1"/>
  <c r="B67" i="12"/>
  <c r="N67" i="12" s="1"/>
  <c r="D64" i="12"/>
  <c r="B62" i="12"/>
  <c r="N62" i="12" s="1"/>
  <c r="B59" i="12"/>
  <c r="N59" i="12" s="1"/>
  <c r="D56" i="12"/>
  <c r="B54" i="12"/>
  <c r="N54" i="12" s="1"/>
  <c r="O54" i="12" s="1"/>
  <c r="B51" i="12"/>
  <c r="N51" i="12" s="1"/>
  <c r="O51" i="12" s="1"/>
  <c r="B48" i="12"/>
  <c r="N48" i="12" s="1"/>
  <c r="B45" i="12"/>
  <c r="N45" i="12" s="1"/>
  <c r="B41" i="12"/>
  <c r="N41" i="12" s="1"/>
  <c r="B38" i="12"/>
  <c r="N38" i="12" s="1"/>
  <c r="B35" i="12"/>
  <c r="N35" i="12" s="1"/>
  <c r="B32" i="12"/>
  <c r="N32" i="12" s="1"/>
  <c r="B29" i="12"/>
  <c r="N29" i="12" s="1"/>
  <c r="O29" i="12" s="1"/>
  <c r="B25" i="12"/>
  <c r="N25" i="12" s="1"/>
  <c r="O25" i="12" s="1"/>
  <c r="B22" i="12"/>
  <c r="N22" i="12" s="1"/>
  <c r="B19" i="12"/>
  <c r="N19" i="12" s="1"/>
  <c r="B16" i="12"/>
  <c r="N16" i="12" s="1"/>
  <c r="B13" i="12"/>
  <c r="N13" i="12" s="1"/>
  <c r="O13" i="12" s="1"/>
  <c r="B9" i="12"/>
  <c r="N9" i="12" s="1"/>
  <c r="O9" i="12" s="1"/>
  <c r="B6" i="12"/>
  <c r="N6" i="12" s="1"/>
  <c r="M83" i="12"/>
  <c r="M79" i="12"/>
  <c r="M75" i="12"/>
  <c r="M71" i="12"/>
  <c r="M67" i="12"/>
  <c r="M63" i="12"/>
  <c r="M59" i="12"/>
  <c r="M55" i="12"/>
  <c r="M51" i="12"/>
  <c r="M43" i="12"/>
  <c r="M35" i="12"/>
  <c r="M27" i="12"/>
  <c r="M19" i="12"/>
  <c r="M11" i="12"/>
  <c r="D77" i="12"/>
  <c r="D69" i="12"/>
  <c r="D61" i="12"/>
  <c r="D53" i="12"/>
  <c r="D50" i="12"/>
  <c r="D47" i="12"/>
  <c r="D43" i="12"/>
  <c r="D40" i="12"/>
  <c r="D37" i="12"/>
  <c r="D34" i="12"/>
  <c r="D31" i="12"/>
  <c r="D27" i="12"/>
  <c r="D24" i="12"/>
  <c r="D21" i="12"/>
  <c r="D18" i="12"/>
  <c r="D15" i="12"/>
  <c r="D11" i="12"/>
  <c r="D8" i="12"/>
  <c r="D5" i="12"/>
  <c r="M82" i="12"/>
  <c r="M78" i="12"/>
  <c r="M74" i="12"/>
  <c r="M70" i="12"/>
  <c r="M66" i="12"/>
  <c r="M62" i="12"/>
  <c r="M58" i="12"/>
  <c r="M54" i="12"/>
  <c r="M50" i="12"/>
  <c r="M42" i="12"/>
  <c r="M34" i="12"/>
  <c r="M26" i="12"/>
  <c r="M18" i="12"/>
  <c r="M10" i="12"/>
  <c r="F57" i="13"/>
  <c r="F53" i="13"/>
  <c r="F49" i="13"/>
  <c r="F45" i="13"/>
  <c r="F41" i="13"/>
  <c r="H41" i="13" s="1"/>
  <c r="F37" i="13"/>
  <c r="F33" i="13"/>
  <c r="F29" i="13"/>
  <c r="F25" i="13"/>
  <c r="F21" i="13"/>
  <c r="F17" i="13"/>
  <c r="F13" i="13"/>
  <c r="F9" i="13"/>
  <c r="F5" i="13"/>
  <c r="F80" i="13"/>
  <c r="H80" i="13" s="1"/>
  <c r="F76" i="13"/>
  <c r="F72" i="13"/>
  <c r="F68" i="13"/>
  <c r="F64" i="13"/>
  <c r="F60" i="13"/>
  <c r="F56" i="13"/>
  <c r="F52" i="13"/>
  <c r="F48" i="13"/>
  <c r="H48" i="13" s="1"/>
  <c r="F44" i="13"/>
  <c r="F40" i="13"/>
  <c r="F36" i="13"/>
  <c r="F32" i="13"/>
  <c r="F28" i="13"/>
  <c r="F24" i="13"/>
  <c r="F20" i="13"/>
  <c r="F16" i="13"/>
  <c r="H16" i="13" s="1"/>
  <c r="F12" i="13"/>
  <c r="F8" i="13"/>
  <c r="F4" i="13"/>
  <c r="F12" i="17"/>
  <c r="F16" i="17"/>
  <c r="O18" i="17"/>
  <c r="O27" i="17"/>
  <c r="O32" i="17"/>
  <c r="B34" i="17"/>
  <c r="C34" i="17" s="1"/>
  <c r="D34" i="17" s="1"/>
  <c r="P34" i="17" s="1"/>
  <c r="F37" i="17"/>
  <c r="F74" i="17"/>
  <c r="O82" i="17"/>
  <c r="O83" i="17"/>
  <c r="F36" i="17"/>
  <c r="O42" i="17"/>
  <c r="O43" i="17"/>
  <c r="F50" i="17"/>
  <c r="O53" i="17"/>
  <c r="O58" i="17"/>
  <c r="O59" i="17"/>
  <c r="F10" i="17"/>
  <c r="O11" i="17"/>
  <c r="F14" i="17"/>
  <c r="O15" i="17"/>
  <c r="F23" i="17"/>
  <c r="O46" i="17"/>
  <c r="O62" i="17"/>
  <c r="F5" i="17"/>
  <c r="F9" i="17"/>
  <c r="F27" i="17"/>
  <c r="O28" i="17"/>
  <c r="B30" i="17"/>
  <c r="F32" i="17"/>
  <c r="O34" i="17"/>
  <c r="O35" i="17"/>
  <c r="F42" i="17"/>
  <c r="O50" i="17"/>
  <c r="O51" i="17"/>
  <c r="F58" i="17"/>
  <c r="B74" i="17"/>
  <c r="C74" i="17" s="1"/>
  <c r="D74" i="17" s="1"/>
  <c r="P74" i="17" s="1"/>
  <c r="Q74" i="17" s="1"/>
  <c r="O78" i="17"/>
  <c r="P82" i="17"/>
  <c r="B42" i="17"/>
  <c r="B56" i="17"/>
  <c r="B72" i="17"/>
  <c r="F3" i="17"/>
  <c r="H3" i="17" s="1"/>
  <c r="F17" i="17"/>
  <c r="F21" i="17"/>
  <c r="B24" i="17"/>
  <c r="F34" i="17"/>
  <c r="F44" i="17"/>
  <c r="F60" i="17"/>
  <c r="F76" i="17"/>
  <c r="B58" i="17"/>
  <c r="F13" i="17"/>
  <c r="B40" i="17"/>
  <c r="B67" i="17"/>
  <c r="B83" i="17"/>
  <c r="O7" i="17"/>
  <c r="B10" i="17"/>
  <c r="B12" i="17"/>
  <c r="O21" i="17"/>
  <c r="F26" i="17"/>
  <c r="F28" i="17"/>
  <c r="F30" i="17"/>
  <c r="F47" i="17"/>
  <c r="F63" i="17"/>
  <c r="F79" i="17"/>
  <c r="B14" i="17"/>
  <c r="F19" i="17"/>
  <c r="F24" i="17"/>
  <c r="F8" i="17"/>
  <c r="O19" i="17"/>
  <c r="F22" i="17"/>
  <c r="O24" i="17"/>
  <c r="O38" i="17"/>
  <c r="B43" i="17"/>
  <c r="B48" i="17"/>
  <c r="O54" i="17"/>
  <c r="B59" i="17"/>
  <c r="B64" i="17"/>
  <c r="O70" i="17"/>
  <c r="B75" i="17"/>
  <c r="B80" i="17"/>
  <c r="B7" i="17"/>
  <c r="F15" i="17"/>
  <c r="B21" i="17"/>
  <c r="B51" i="17"/>
  <c r="F38" i="17"/>
  <c r="B50" i="17"/>
  <c r="F6" i="17"/>
  <c r="O10" i="17"/>
  <c r="O12" i="17"/>
  <c r="F18" i="17"/>
  <c r="O22" i="17"/>
  <c r="F31" i="17"/>
  <c r="F33" i="17"/>
  <c r="O45" i="17"/>
  <c r="F52" i="17"/>
  <c r="O61" i="17"/>
  <c r="F66" i="17"/>
  <c r="F68" i="17"/>
  <c r="F82" i="17"/>
  <c r="F84" i="17"/>
  <c r="B13" i="17"/>
  <c r="B5" i="17"/>
  <c r="B16" i="17"/>
  <c r="B66" i="17"/>
  <c r="F4" i="17"/>
  <c r="O14" i="17"/>
  <c r="F20" i="17"/>
  <c r="F25" i="17"/>
  <c r="F29" i="17"/>
  <c r="F39" i="17"/>
  <c r="F55" i="17"/>
  <c r="F71" i="17"/>
  <c r="B39" i="17"/>
  <c r="F40" i="17"/>
  <c r="F41" i="17"/>
  <c r="B45" i="17"/>
  <c r="B47" i="17"/>
  <c r="F48" i="17"/>
  <c r="F49" i="17"/>
  <c r="B53" i="17"/>
  <c r="B55" i="17"/>
  <c r="F56" i="17"/>
  <c r="F57" i="17"/>
  <c r="B61" i="17"/>
  <c r="B63" i="17"/>
  <c r="F64" i="17"/>
  <c r="F65" i="17"/>
  <c r="B71" i="17"/>
  <c r="F72" i="17"/>
  <c r="F73" i="17"/>
  <c r="B79" i="17"/>
  <c r="F80" i="17"/>
  <c r="F81" i="17"/>
  <c r="B84" i="17"/>
  <c r="B76" i="17"/>
  <c r="B68" i="17"/>
  <c r="B60" i="17"/>
  <c r="B52" i="17"/>
  <c r="B44" i="17"/>
  <c r="B77" i="17"/>
  <c r="B69" i="17"/>
  <c r="B15" i="17"/>
  <c r="B25" i="17"/>
  <c r="B28" i="17"/>
  <c r="B31" i="17"/>
  <c r="B38" i="17"/>
  <c r="B46" i="17"/>
  <c r="B54" i="17"/>
  <c r="B62" i="17"/>
  <c r="B70" i="17"/>
  <c r="B78" i="17"/>
  <c r="B3" i="17"/>
  <c r="C3" i="17" s="1"/>
  <c r="D3" i="17" s="1"/>
  <c r="O26" i="17"/>
  <c r="O29" i="17"/>
  <c r="F43" i="17"/>
  <c r="F51" i="17"/>
  <c r="F59" i="17"/>
  <c r="F67" i="17"/>
  <c r="F75" i="17"/>
  <c r="O84" i="17"/>
  <c r="O76" i="17"/>
  <c r="O68" i="17"/>
  <c r="O60" i="17"/>
  <c r="O52" i="17"/>
  <c r="O44" i="17"/>
  <c r="O77" i="17"/>
  <c r="O69" i="17"/>
  <c r="B4" i="17"/>
  <c r="C4" i="17" s="1"/>
  <c r="D4" i="17" s="1"/>
  <c r="B6" i="17"/>
  <c r="O6" i="17"/>
  <c r="B9" i="17"/>
  <c r="O9" i="17"/>
  <c r="B17" i="17"/>
  <c r="O17" i="17"/>
  <c r="B19" i="17"/>
  <c r="O20" i="17"/>
  <c r="B22" i="17"/>
  <c r="O23" i="17"/>
  <c r="B26" i="17"/>
  <c r="B29" i="17"/>
  <c r="B32" i="17"/>
  <c r="O33" i="17"/>
  <c r="B35" i="17"/>
  <c r="O40" i="17"/>
  <c r="O41" i="17"/>
  <c r="F46" i="17"/>
  <c r="O48" i="17"/>
  <c r="O49" i="17"/>
  <c r="F54" i="17"/>
  <c r="O56" i="17"/>
  <c r="O57" i="17"/>
  <c r="O64" i="17"/>
  <c r="O65" i="17"/>
  <c r="O72" i="17"/>
  <c r="O73" i="17"/>
  <c r="O80" i="17"/>
  <c r="O81" i="17"/>
  <c r="F77" i="17"/>
  <c r="F69" i="17"/>
  <c r="F61" i="17"/>
  <c r="F53" i="17"/>
  <c r="F45" i="17"/>
  <c r="F78" i="17"/>
  <c r="F70" i="17"/>
  <c r="F62" i="17"/>
  <c r="O3" i="17"/>
  <c r="B36" i="17"/>
  <c r="O39" i="17"/>
  <c r="O47" i="17"/>
  <c r="O55" i="17"/>
  <c r="O63" i="17"/>
  <c r="O71" i="17"/>
  <c r="O79" i="17"/>
  <c r="B8" i="17"/>
  <c r="B11" i="17"/>
  <c r="B20" i="17"/>
  <c r="B23" i="17"/>
  <c r="B33" i="17"/>
  <c r="B37" i="17"/>
  <c r="B41" i="17"/>
  <c r="B49" i="17"/>
  <c r="B57" i="17"/>
  <c r="B65" i="17"/>
  <c r="B73" i="17"/>
  <c r="B81" i="17"/>
  <c r="B18" i="16"/>
  <c r="C18" i="16" s="1"/>
  <c r="O18" i="16" s="1"/>
  <c r="B35" i="16"/>
  <c r="C35" i="16" s="1"/>
  <c r="O35" i="16" s="1"/>
  <c r="B12" i="16"/>
  <c r="C12" i="16" s="1"/>
  <c r="O12" i="16" s="1"/>
  <c r="B45" i="16"/>
  <c r="B64" i="16"/>
  <c r="C64" i="16" s="1"/>
  <c r="O64" i="16" s="1"/>
  <c r="B25" i="16"/>
  <c r="C25" i="16" s="1"/>
  <c r="O25" i="16" s="1"/>
  <c r="B67" i="16"/>
  <c r="C67" i="16" s="1"/>
  <c r="O67" i="16" s="1"/>
  <c r="B72" i="16"/>
  <c r="C72" i="16" s="1"/>
  <c r="O72" i="16" s="1"/>
  <c r="B15" i="16"/>
  <c r="B17" i="16"/>
  <c r="C17" i="16" s="1"/>
  <c r="O17" i="16" s="1"/>
  <c r="B32" i="16"/>
  <c r="C32" i="16" s="1"/>
  <c r="O32" i="16" s="1"/>
  <c r="B53" i="16"/>
  <c r="C53" i="16" s="1"/>
  <c r="O53" i="16" s="1"/>
  <c r="B80" i="16"/>
  <c r="C80" i="16" s="1"/>
  <c r="O80" i="16" s="1"/>
  <c r="B29" i="16"/>
  <c r="C29" i="16" s="1"/>
  <c r="O29" i="16" s="1"/>
  <c r="B54" i="16"/>
  <c r="C54" i="16" s="1"/>
  <c r="O54" i="16" s="1"/>
  <c r="B57" i="16"/>
  <c r="C57" i="16" s="1"/>
  <c r="O57" i="16" s="1"/>
  <c r="B10" i="16"/>
  <c r="C10" i="16" s="1"/>
  <c r="O10" i="16" s="1"/>
  <c r="B33" i="16"/>
  <c r="C33" i="16" s="1"/>
  <c r="O33" i="16" s="1"/>
  <c r="B82" i="16"/>
  <c r="C82" i="16" s="1"/>
  <c r="O82" i="16" s="1"/>
  <c r="B14" i="16"/>
  <c r="C14" i="16" s="1"/>
  <c r="O14" i="16" s="1"/>
  <c r="B30" i="16"/>
  <c r="C30" i="16" s="1"/>
  <c r="O30" i="16" s="1"/>
  <c r="B41" i="16"/>
  <c r="C41" i="16" s="1"/>
  <c r="O41" i="16" s="1"/>
  <c r="B56" i="16"/>
  <c r="C56" i="16" s="1"/>
  <c r="O56" i="16" s="1"/>
  <c r="B79" i="16"/>
  <c r="C79" i="16" s="1"/>
  <c r="O79" i="16" s="1"/>
  <c r="B81" i="16"/>
  <c r="C81" i="16" s="1"/>
  <c r="O81" i="16" s="1"/>
  <c r="B84" i="16"/>
  <c r="C84" i="16" s="1"/>
  <c r="O84" i="16" s="1"/>
  <c r="B83" i="16"/>
  <c r="C83" i="16" s="1"/>
  <c r="O83" i="16" s="1"/>
  <c r="B74" i="16"/>
  <c r="C74" i="16" s="1"/>
  <c r="O74" i="16" s="1"/>
  <c r="B58" i="16"/>
  <c r="C58" i="16" s="1"/>
  <c r="O58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70" i="16"/>
  <c r="C70" i="16" s="1"/>
  <c r="O70" i="16" s="1"/>
  <c r="B8" i="16"/>
  <c r="B39" i="16"/>
  <c r="C39" i="16" s="1"/>
  <c r="O39" i="16" s="1"/>
  <c r="B40" i="16"/>
  <c r="C40" i="16" s="1"/>
  <c r="O40" i="16" s="1"/>
  <c r="B49" i="16"/>
  <c r="C49" i="16" s="1"/>
  <c r="O49" i="16" s="1"/>
  <c r="B50" i="16"/>
  <c r="C50" i="16" s="1"/>
  <c r="O50" i="16" s="1"/>
  <c r="B66" i="16"/>
  <c r="C66" i="16" s="1"/>
  <c r="O66" i="16" s="1"/>
  <c r="B76" i="16"/>
  <c r="C76" i="16" s="1"/>
  <c r="O76" i="16" s="1"/>
  <c r="B48" i="16"/>
  <c r="C48" i="16" s="1"/>
  <c r="O48" i="16" s="1"/>
  <c r="B52" i="16"/>
  <c r="C52" i="16" s="1"/>
  <c r="O52" i="16" s="1"/>
  <c r="B55" i="16"/>
  <c r="C55" i="16" s="1"/>
  <c r="O55" i="16" s="1"/>
  <c r="B63" i="16"/>
  <c r="C63" i="16" s="1"/>
  <c r="O63" i="16" s="1"/>
  <c r="B65" i="16"/>
  <c r="C65" i="16" s="1"/>
  <c r="O65" i="16" s="1"/>
  <c r="B68" i="16"/>
  <c r="C68" i="16" s="1"/>
  <c r="O68" i="16" s="1"/>
  <c r="B37" i="16"/>
  <c r="C37" i="16" s="1"/>
  <c r="O37" i="16" s="1"/>
  <c r="B71" i="16"/>
  <c r="C71" i="16" s="1"/>
  <c r="O71" i="16" s="1"/>
  <c r="B73" i="16"/>
  <c r="C73" i="16" s="1"/>
  <c r="O73" i="16" s="1"/>
  <c r="B47" i="16"/>
  <c r="C47" i="16" s="1"/>
  <c r="O47" i="16" s="1"/>
  <c r="B43" i="16"/>
  <c r="C43" i="16" s="1"/>
  <c r="O43" i="16" s="1"/>
  <c r="B59" i="16"/>
  <c r="C59" i="16" s="1"/>
  <c r="O59" i="16" s="1"/>
  <c r="B61" i="16"/>
  <c r="C61" i="16" s="1"/>
  <c r="O61" i="16" s="1"/>
  <c r="B75" i="16"/>
  <c r="C75" i="16" s="1"/>
  <c r="O75" i="16" s="1"/>
  <c r="B77" i="16"/>
  <c r="C77" i="16" s="1"/>
  <c r="O77" i="16" s="1"/>
  <c r="D45" i="15"/>
  <c r="D61" i="15"/>
  <c r="D188" i="15"/>
  <c r="E189" i="15" s="1"/>
  <c r="D333" i="15"/>
  <c r="D356" i="15"/>
  <c r="D362" i="15"/>
  <c r="D386" i="15"/>
  <c r="E386" i="15" s="1"/>
  <c r="D399" i="15"/>
  <c r="D407" i="15"/>
  <c r="E407" i="15" s="1"/>
  <c r="E150" i="15"/>
  <c r="D157" i="15"/>
  <c r="E157" i="15" s="1"/>
  <c r="D321" i="15"/>
  <c r="D329" i="15"/>
  <c r="D337" i="15"/>
  <c r="D342" i="15"/>
  <c r="E342" i="15" s="1"/>
  <c r="D355" i="15"/>
  <c r="D363" i="15"/>
  <c r="D379" i="15"/>
  <c r="D387" i="15"/>
  <c r="E387" i="15" s="1"/>
  <c r="D392" i="15"/>
  <c r="D400" i="15"/>
  <c r="D408" i="15"/>
  <c r="D416" i="15"/>
  <c r="D53" i="15"/>
  <c r="D52" i="15"/>
  <c r="D59" i="15"/>
  <c r="D66" i="15"/>
  <c r="D264" i="15"/>
  <c r="D330" i="15"/>
  <c r="E330" i="15" s="1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D109" i="15"/>
  <c r="D191" i="15"/>
  <c r="D252" i="15"/>
  <c r="D268" i="15"/>
  <c r="D319" i="15"/>
  <c r="D332" i="15"/>
  <c r="D340" i="15"/>
  <c r="E340" i="15" s="1"/>
  <c r="D354" i="15"/>
  <c r="D366" i="15"/>
  <c r="E366" i="15" s="1"/>
  <c r="D374" i="15"/>
  <c r="E374" i="15" s="1"/>
  <c r="D395" i="15"/>
  <c r="D419" i="15"/>
  <c r="E419" i="15" s="1"/>
  <c r="D349" i="15"/>
  <c r="D205" i="15"/>
  <c r="E206" i="15" s="1"/>
  <c r="D301" i="15"/>
  <c r="D317" i="15"/>
  <c r="D345" i="15"/>
  <c r="D348" i="15"/>
  <c r="D353" i="15"/>
  <c r="D367" i="15"/>
  <c r="D383" i="15"/>
  <c r="D389" i="15"/>
  <c r="D396" i="15"/>
  <c r="E396" i="15" s="1"/>
  <c r="D412" i="15"/>
  <c r="D420" i="15"/>
  <c r="D90" i="15"/>
  <c r="D154" i="15"/>
  <c r="D334" i="15"/>
  <c r="D376" i="15"/>
  <c r="D384" i="15"/>
  <c r="E385" i="15" s="1"/>
  <c r="D388" i="15"/>
  <c r="D397" i="15"/>
  <c r="E398" i="15" s="1"/>
  <c r="D405" i="15"/>
  <c r="E406" i="15" s="1"/>
  <c r="D413" i="15"/>
  <c r="E341" i="15"/>
  <c r="E399" i="15"/>
  <c r="D70" i="15"/>
  <c r="D326" i="15"/>
  <c r="D359" i="15"/>
  <c r="D370" i="15"/>
  <c r="D377" i="15"/>
  <c r="D403" i="15"/>
  <c r="D410" i="15"/>
  <c r="D35" i="15"/>
  <c r="D47" i="15"/>
  <c r="D82" i="15"/>
  <c r="D85" i="15"/>
  <c r="D106" i="15"/>
  <c r="D123" i="15"/>
  <c r="D190" i="15"/>
  <c r="E191" i="15" s="1"/>
  <c r="D253" i="15"/>
  <c r="D286" i="15"/>
  <c r="D323" i="15"/>
  <c r="D312" i="15"/>
  <c r="D338" i="15"/>
  <c r="D371" i="15"/>
  <c r="E371" i="15" s="1"/>
  <c r="D378" i="15"/>
  <c r="D404" i="15"/>
  <c r="E404" i="15" s="1"/>
  <c r="D411" i="15"/>
  <c r="D54" i="15"/>
  <c r="D105" i="15"/>
  <c r="D204" i="15"/>
  <c r="E205" i="15" s="1"/>
  <c r="D254" i="15"/>
  <c r="D255" i="15"/>
  <c r="D324" i="15"/>
  <c r="E324" i="15" s="1"/>
  <c r="D331" i="15"/>
  <c r="E331" i="15" s="1"/>
  <c r="D335" i="15"/>
  <c r="D357" i="15"/>
  <c r="D360" i="15"/>
  <c r="D368" i="15"/>
  <c r="D375" i="15"/>
  <c r="D393" i="15"/>
  <c r="E393" i="15" s="1"/>
  <c r="D401" i="15"/>
  <c r="D44" i="15"/>
  <c r="E44" i="15" s="1"/>
  <c r="D48" i="15"/>
  <c r="E48" i="15" s="1"/>
  <c r="D58" i="15"/>
  <c r="D57" i="15"/>
  <c r="D96" i="15"/>
  <c r="D327" i="15"/>
  <c r="D37" i="15"/>
  <c r="D46" i="15"/>
  <c r="E47" i="15" s="1"/>
  <c r="D55" i="15"/>
  <c r="D80" i="15"/>
  <c r="D108" i="15"/>
  <c r="D110" i="15"/>
  <c r="D120" i="15"/>
  <c r="D225" i="15"/>
  <c r="D256" i="15"/>
  <c r="E256" i="15" s="1"/>
  <c r="D313" i="15"/>
  <c r="D346" i="15"/>
  <c r="D390" i="15"/>
  <c r="D62" i="15"/>
  <c r="D325" i="15"/>
  <c r="D328" i="15"/>
  <c r="D336" i="15"/>
  <c r="E336" i="15" s="1"/>
  <c r="D361" i="15"/>
  <c r="D394" i="15"/>
  <c r="D42" i="15"/>
  <c r="E43" i="15" s="1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D236" i="15"/>
  <c r="D251" i="15"/>
  <c r="D265" i="15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E228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D223" i="15"/>
  <c r="D231" i="15"/>
  <c r="D246" i="15"/>
  <c r="D269" i="15"/>
  <c r="D274" i="15"/>
  <c r="D277" i="15"/>
  <c r="D279" i="15"/>
  <c r="D276" i="15"/>
  <c r="D287" i="15"/>
  <c r="D302" i="15"/>
  <c r="D194" i="15"/>
  <c r="D202" i="15"/>
  <c r="D210" i="15"/>
  <c r="D249" i="15"/>
  <c r="D285" i="15"/>
  <c r="D290" i="15"/>
  <c r="D293" i="15"/>
  <c r="D295" i="15"/>
  <c r="D292" i="15"/>
  <c r="D318" i="15"/>
  <c r="D257" i="15"/>
  <c r="D273" i="15"/>
  <c r="D289" i="15"/>
  <c r="D305" i="15"/>
  <c r="E372" i="15"/>
  <c r="Q87" i="5" l="1"/>
  <c r="R87" i="5"/>
  <c r="Q97" i="5"/>
  <c r="R97" i="5"/>
  <c r="F90" i="2"/>
  <c r="Q89" i="5"/>
  <c r="R89" i="5"/>
  <c r="R93" i="5"/>
  <c r="Q93" i="5"/>
  <c r="Q95" i="5"/>
  <c r="R95" i="5"/>
  <c r="Q94" i="5"/>
  <c r="F97" i="2"/>
  <c r="E401" i="15"/>
  <c r="R86" i="5"/>
  <c r="Q86" i="5"/>
  <c r="Q91" i="5"/>
  <c r="R91" i="5"/>
  <c r="Q101" i="5"/>
  <c r="R101" i="5"/>
  <c r="Q90" i="5"/>
  <c r="H78" i="13"/>
  <c r="F96" i="2"/>
  <c r="Q99" i="5"/>
  <c r="R99" i="5"/>
  <c r="Q85" i="5"/>
  <c r="R85" i="5"/>
  <c r="Q88" i="5"/>
  <c r="Q100" i="5"/>
  <c r="E286" i="15"/>
  <c r="E196" i="15"/>
  <c r="E351" i="15"/>
  <c r="E38" i="15"/>
  <c r="E40" i="15"/>
  <c r="E108" i="15"/>
  <c r="E358" i="15"/>
  <c r="E384" i="15"/>
  <c r="E349" i="15"/>
  <c r="E109" i="15"/>
  <c r="E364" i="15"/>
  <c r="E412" i="15"/>
  <c r="E418" i="15"/>
  <c r="E383" i="15"/>
  <c r="E110" i="15"/>
  <c r="E377" i="15"/>
  <c r="E264" i="15"/>
  <c r="E265" i="15"/>
  <c r="E334" i="15"/>
  <c r="E367" i="15"/>
  <c r="E417" i="15"/>
  <c r="E54" i="15"/>
  <c r="E333" i="15"/>
  <c r="E322" i="15"/>
  <c r="E400" i="15"/>
  <c r="E62" i="15"/>
  <c r="E414" i="15"/>
  <c r="E253" i="15"/>
  <c r="E123" i="15"/>
  <c r="E402" i="15"/>
  <c r="E368" i="15"/>
  <c r="E275" i="15"/>
  <c r="E317" i="15"/>
  <c r="E120" i="15"/>
  <c r="E394" i="15"/>
  <c r="E313" i="15"/>
  <c r="E106" i="15"/>
  <c r="E388" i="15"/>
  <c r="E353" i="15"/>
  <c r="E343" i="15"/>
  <c r="E408" i="15"/>
  <c r="E348" i="15"/>
  <c r="E332" i="15"/>
  <c r="E66" i="15"/>
  <c r="E327" i="15"/>
  <c r="E335" i="15"/>
  <c r="E410" i="15"/>
  <c r="E359" i="15"/>
  <c r="E271" i="15"/>
  <c r="E51" i="15"/>
  <c r="E49" i="15"/>
  <c r="E56" i="15"/>
  <c r="E392" i="15"/>
  <c r="E183" i="15"/>
  <c r="E370" i="15"/>
  <c r="E352" i="15"/>
  <c r="E415" i="15"/>
  <c r="E382" i="15"/>
  <c r="E252" i="15"/>
  <c r="E345" i="15"/>
  <c r="E390" i="15"/>
  <c r="E52" i="15"/>
  <c r="E50" i="15"/>
  <c r="E55" i="15"/>
  <c r="E403" i="15"/>
  <c r="E363" i="15"/>
  <c r="E416" i="15"/>
  <c r="E409" i="15"/>
  <c r="E413" i="15"/>
  <c r="E90" i="15"/>
  <c r="E42" i="15"/>
  <c r="E323" i="15"/>
  <c r="E362" i="15"/>
  <c r="E357" i="15"/>
  <c r="E421" i="15"/>
  <c r="E350" i="15"/>
  <c r="E356" i="15"/>
  <c r="E360" i="15"/>
  <c r="E344" i="15"/>
  <c r="E381" i="15"/>
  <c r="E270" i="15"/>
  <c r="E397" i="15"/>
  <c r="E112" i="15"/>
  <c r="E190" i="15"/>
  <c r="E337" i="15"/>
  <c r="E391" i="15"/>
  <c r="E375" i="15"/>
  <c r="E254" i="15"/>
  <c r="E57" i="15"/>
  <c r="E365" i="15"/>
  <c r="P18" i="16"/>
  <c r="H43" i="13"/>
  <c r="H59" i="13"/>
  <c r="H24" i="13"/>
  <c r="H56" i="13"/>
  <c r="H73" i="13"/>
  <c r="H35" i="13"/>
  <c r="H51" i="13"/>
  <c r="H8" i="13"/>
  <c r="H40" i="13"/>
  <c r="H72" i="13"/>
  <c r="H81" i="13"/>
  <c r="H6" i="13"/>
  <c r="H22" i="13"/>
  <c r="H38" i="13"/>
  <c r="H54" i="13"/>
  <c r="H67" i="13"/>
  <c r="H83" i="13"/>
  <c r="H77" i="13"/>
  <c r="H82" i="13"/>
  <c r="H74" i="13"/>
  <c r="H26" i="13"/>
  <c r="H57" i="13"/>
  <c r="H7" i="13"/>
  <c r="H23" i="13"/>
  <c r="H39" i="13"/>
  <c r="H55" i="13"/>
  <c r="H12" i="13"/>
  <c r="H64" i="13"/>
  <c r="H19" i="13"/>
  <c r="H11" i="13"/>
  <c r="H27" i="13"/>
  <c r="H32" i="13"/>
  <c r="H53" i="13"/>
  <c r="H49" i="13"/>
  <c r="H15" i="13"/>
  <c r="H47" i="13"/>
  <c r="H20" i="13"/>
  <c r="H52" i="13"/>
  <c r="H44" i="13"/>
  <c r="H76" i="13"/>
  <c r="H10" i="13"/>
  <c r="H42" i="13"/>
  <c r="H75" i="13"/>
  <c r="H36" i="13"/>
  <c r="P36" i="16"/>
  <c r="H4" i="13"/>
  <c r="H68" i="13"/>
  <c r="P26" i="16"/>
  <c r="P13" i="16"/>
  <c r="P22" i="16"/>
  <c r="H60" i="13"/>
  <c r="H18" i="13"/>
  <c r="H34" i="13"/>
  <c r="H50" i="13"/>
  <c r="H31" i="13"/>
  <c r="W3" i="5"/>
  <c r="H62" i="13"/>
  <c r="H65" i="13"/>
  <c r="Q27" i="17"/>
  <c r="P46" i="16"/>
  <c r="H28" i="13"/>
  <c r="Q82" i="17"/>
  <c r="Q18" i="17"/>
  <c r="H9" i="13"/>
  <c r="H25" i="13"/>
  <c r="H13" i="13"/>
  <c r="H29" i="13"/>
  <c r="H45" i="13"/>
  <c r="H17" i="13"/>
  <c r="H33" i="13"/>
  <c r="H5" i="13"/>
  <c r="H21" i="13"/>
  <c r="H37" i="13"/>
  <c r="C8" i="17"/>
  <c r="D8" i="17" s="1"/>
  <c r="P8" i="17" s="1"/>
  <c r="Q8" i="17" s="1"/>
  <c r="C46" i="17"/>
  <c r="D46" i="17" s="1"/>
  <c r="P46" i="17" s="1"/>
  <c r="Q46" i="17" s="1"/>
  <c r="C76" i="17"/>
  <c r="D76" i="17" s="1"/>
  <c r="P76" i="17" s="1"/>
  <c r="Q76" i="17" s="1"/>
  <c r="C79" i="17"/>
  <c r="D79" i="17" s="1"/>
  <c r="P79" i="17" s="1"/>
  <c r="Q79" i="17" s="1"/>
  <c r="C16" i="17"/>
  <c r="D16" i="17" s="1"/>
  <c r="P16" i="17" s="1"/>
  <c r="Q16" i="17" s="1"/>
  <c r="C21" i="17"/>
  <c r="D21" i="17" s="1"/>
  <c r="P21" i="17" s="1"/>
  <c r="Q21" i="17" s="1"/>
  <c r="C73" i="17"/>
  <c r="D73" i="17" s="1"/>
  <c r="P73" i="17" s="1"/>
  <c r="Q73" i="17" s="1"/>
  <c r="C41" i="17"/>
  <c r="D41" i="17" s="1"/>
  <c r="P41" i="17" s="1"/>
  <c r="Q41" i="17" s="1"/>
  <c r="C23" i="17"/>
  <c r="D23" i="17" s="1"/>
  <c r="P23" i="17" s="1"/>
  <c r="Q23" i="17" s="1"/>
  <c r="C32" i="17"/>
  <c r="D32" i="17" s="1"/>
  <c r="P32" i="17" s="1"/>
  <c r="Q32" i="17" s="1"/>
  <c r="C22" i="17"/>
  <c r="D22" i="17" s="1"/>
  <c r="P22" i="17" s="1"/>
  <c r="Q22" i="17" s="1"/>
  <c r="C17" i="17"/>
  <c r="D17" i="17" s="1"/>
  <c r="P17" i="17" s="1"/>
  <c r="Q17" i="17" s="1"/>
  <c r="C6" i="17"/>
  <c r="D6" i="17" s="1"/>
  <c r="P6" i="17" s="1"/>
  <c r="Q6" i="17" s="1"/>
  <c r="C70" i="17"/>
  <c r="D70" i="17" s="1"/>
  <c r="P70" i="17" s="1"/>
  <c r="Q70" i="17" s="1"/>
  <c r="C38" i="17"/>
  <c r="D38" i="17" s="1"/>
  <c r="P38" i="17" s="1"/>
  <c r="Q38" i="17" s="1"/>
  <c r="C15" i="17"/>
  <c r="D15" i="17" s="1"/>
  <c r="P15" i="17" s="1"/>
  <c r="Q15" i="17" s="1"/>
  <c r="C52" i="17"/>
  <c r="D52" i="17" s="1"/>
  <c r="P52" i="17" s="1"/>
  <c r="Q52" i="17" s="1"/>
  <c r="C84" i="17"/>
  <c r="D84" i="17" s="1"/>
  <c r="P84" i="17" s="1"/>
  <c r="Q84" i="17" s="1"/>
  <c r="C5" i="17"/>
  <c r="D5" i="17" s="1"/>
  <c r="P5" i="17" s="1"/>
  <c r="Q5" i="17" s="1"/>
  <c r="C50" i="17"/>
  <c r="D50" i="17" s="1"/>
  <c r="P50" i="17" s="1"/>
  <c r="Q50" i="17" s="1"/>
  <c r="C48" i="17"/>
  <c r="D48" i="17" s="1"/>
  <c r="P48" i="17" s="1"/>
  <c r="Q48" i="17" s="1"/>
  <c r="C83" i="17"/>
  <c r="D83" i="17" s="1"/>
  <c r="P83" i="17" s="1"/>
  <c r="Q83" i="17" s="1"/>
  <c r="C58" i="17"/>
  <c r="D58" i="17" s="1"/>
  <c r="P58" i="17" s="1"/>
  <c r="Q58" i="17" s="1"/>
  <c r="O6" i="12"/>
  <c r="O45" i="12"/>
  <c r="O46" i="12"/>
  <c r="O61" i="12"/>
  <c r="O19" i="12"/>
  <c r="O71" i="12"/>
  <c r="C42" i="17"/>
  <c r="D42" i="17" s="1"/>
  <c r="P42" i="17" s="1"/>
  <c r="Q42" i="17" s="1"/>
  <c r="C65" i="17"/>
  <c r="D65" i="17" s="1"/>
  <c r="P65" i="17" s="1"/>
  <c r="Q65" i="17" s="1"/>
  <c r="C37" i="17"/>
  <c r="D37" i="17" s="1"/>
  <c r="P37" i="17" s="1"/>
  <c r="Q37" i="17" s="1"/>
  <c r="C20" i="17"/>
  <c r="D20" i="17" s="1"/>
  <c r="P20" i="17" s="1"/>
  <c r="Q20" i="17" s="1"/>
  <c r="C29" i="17"/>
  <c r="D29" i="17" s="1"/>
  <c r="P29" i="17" s="1"/>
  <c r="Q29" i="17" s="1"/>
  <c r="C62" i="17"/>
  <c r="D62" i="17" s="1"/>
  <c r="P62" i="17" s="1"/>
  <c r="Q62" i="17" s="1"/>
  <c r="C31" i="17"/>
  <c r="D31" i="17" s="1"/>
  <c r="P31" i="17" s="1"/>
  <c r="Q31" i="17" s="1"/>
  <c r="C69" i="17"/>
  <c r="D69" i="17" s="1"/>
  <c r="P69" i="17" s="1"/>
  <c r="Q69" i="17" s="1"/>
  <c r="C60" i="17"/>
  <c r="D60" i="17" s="1"/>
  <c r="P60" i="17" s="1"/>
  <c r="Q60" i="17" s="1"/>
  <c r="C63" i="17"/>
  <c r="D63" i="17" s="1"/>
  <c r="P63" i="17" s="1"/>
  <c r="Q63" i="17" s="1"/>
  <c r="C55" i="17"/>
  <c r="D55" i="17" s="1"/>
  <c r="P55" i="17" s="1"/>
  <c r="Q55" i="17" s="1"/>
  <c r="C47" i="17"/>
  <c r="D47" i="17" s="1"/>
  <c r="P47" i="17" s="1"/>
  <c r="Q47" i="17" s="1"/>
  <c r="C39" i="17"/>
  <c r="D39" i="17" s="1"/>
  <c r="P39" i="17" s="1"/>
  <c r="Q39" i="17" s="1"/>
  <c r="C13" i="17"/>
  <c r="D13" i="17" s="1"/>
  <c r="P13" i="17" s="1"/>
  <c r="Q13" i="17" s="1"/>
  <c r="C7" i="17"/>
  <c r="D7" i="17" s="1"/>
  <c r="P7" i="17" s="1"/>
  <c r="Q7" i="17" s="1"/>
  <c r="C64" i="17"/>
  <c r="D64" i="17" s="1"/>
  <c r="P64" i="17" s="1"/>
  <c r="Q64" i="17" s="1"/>
  <c r="C43" i="17"/>
  <c r="D43" i="17" s="1"/>
  <c r="P43" i="17" s="1"/>
  <c r="Q43" i="17" s="1"/>
  <c r="C14" i="17"/>
  <c r="D14" i="17" s="1"/>
  <c r="P14" i="17" s="1"/>
  <c r="Q14" i="17" s="1"/>
  <c r="C12" i="17"/>
  <c r="D12" i="17" s="1"/>
  <c r="P12" i="17" s="1"/>
  <c r="Q12" i="17" s="1"/>
  <c r="C67" i="17"/>
  <c r="D67" i="17" s="1"/>
  <c r="P67" i="17" s="1"/>
  <c r="Q67" i="17" s="1"/>
  <c r="C24" i="17"/>
  <c r="D24" i="17" s="1"/>
  <c r="P24" i="17" s="1"/>
  <c r="Q24" i="17" s="1"/>
  <c r="C72" i="17"/>
  <c r="D72" i="17" s="1"/>
  <c r="P72" i="17" s="1"/>
  <c r="Q72" i="17" s="1"/>
  <c r="O22" i="12"/>
  <c r="O17" i="12"/>
  <c r="O49" i="12"/>
  <c r="O39" i="12"/>
  <c r="O73" i="12"/>
  <c r="V3" i="16"/>
  <c r="C4" i="16"/>
  <c r="O4" i="16" s="1"/>
  <c r="F4" i="16" s="1"/>
  <c r="O27" i="12"/>
  <c r="O75" i="12"/>
  <c r="O81" i="12"/>
  <c r="C44" i="17"/>
  <c r="D44" i="17" s="1"/>
  <c r="P44" i="17" s="1"/>
  <c r="Q44" i="17" s="1"/>
  <c r="O41" i="12"/>
  <c r="C57" i="17"/>
  <c r="D57" i="17" s="1"/>
  <c r="P57" i="17" s="1"/>
  <c r="Q57" i="17" s="1"/>
  <c r="C11" i="17"/>
  <c r="D11" i="17" s="1"/>
  <c r="P11" i="17" s="1"/>
  <c r="Q11" i="17" s="1"/>
  <c r="C36" i="17"/>
  <c r="D36" i="17" s="1"/>
  <c r="P36" i="17" s="1"/>
  <c r="Q36" i="17" s="1"/>
  <c r="C35" i="17"/>
  <c r="D35" i="17" s="1"/>
  <c r="P35" i="17" s="1"/>
  <c r="Q35" i="17" s="1"/>
  <c r="C26" i="17"/>
  <c r="D26" i="17" s="1"/>
  <c r="P26" i="17" s="1"/>
  <c r="Q26" i="17" s="1"/>
  <c r="C19" i="17"/>
  <c r="D19" i="17" s="1"/>
  <c r="P19" i="17" s="1"/>
  <c r="Q19" i="17" s="1"/>
  <c r="C9" i="17"/>
  <c r="D9" i="17" s="1"/>
  <c r="P9" i="17" s="1"/>
  <c r="Q9" i="17" s="1"/>
  <c r="C54" i="17"/>
  <c r="D54" i="17" s="1"/>
  <c r="P54" i="17" s="1"/>
  <c r="Q54" i="17" s="1"/>
  <c r="C28" i="17"/>
  <c r="D28" i="17" s="1"/>
  <c r="P28" i="17" s="1"/>
  <c r="Q28" i="17" s="1"/>
  <c r="C77" i="17"/>
  <c r="D77" i="17" s="1"/>
  <c r="P77" i="17" s="1"/>
  <c r="Q77" i="17" s="1"/>
  <c r="C68" i="17"/>
  <c r="D68" i="17" s="1"/>
  <c r="P68" i="17" s="1"/>
  <c r="Q68" i="17" s="1"/>
  <c r="C71" i="17"/>
  <c r="D71" i="17" s="1"/>
  <c r="P71" i="17" s="1"/>
  <c r="Q71" i="17" s="1"/>
  <c r="C61" i="17"/>
  <c r="D61" i="17" s="1"/>
  <c r="P61" i="17" s="1"/>
  <c r="Q61" i="17" s="1"/>
  <c r="C53" i="17"/>
  <c r="D53" i="17" s="1"/>
  <c r="P53" i="17" s="1"/>
  <c r="Q53" i="17" s="1"/>
  <c r="C45" i="17"/>
  <c r="D45" i="17" s="1"/>
  <c r="P45" i="17" s="1"/>
  <c r="Q45" i="17" s="1"/>
  <c r="C66" i="17"/>
  <c r="D66" i="17" s="1"/>
  <c r="P66" i="17" s="1"/>
  <c r="Q66" i="17" s="1"/>
  <c r="C51" i="17"/>
  <c r="D51" i="17" s="1"/>
  <c r="P51" i="17" s="1"/>
  <c r="Q51" i="17" s="1"/>
  <c r="C80" i="17"/>
  <c r="D80" i="17" s="1"/>
  <c r="P80" i="17" s="1"/>
  <c r="Q80" i="17" s="1"/>
  <c r="C59" i="17"/>
  <c r="D59" i="17" s="1"/>
  <c r="P59" i="17" s="1"/>
  <c r="Q59" i="17" s="1"/>
  <c r="C10" i="17"/>
  <c r="D10" i="17" s="1"/>
  <c r="P10" i="17" s="1"/>
  <c r="Q10" i="17" s="1"/>
  <c r="C40" i="17"/>
  <c r="D40" i="17" s="1"/>
  <c r="P40" i="17" s="1"/>
  <c r="Q40" i="17" s="1"/>
  <c r="C56" i="17"/>
  <c r="D56" i="17" s="1"/>
  <c r="P56" i="17" s="1"/>
  <c r="Q56" i="17" s="1"/>
  <c r="Q34" i="17"/>
  <c r="C30" i="17"/>
  <c r="D30" i="17" s="1"/>
  <c r="P30" i="17" s="1"/>
  <c r="Q30" i="17" s="1"/>
  <c r="O38" i="12"/>
  <c r="O16" i="12"/>
  <c r="O32" i="12"/>
  <c r="O48" i="12"/>
  <c r="O76" i="12"/>
  <c r="O5" i="12"/>
  <c r="O37" i="12"/>
  <c r="O14" i="12"/>
  <c r="O10" i="12"/>
  <c r="O42" i="12"/>
  <c r="O62" i="12"/>
  <c r="O78" i="12"/>
  <c r="O35" i="12"/>
  <c r="O59" i="12"/>
  <c r="O79" i="12"/>
  <c r="C81" i="17"/>
  <c r="D81" i="17" s="1"/>
  <c r="P81" i="17" s="1"/>
  <c r="Q81" i="17" s="1"/>
  <c r="C49" i="17"/>
  <c r="D49" i="17" s="1"/>
  <c r="P49" i="17" s="1"/>
  <c r="Q49" i="17" s="1"/>
  <c r="C33" i="17"/>
  <c r="D33" i="17" s="1"/>
  <c r="P33" i="17" s="1"/>
  <c r="Q33" i="17" s="1"/>
  <c r="C78" i="17"/>
  <c r="D78" i="17" s="1"/>
  <c r="P78" i="17" s="1"/>
  <c r="Q78" i="17" s="1"/>
  <c r="C25" i="17"/>
  <c r="D25" i="17" s="1"/>
  <c r="P25" i="17" s="1"/>
  <c r="Q25" i="17" s="1"/>
  <c r="C75" i="17"/>
  <c r="D75" i="17" s="1"/>
  <c r="P75" i="17" s="1"/>
  <c r="Q75" i="17" s="1"/>
  <c r="O7" i="12"/>
  <c r="O66" i="12"/>
  <c r="O11" i="12"/>
  <c r="O43" i="12"/>
  <c r="O67" i="12"/>
  <c r="O83" i="12"/>
  <c r="P3" i="16"/>
  <c r="J4" i="17"/>
  <c r="I3" i="17" s="1"/>
  <c r="Q3" i="17"/>
  <c r="S4" i="17"/>
  <c r="R29" i="17" s="1"/>
  <c r="P4" i="17"/>
  <c r="W3" i="17"/>
  <c r="I4" i="16"/>
  <c r="H3" i="16" s="1"/>
  <c r="P32" i="16"/>
  <c r="P17" i="16"/>
  <c r="C8" i="16"/>
  <c r="C45" i="16"/>
  <c r="C15" i="16"/>
  <c r="P77" i="16"/>
  <c r="P34" i="16"/>
  <c r="P35" i="16"/>
  <c r="P63" i="16"/>
  <c r="P50" i="16"/>
  <c r="P19" i="16"/>
  <c r="P84" i="16"/>
  <c r="P10" i="16"/>
  <c r="P7" i="16"/>
  <c r="P21" i="16"/>
  <c r="P5" i="16"/>
  <c r="P69" i="16"/>
  <c r="P47" i="16"/>
  <c r="P73" i="16"/>
  <c r="P49" i="16"/>
  <c r="P23" i="16"/>
  <c r="P41" i="16"/>
  <c r="P51" i="16"/>
  <c r="P24" i="16"/>
  <c r="P27" i="16"/>
  <c r="P75" i="16"/>
  <c r="P71" i="16"/>
  <c r="P82" i="16"/>
  <c r="P61" i="16"/>
  <c r="P20" i="16"/>
  <c r="P72" i="16"/>
  <c r="P52" i="16"/>
  <c r="P76" i="16"/>
  <c r="P38" i="16"/>
  <c r="P79" i="16"/>
  <c r="P65" i="16"/>
  <c r="P64" i="16"/>
  <c r="P9" i="16"/>
  <c r="P44" i="16"/>
  <c r="P81" i="16"/>
  <c r="P28" i="16"/>
  <c r="P59" i="16"/>
  <c r="P60" i="16"/>
  <c r="P16" i="16"/>
  <c r="P6" i="16"/>
  <c r="P40" i="16"/>
  <c r="P58" i="16"/>
  <c r="P30" i="16"/>
  <c r="R4" i="16"/>
  <c r="Q16" i="16" s="1"/>
  <c r="P55" i="16"/>
  <c r="P68" i="16"/>
  <c r="P39" i="16"/>
  <c r="P74" i="16"/>
  <c r="P67" i="16"/>
  <c r="P57" i="16"/>
  <c r="P80" i="16"/>
  <c r="P43" i="16"/>
  <c r="P31" i="16"/>
  <c r="P37" i="16"/>
  <c r="P66" i="16"/>
  <c r="P70" i="16"/>
  <c r="P83" i="16"/>
  <c r="P62" i="16"/>
  <c r="P14" i="16"/>
  <c r="P54" i="16"/>
  <c r="P29" i="16"/>
  <c r="P12" i="16"/>
  <c r="P48" i="16"/>
  <c r="P42" i="16"/>
  <c r="P78" i="16"/>
  <c r="P56" i="16"/>
  <c r="P11" i="16"/>
  <c r="P33" i="16"/>
  <c r="P25" i="16"/>
  <c r="P53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R52" i="17" l="1"/>
  <c r="R17" i="17"/>
  <c r="R23" i="17"/>
  <c r="R49" i="17"/>
  <c r="R63" i="17"/>
  <c r="R81" i="17"/>
  <c r="R39" i="17"/>
  <c r="R77" i="17"/>
  <c r="R79" i="17"/>
  <c r="Q8" i="16"/>
  <c r="Q23" i="16"/>
  <c r="Q36" i="16"/>
  <c r="R6" i="17"/>
  <c r="R55" i="17"/>
  <c r="R20" i="17"/>
  <c r="R47" i="17"/>
  <c r="Q19" i="16"/>
  <c r="Q69" i="16"/>
  <c r="Q22" i="16"/>
  <c r="Q43" i="16"/>
  <c r="Q30" i="16"/>
  <c r="Q59" i="16"/>
  <c r="Q39" i="16"/>
  <c r="Q12" i="16"/>
  <c r="Q26" i="16"/>
  <c r="Q55" i="16"/>
  <c r="Q44" i="16"/>
  <c r="Q11" i="16"/>
  <c r="Q56" i="16"/>
  <c r="Q40" i="16"/>
  <c r="Q15" i="16"/>
  <c r="Q51" i="16"/>
  <c r="H4" i="16"/>
  <c r="P4" i="16"/>
  <c r="R68" i="17"/>
  <c r="R44" i="17"/>
  <c r="R76" i="17"/>
  <c r="R69" i="17"/>
  <c r="R56" i="17"/>
  <c r="R65" i="17"/>
  <c r="Q3" i="16"/>
  <c r="Q65" i="16"/>
  <c r="Q60" i="16"/>
  <c r="Q35" i="16"/>
  <c r="Q52" i="16"/>
  <c r="Q72" i="16"/>
  <c r="Q27" i="16"/>
  <c r="Q47" i="16"/>
  <c r="Q31" i="16"/>
  <c r="Q64" i="16"/>
  <c r="Q20" i="16"/>
  <c r="Q14" i="16"/>
  <c r="Q9" i="16"/>
  <c r="Q25" i="16"/>
  <c r="Q42" i="16"/>
  <c r="Q58" i="16"/>
  <c r="Q75" i="16"/>
  <c r="Q37" i="16"/>
  <c r="Q53" i="16"/>
  <c r="Q66" i="16"/>
  <c r="Q82" i="16"/>
  <c r="Q68" i="16"/>
  <c r="Q24" i="16"/>
  <c r="Q18" i="16"/>
  <c r="Q13" i="16"/>
  <c r="Q29" i="16"/>
  <c r="Q46" i="16"/>
  <c r="Q63" i="16"/>
  <c r="Q79" i="16"/>
  <c r="Q41" i="16"/>
  <c r="Q57" i="16"/>
  <c r="Q70" i="16"/>
  <c r="Q80" i="16"/>
  <c r="Q28" i="16"/>
  <c r="Q6" i="16"/>
  <c r="Q17" i="16"/>
  <c r="Q33" i="16"/>
  <c r="Q50" i="16"/>
  <c r="Q67" i="16"/>
  <c r="Q83" i="16"/>
  <c r="Q45" i="16"/>
  <c r="Q61" i="16"/>
  <c r="Q74" i="16"/>
  <c r="Q84" i="16"/>
  <c r="Q32" i="16"/>
  <c r="Q10" i="16"/>
  <c r="Q5" i="16"/>
  <c r="Q21" i="16"/>
  <c r="Q38" i="16"/>
  <c r="Q54" i="16"/>
  <c r="Q71" i="16"/>
  <c r="Q4" i="16"/>
  <c r="Q49" i="16"/>
  <c r="Q62" i="16"/>
  <c r="Q78" i="16"/>
  <c r="Q81" i="16"/>
  <c r="Q7" i="16"/>
  <c r="Q34" i="16"/>
  <c r="Q73" i="16"/>
  <c r="Q48" i="16"/>
  <c r="Q77" i="16"/>
  <c r="Q76" i="16"/>
  <c r="R40" i="17"/>
  <c r="R57" i="17"/>
  <c r="R9" i="17"/>
  <c r="R73" i="17"/>
  <c r="R80" i="17"/>
  <c r="R60" i="17"/>
  <c r="R37" i="17"/>
  <c r="R4" i="17"/>
  <c r="R5" i="17"/>
  <c r="R24" i="17"/>
  <c r="R15" i="17"/>
  <c r="R46" i="17"/>
  <c r="R78" i="17"/>
  <c r="R28" i="17"/>
  <c r="R11" i="17"/>
  <c r="R13" i="17"/>
  <c r="R35" i="17"/>
  <c r="R51" i="17"/>
  <c r="R83" i="17"/>
  <c r="R66" i="17"/>
  <c r="R22" i="17"/>
  <c r="R54" i="17"/>
  <c r="R30" i="17"/>
  <c r="R21" i="17"/>
  <c r="R32" i="17"/>
  <c r="R42" i="17"/>
  <c r="R67" i="17"/>
  <c r="R7" i="17"/>
  <c r="R34" i="17"/>
  <c r="R18" i="17"/>
  <c r="R43" i="17"/>
  <c r="R62" i="17"/>
  <c r="R16" i="17"/>
  <c r="R27" i="17"/>
  <c r="R45" i="17"/>
  <c r="R58" i="17"/>
  <c r="R74" i="17"/>
  <c r="R10" i="17"/>
  <c r="R36" i="17"/>
  <c r="R31" i="17"/>
  <c r="R59" i="17"/>
  <c r="R75" i="17"/>
  <c r="R19" i="17"/>
  <c r="R50" i="17"/>
  <c r="R82" i="17"/>
  <c r="R14" i="17"/>
  <c r="R53" i="17"/>
  <c r="R38" i="17"/>
  <c r="R70" i="17"/>
  <c r="R12" i="17"/>
  <c r="R25" i="17"/>
  <c r="R61" i="17"/>
  <c r="R8" i="17"/>
  <c r="R33" i="17"/>
  <c r="R64" i="17"/>
  <c r="R72" i="17"/>
  <c r="R48" i="17"/>
  <c r="R71" i="17"/>
  <c r="R26" i="17"/>
  <c r="R41" i="17"/>
  <c r="R84" i="17"/>
  <c r="R3" i="17"/>
  <c r="G4" i="17"/>
  <c r="Q4" i="17"/>
  <c r="T3" i="17" s="1"/>
  <c r="G4" i="16"/>
  <c r="F5" i="16"/>
  <c r="H5" i="16" s="1"/>
  <c r="O15" i="16"/>
  <c r="P15" i="16" s="1"/>
  <c r="O45" i="16"/>
  <c r="P45" i="16" s="1"/>
  <c r="O8" i="16"/>
  <c r="P8" i="16" s="1"/>
  <c r="B48" i="15"/>
  <c r="S5" i="16" l="1"/>
  <c r="S3" i="16"/>
  <c r="G5" i="17"/>
  <c r="I4" i="17"/>
  <c r="H4" i="17"/>
  <c r="T5" i="17"/>
  <c r="U3" i="17" s="1"/>
  <c r="U5" i="17" s="1"/>
  <c r="G5" i="16"/>
  <c r="F6" i="16"/>
  <c r="H6" i="16" s="1"/>
  <c r="B49" i="15"/>
  <c r="T3" i="16" l="1"/>
  <c r="T5" i="16" s="1"/>
  <c r="I5" i="17"/>
  <c r="G6" i="17"/>
  <c r="H5" i="17"/>
  <c r="F7" i="16"/>
  <c r="G6" i="16"/>
  <c r="B50" i="15"/>
  <c r="F8" i="16" l="1"/>
  <c r="H8" i="16" s="1"/>
  <c r="H7" i="16"/>
  <c r="G7" i="17"/>
  <c r="I6" i="17"/>
  <c r="H6" i="17"/>
  <c r="G7" i="16"/>
  <c r="B51" i="15"/>
  <c r="G8" i="16" l="1"/>
  <c r="F9" i="16"/>
  <c r="H9" i="16" s="1"/>
  <c r="I7" i="17"/>
  <c r="H7" i="17"/>
  <c r="G8" i="17"/>
  <c r="B52" i="15"/>
  <c r="G9" i="16" l="1"/>
  <c r="F10" i="16"/>
  <c r="H10" i="16" s="1"/>
  <c r="I8" i="17"/>
  <c r="G9" i="17"/>
  <c r="H8" i="17"/>
  <c r="B53" i="15"/>
  <c r="G10" i="16" l="1"/>
  <c r="F11" i="16"/>
  <c r="H11" i="16" s="1"/>
  <c r="G10" i="17"/>
  <c r="I9" i="17"/>
  <c r="H9" i="17"/>
  <c r="B54" i="15"/>
  <c r="F12" i="16" l="1"/>
  <c r="H12" i="16" s="1"/>
  <c r="G11" i="16"/>
  <c r="I10" i="17"/>
  <c r="H10" i="17"/>
  <c r="G11" i="17"/>
  <c r="B55" i="15"/>
  <c r="F13" i="16" l="1"/>
  <c r="H13" i="16" s="1"/>
  <c r="G12" i="16"/>
  <c r="G12" i="17"/>
  <c r="I11" i="17"/>
  <c r="H11" i="17"/>
  <c r="B56" i="15"/>
  <c r="F14" i="16" l="1"/>
  <c r="H14" i="16" s="1"/>
  <c r="G13" i="16"/>
  <c r="G13" i="17"/>
  <c r="I12" i="17"/>
  <c r="H12" i="17"/>
  <c r="B57" i="15"/>
  <c r="G14" i="16" l="1"/>
  <c r="F15" i="16"/>
  <c r="H15" i="16" s="1"/>
  <c r="I13" i="17"/>
  <c r="G14" i="17"/>
  <c r="H13" i="17"/>
  <c r="B58" i="15"/>
  <c r="F16" i="16" l="1"/>
  <c r="H16" i="16" s="1"/>
  <c r="G15" i="16"/>
  <c r="G15" i="17"/>
  <c r="I14" i="17"/>
  <c r="H14" i="17"/>
  <c r="B59" i="15"/>
  <c r="G16" i="16" l="1"/>
  <c r="F17" i="16"/>
  <c r="H17" i="16" s="1"/>
  <c r="G16" i="17"/>
  <c r="I15" i="17"/>
  <c r="H15" i="17"/>
  <c r="B60" i="15"/>
  <c r="F18" i="16" l="1"/>
  <c r="H18" i="16" s="1"/>
  <c r="G17" i="16"/>
  <c r="I16" i="17"/>
  <c r="G17" i="17"/>
  <c r="H16" i="17"/>
  <c r="B61" i="15"/>
  <c r="F19" i="16" l="1"/>
  <c r="H19" i="16" s="1"/>
  <c r="G18" i="16"/>
  <c r="G18" i="17"/>
  <c r="I17" i="17"/>
  <c r="H17" i="17"/>
  <c r="B62" i="15"/>
  <c r="G19" i="16" l="1"/>
  <c r="F20" i="16"/>
  <c r="H20" i="16" s="1"/>
  <c r="I18" i="17"/>
  <c r="G19" i="17"/>
  <c r="H18" i="17"/>
  <c r="B63" i="15"/>
  <c r="F21" i="16" l="1"/>
  <c r="H21" i="16" s="1"/>
  <c r="G20" i="16"/>
  <c r="G20" i="17"/>
  <c r="I19" i="17"/>
  <c r="H19" i="17"/>
  <c r="B64" i="15"/>
  <c r="G21" i="16" l="1"/>
  <c r="F22" i="16"/>
  <c r="H22" i="16" s="1"/>
  <c r="G21" i="17"/>
  <c r="I20" i="17"/>
  <c r="H20" i="17"/>
  <c r="B65" i="15"/>
  <c r="G22" i="16" l="1"/>
  <c r="F23" i="16"/>
  <c r="H23" i="16" s="1"/>
  <c r="G22" i="17"/>
  <c r="I21" i="17"/>
  <c r="H21" i="17"/>
  <c r="B66" i="15"/>
  <c r="F24" i="16" l="1"/>
  <c r="H24" i="16" s="1"/>
  <c r="G23" i="16"/>
  <c r="G23" i="17"/>
  <c r="I22" i="17"/>
  <c r="H22" i="17"/>
  <c r="B67" i="15"/>
  <c r="G24" i="16" l="1"/>
  <c r="F25" i="16"/>
  <c r="H25" i="16" s="1"/>
  <c r="I23" i="17"/>
  <c r="G24" i="17"/>
  <c r="H23" i="17"/>
  <c r="B68" i="15"/>
  <c r="G25" i="16" l="1"/>
  <c r="F26" i="16"/>
  <c r="H26" i="16" s="1"/>
  <c r="G25" i="17"/>
  <c r="I24" i="17"/>
  <c r="H24" i="17"/>
  <c r="B69" i="15"/>
  <c r="F27" i="16" l="1"/>
  <c r="H27" i="16" s="1"/>
  <c r="G26" i="16"/>
  <c r="I25" i="17"/>
  <c r="G26" i="17"/>
  <c r="H25" i="17"/>
  <c r="B70" i="15"/>
  <c r="G27" i="16" l="1"/>
  <c r="F28" i="16"/>
  <c r="H28" i="16" s="1"/>
  <c r="I26" i="17"/>
  <c r="G27" i="17"/>
  <c r="H26" i="17"/>
  <c r="B71" i="15"/>
  <c r="G28" i="16" l="1"/>
  <c r="F29" i="16"/>
  <c r="H29" i="16" s="1"/>
  <c r="G28" i="17"/>
  <c r="I27" i="17"/>
  <c r="H27" i="17"/>
  <c r="B72" i="15"/>
  <c r="F30" i="16" l="1"/>
  <c r="H30" i="16" s="1"/>
  <c r="G29" i="16"/>
  <c r="I28" i="17"/>
  <c r="G29" i="17"/>
  <c r="H28" i="17"/>
  <c r="B73" i="15"/>
  <c r="G30" i="16" l="1"/>
  <c r="F31" i="16"/>
  <c r="H31" i="16" s="1"/>
  <c r="G30" i="17"/>
  <c r="I29" i="17"/>
  <c r="H29" i="17"/>
  <c r="B74" i="15"/>
  <c r="F32" i="16" l="1"/>
  <c r="H32" i="16" s="1"/>
  <c r="G31" i="16"/>
  <c r="G31" i="17"/>
  <c r="I30" i="17"/>
  <c r="H30" i="17"/>
  <c r="B75" i="15"/>
  <c r="G32" i="16" l="1"/>
  <c r="F33" i="16"/>
  <c r="H33" i="16" s="1"/>
  <c r="I31" i="17"/>
  <c r="G32" i="17"/>
  <c r="H31" i="17"/>
  <c r="B76" i="15"/>
  <c r="F34" i="16" l="1"/>
  <c r="H34" i="16" s="1"/>
  <c r="G33" i="16"/>
  <c r="G33" i="17"/>
  <c r="I32" i="17"/>
  <c r="H32" i="17"/>
  <c r="B77" i="15"/>
  <c r="F35" i="16" l="1"/>
  <c r="H35" i="16" s="1"/>
  <c r="G34" i="16"/>
  <c r="G34" i="17"/>
  <c r="I33" i="17"/>
  <c r="H33" i="17"/>
  <c r="B78" i="15"/>
  <c r="G35" i="16" l="1"/>
  <c r="F36" i="16"/>
  <c r="H36" i="16" s="1"/>
  <c r="G35" i="17"/>
  <c r="I34" i="17"/>
  <c r="H34" i="17"/>
  <c r="F37" i="16"/>
  <c r="H37" i="16" s="1"/>
  <c r="G36" i="16"/>
  <c r="B79" i="15"/>
  <c r="G36" i="17" l="1"/>
  <c r="I35" i="17"/>
  <c r="H35" i="17"/>
  <c r="F38" i="16"/>
  <c r="H38" i="16" s="1"/>
  <c r="G37" i="16"/>
  <c r="B80" i="15"/>
  <c r="G37" i="17" l="1"/>
  <c r="I36" i="17"/>
  <c r="H36" i="17"/>
  <c r="F39" i="16"/>
  <c r="H39" i="16" s="1"/>
  <c r="G38" i="16"/>
  <c r="B81" i="15"/>
  <c r="G38" i="17" l="1"/>
  <c r="I37" i="17"/>
  <c r="H37" i="17"/>
  <c r="F40" i="16"/>
  <c r="H40" i="16" s="1"/>
  <c r="G39" i="16"/>
  <c r="B82" i="15"/>
  <c r="I38" i="17" l="1"/>
  <c r="G39" i="17"/>
  <c r="H38" i="17"/>
  <c r="F41" i="16"/>
  <c r="H41" i="16" s="1"/>
  <c r="G40" i="16"/>
  <c r="B83" i="15"/>
  <c r="G40" i="17" l="1"/>
  <c r="I39" i="17"/>
  <c r="H39" i="17"/>
  <c r="F42" i="16"/>
  <c r="H42" i="16" s="1"/>
  <c r="G41" i="16"/>
  <c r="B84" i="15"/>
  <c r="G41" i="17" l="1"/>
  <c r="I40" i="17"/>
  <c r="H40" i="17"/>
  <c r="F43" i="16"/>
  <c r="H43" i="16" s="1"/>
  <c r="G42" i="16"/>
  <c r="B85" i="15"/>
  <c r="I41" i="17" l="1"/>
  <c r="G42" i="17"/>
  <c r="H41" i="17"/>
  <c r="G43" i="16"/>
  <c r="F44" i="16"/>
  <c r="H44" i="16" s="1"/>
  <c r="B86" i="15"/>
  <c r="G43" i="17" l="1"/>
  <c r="I42" i="17"/>
  <c r="H42" i="17"/>
  <c r="F45" i="16"/>
  <c r="H45" i="16" s="1"/>
  <c r="G44" i="16"/>
  <c r="B87" i="15"/>
  <c r="G44" i="17" l="1"/>
  <c r="I43" i="17"/>
  <c r="H43" i="17"/>
  <c r="F46" i="16"/>
  <c r="H46" i="16" s="1"/>
  <c r="G45" i="16"/>
  <c r="B88" i="15"/>
  <c r="G45" i="17" l="1"/>
  <c r="I44" i="17"/>
  <c r="H44" i="17"/>
  <c r="F47" i="16"/>
  <c r="H47" i="16" s="1"/>
  <c r="G46" i="16"/>
  <c r="B89" i="15"/>
  <c r="I45" i="17" l="1"/>
  <c r="G46" i="17"/>
  <c r="H45" i="17"/>
  <c r="F48" i="16"/>
  <c r="H48" i="16" s="1"/>
  <c r="G47" i="16"/>
  <c r="B90" i="15"/>
  <c r="I46" i="17" l="1"/>
  <c r="G47" i="17"/>
  <c r="H46" i="17"/>
  <c r="F49" i="16"/>
  <c r="H49" i="16" s="1"/>
  <c r="G48" i="16"/>
  <c r="B91" i="15"/>
  <c r="G48" i="17" l="1"/>
  <c r="I47" i="17"/>
  <c r="H47" i="17"/>
  <c r="F50" i="16"/>
  <c r="H50" i="16" s="1"/>
  <c r="G49" i="16"/>
  <c r="B92" i="15"/>
  <c r="G49" i="17" l="1"/>
  <c r="I48" i="17"/>
  <c r="H48" i="17"/>
  <c r="F51" i="16"/>
  <c r="H51" i="16" s="1"/>
  <c r="G50" i="16"/>
  <c r="B93" i="15"/>
  <c r="I49" i="17" l="1"/>
  <c r="G50" i="17"/>
  <c r="H49" i="17"/>
  <c r="F52" i="16"/>
  <c r="H52" i="16" s="1"/>
  <c r="G51" i="16"/>
  <c r="B94" i="15"/>
  <c r="G51" i="17" l="1"/>
  <c r="I50" i="17"/>
  <c r="H50" i="17"/>
  <c r="F53" i="16"/>
  <c r="H53" i="16" s="1"/>
  <c r="G52" i="16"/>
  <c r="B95" i="15"/>
  <c r="G52" i="17" l="1"/>
  <c r="I51" i="17"/>
  <c r="H51" i="17"/>
  <c r="F54" i="16"/>
  <c r="H54" i="16" s="1"/>
  <c r="G53" i="16"/>
  <c r="B96" i="15"/>
  <c r="G53" i="17" l="1"/>
  <c r="I52" i="17"/>
  <c r="H52" i="17"/>
  <c r="F55" i="16"/>
  <c r="H55" i="16" s="1"/>
  <c r="G54" i="16"/>
  <c r="B97" i="15"/>
  <c r="I53" i="17" l="1"/>
  <c r="G54" i="17"/>
  <c r="H53" i="17"/>
  <c r="F56" i="16"/>
  <c r="H56" i="16" s="1"/>
  <c r="G55" i="16"/>
  <c r="B98" i="15"/>
  <c r="I54" i="17" l="1"/>
  <c r="G55" i="17"/>
  <c r="H54" i="17"/>
  <c r="F57" i="16"/>
  <c r="H57" i="16" s="1"/>
  <c r="G56" i="16"/>
  <c r="B99" i="15"/>
  <c r="G56" i="17" l="1"/>
  <c r="I55" i="17"/>
  <c r="H55" i="17"/>
  <c r="F58" i="16"/>
  <c r="H58" i="16" s="1"/>
  <c r="G57" i="16"/>
  <c r="B100" i="15"/>
  <c r="G57" i="17" l="1"/>
  <c r="I56" i="17"/>
  <c r="H56" i="17"/>
  <c r="F59" i="16"/>
  <c r="H59" i="16" s="1"/>
  <c r="G58" i="16"/>
  <c r="B101" i="15"/>
  <c r="I57" i="17" l="1"/>
  <c r="G58" i="17"/>
  <c r="H57" i="17"/>
  <c r="G59" i="16"/>
  <c r="F60" i="16"/>
  <c r="H60" i="16" s="1"/>
  <c r="B102" i="15"/>
  <c r="G59" i="17" l="1"/>
  <c r="I58" i="17"/>
  <c r="H58" i="17"/>
  <c r="F61" i="16"/>
  <c r="H61" i="16" s="1"/>
  <c r="G60" i="16"/>
  <c r="B103" i="15"/>
  <c r="G60" i="17" l="1"/>
  <c r="I59" i="17"/>
  <c r="H59" i="17"/>
  <c r="F62" i="16"/>
  <c r="H62" i="16" s="1"/>
  <c r="G61" i="16"/>
  <c r="B104" i="15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81" i="13" l="1"/>
  <c r="I65" i="13"/>
  <c r="I49" i="13"/>
  <c r="I33" i="13"/>
  <c r="I17" i="13"/>
  <c r="I63" i="13"/>
  <c r="I80" i="13"/>
  <c r="I64" i="13"/>
  <c r="I48" i="13"/>
  <c r="I32" i="13"/>
  <c r="I16" i="13"/>
  <c r="I55" i="13"/>
  <c r="I78" i="13"/>
  <c r="I62" i="13"/>
  <c r="I46" i="13"/>
  <c r="I30" i="13"/>
  <c r="I14" i="13"/>
  <c r="I71" i="13"/>
  <c r="I77" i="13"/>
  <c r="I61" i="13"/>
  <c r="I45" i="13"/>
  <c r="I29" i="13"/>
  <c r="I13" i="13"/>
  <c r="I79" i="13"/>
  <c r="I76" i="13"/>
  <c r="I60" i="13"/>
  <c r="I44" i="13"/>
  <c r="I28" i="13"/>
  <c r="I12" i="13"/>
  <c r="I23" i="13"/>
  <c r="I75" i="13"/>
  <c r="I59" i="13"/>
  <c r="I43" i="13"/>
  <c r="I27" i="13"/>
  <c r="I11" i="13"/>
  <c r="I82" i="13"/>
  <c r="I66" i="13"/>
  <c r="I50" i="13"/>
  <c r="I34" i="13"/>
  <c r="I18" i="13"/>
  <c r="I72" i="13"/>
  <c r="I6" i="13"/>
  <c r="I53" i="13"/>
  <c r="I47" i="13"/>
  <c r="I36" i="13"/>
  <c r="I4" i="13"/>
  <c r="I83" i="13"/>
  <c r="I35" i="13"/>
  <c r="I19" i="13"/>
  <c r="I74" i="13"/>
  <c r="I58" i="13"/>
  <c r="I10" i="13"/>
  <c r="I15" i="13"/>
  <c r="I69" i="13"/>
  <c r="I68" i="13"/>
  <c r="I52" i="13"/>
  <c r="I20" i="13"/>
  <c r="I51" i="13"/>
  <c r="I7" i="13"/>
  <c r="I42" i="13"/>
  <c r="I73" i="13"/>
  <c r="I57" i="13"/>
  <c r="I41" i="13"/>
  <c r="I25" i="13"/>
  <c r="I9" i="13"/>
  <c r="I56" i="13"/>
  <c r="I40" i="13"/>
  <c r="I24" i="13"/>
  <c r="I8" i="13"/>
  <c r="I31" i="13"/>
  <c r="I70" i="13"/>
  <c r="I54" i="13"/>
  <c r="I38" i="13"/>
  <c r="I22" i="13"/>
  <c r="I39" i="13"/>
  <c r="I67" i="13"/>
  <c r="I26" i="13"/>
  <c r="I5" i="13"/>
  <c r="I37" i="13"/>
  <c r="I21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C80" i="5"/>
  <c r="D80" i="5" s="1"/>
  <c r="P80" i="5" s="1"/>
  <c r="C81" i="5"/>
  <c r="D81" i="5" s="1"/>
  <c r="P81" i="5" s="1"/>
  <c r="C83" i="5"/>
  <c r="D83" i="5" s="1"/>
  <c r="P83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77" i="5"/>
  <c r="O78" i="5"/>
  <c r="R78" i="5" s="1"/>
  <c r="O79" i="5"/>
  <c r="O80" i="5"/>
  <c r="R80" i="5" s="1"/>
  <c r="O81" i="5"/>
  <c r="O82" i="5"/>
  <c r="R82" i="5" s="1"/>
  <c r="O83" i="5"/>
  <c r="O84" i="5"/>
  <c r="R84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C77" i="5"/>
  <c r="D77" i="5" s="1"/>
  <c r="P77" i="5" s="1"/>
  <c r="C78" i="5"/>
  <c r="D78" i="5" s="1"/>
  <c r="P78" i="5" s="1"/>
  <c r="C79" i="5"/>
  <c r="D79" i="5" s="1"/>
  <c r="P79" i="5" s="1"/>
  <c r="C82" i="5"/>
  <c r="D82" i="5" s="1"/>
  <c r="P82" i="5" s="1"/>
  <c r="C84" i="5"/>
  <c r="D84" i="5" s="1"/>
  <c r="P84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P104" i="5" l="1"/>
  <c r="P105" i="5" s="1"/>
  <c r="H4" i="2"/>
  <c r="Q4" i="2"/>
  <c r="P77" i="12"/>
  <c r="P34" i="12"/>
  <c r="P50" i="12"/>
  <c r="P28" i="12"/>
  <c r="P60" i="12"/>
  <c r="P55" i="12"/>
  <c r="P47" i="12"/>
  <c r="P23" i="12"/>
  <c r="P58" i="12"/>
  <c r="P65" i="12"/>
  <c r="P15" i="12"/>
  <c r="P53" i="12"/>
  <c r="P72" i="12"/>
  <c r="P30" i="12"/>
  <c r="P20" i="12"/>
  <c r="P8" i="12"/>
  <c r="P31" i="12"/>
  <c r="P63" i="12"/>
  <c r="P57" i="12"/>
  <c r="P82" i="12"/>
  <c r="P52" i="12"/>
  <c r="P40" i="12"/>
  <c r="P18" i="12"/>
  <c r="P80" i="12"/>
  <c r="P19" i="12"/>
  <c r="P78" i="12"/>
  <c r="P76" i="12"/>
  <c r="P21" i="12"/>
  <c r="P17" i="12"/>
  <c r="P9" i="12"/>
  <c r="P48" i="12"/>
  <c r="P27" i="12"/>
  <c r="P43" i="12"/>
  <c r="P54" i="12"/>
  <c r="P42" i="12"/>
  <c r="P4" i="12"/>
  <c r="P66" i="12"/>
  <c r="P33" i="12"/>
  <c r="P7" i="12"/>
  <c r="P32" i="12"/>
  <c r="P5" i="12"/>
  <c r="P61" i="12"/>
  <c r="P26" i="12"/>
  <c r="P22" i="12"/>
  <c r="P59" i="12"/>
  <c r="P37" i="12"/>
  <c r="P12" i="12"/>
  <c r="P73" i="12"/>
  <c r="P13" i="12"/>
  <c r="P51" i="12"/>
  <c r="P69" i="12"/>
  <c r="P14" i="12"/>
  <c r="P79" i="12"/>
  <c r="P44" i="12"/>
  <c r="P70" i="12"/>
  <c r="P81" i="12"/>
  <c r="P24" i="12"/>
  <c r="P16" i="12"/>
  <c r="P25" i="12"/>
  <c r="P62" i="12"/>
  <c r="P74" i="12"/>
  <c r="P68" i="12"/>
  <c r="P67" i="12"/>
  <c r="P64" i="12"/>
  <c r="P46" i="12"/>
  <c r="P71" i="12"/>
  <c r="P75" i="12"/>
  <c r="P35" i="12"/>
  <c r="P10" i="12"/>
  <c r="P39" i="12"/>
  <c r="P11" i="12"/>
  <c r="P29" i="12"/>
  <c r="P38" i="12"/>
  <c r="P83" i="12"/>
  <c r="P56" i="12"/>
  <c r="P6" i="12"/>
  <c r="P45" i="12"/>
  <c r="P49" i="12"/>
  <c r="P36" i="12"/>
  <c r="P41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F3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8" i="5"/>
  <c r="Q70" i="5"/>
  <c r="Q62" i="5"/>
  <c r="Q54" i="5"/>
  <c r="Q46" i="5"/>
  <c r="Q38" i="5"/>
  <c r="Q30" i="5"/>
  <c r="Q22" i="5"/>
  <c r="Q6" i="5"/>
  <c r="Q13" i="5"/>
  <c r="Q5" i="5"/>
  <c r="Q80" i="5"/>
  <c r="Q64" i="5"/>
  <c r="Q48" i="5"/>
  <c r="Q32" i="5"/>
  <c r="Q24" i="5"/>
  <c r="Q72" i="5"/>
  <c r="Q84" i="5"/>
  <c r="Q60" i="5"/>
  <c r="Q36" i="5"/>
  <c r="Q20" i="5"/>
  <c r="Q11" i="5"/>
  <c r="Q83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82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77" i="5"/>
  <c r="Q77" i="5"/>
  <c r="R79" i="5"/>
  <c r="Q79" i="5"/>
  <c r="R81" i="5"/>
  <c r="Q81" i="5"/>
  <c r="R83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7" i="2"/>
  <c r="G8" i="2"/>
  <c r="G13" i="2"/>
  <c r="G15" i="2"/>
  <c r="G21" i="2"/>
  <c r="G23" i="2"/>
  <c r="G24" i="2"/>
  <c r="G29" i="2"/>
  <c r="G31" i="2"/>
  <c r="G32" i="2"/>
  <c r="G37" i="2"/>
  <c r="G40" i="2"/>
  <c r="G45" i="2"/>
  <c r="G47" i="2"/>
  <c r="G48" i="2"/>
  <c r="G53" i="2"/>
  <c r="G55" i="2"/>
  <c r="G56" i="2"/>
  <c r="G63" i="2"/>
  <c r="G64" i="2"/>
  <c r="G69" i="2"/>
  <c r="G71" i="2"/>
  <c r="G72" i="2"/>
  <c r="G77" i="2"/>
  <c r="G79" i="2"/>
  <c r="P102" i="2" l="1"/>
  <c r="P101" i="2"/>
  <c r="P94" i="2"/>
  <c r="P88" i="2"/>
  <c r="P85" i="2"/>
  <c r="P90" i="2"/>
  <c r="P98" i="2"/>
  <c r="P93" i="2"/>
  <c r="P92" i="2"/>
  <c r="P96" i="2"/>
  <c r="P89" i="2"/>
  <c r="P91" i="2"/>
  <c r="P100" i="2"/>
  <c r="P86" i="2"/>
  <c r="P95" i="2"/>
  <c r="P99" i="2"/>
  <c r="P87" i="2"/>
  <c r="P97" i="2"/>
  <c r="G3" i="2"/>
  <c r="G101" i="2"/>
  <c r="G93" i="2"/>
  <c r="G86" i="2"/>
  <c r="G94" i="2"/>
  <c r="G99" i="2"/>
  <c r="G102" i="2"/>
  <c r="G96" i="2"/>
  <c r="G89" i="2"/>
  <c r="G88" i="2"/>
  <c r="G97" i="2"/>
  <c r="G92" i="2"/>
  <c r="G85" i="2"/>
  <c r="G90" i="2"/>
  <c r="G100" i="2"/>
  <c r="G87" i="2"/>
  <c r="G91" i="2"/>
  <c r="G95" i="2"/>
  <c r="G98" i="2"/>
  <c r="G84" i="2"/>
  <c r="F12" i="12"/>
  <c r="G6" i="12"/>
  <c r="G5" i="12"/>
  <c r="F7" i="12"/>
  <c r="F14" i="12"/>
  <c r="G8" i="12"/>
  <c r="I4" i="5"/>
  <c r="G15" i="12"/>
  <c r="G7" i="12"/>
  <c r="F6" i="12"/>
  <c r="F8" i="12"/>
  <c r="G11" i="12"/>
  <c r="G12" i="12"/>
  <c r="F10" i="12"/>
  <c r="F5" i="12"/>
  <c r="F15" i="12"/>
  <c r="G10" i="12"/>
  <c r="G14" i="12"/>
  <c r="F11" i="12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I3" i="2"/>
  <c r="H7" i="5" l="1"/>
  <c r="I7" i="5"/>
  <c r="U3" i="13"/>
  <c r="U5" i="13" s="1"/>
  <c r="Y6" i="13" s="1"/>
  <c r="G8" i="5"/>
  <c r="J3" i="2"/>
  <c r="J5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G77" i="5"/>
  <c r="H77" i="5" l="1"/>
  <c r="I77" i="5"/>
  <c r="G78" i="5"/>
  <c r="H78" i="5" l="1"/>
  <c r="I78" i="5"/>
  <c r="G79" i="5"/>
  <c r="H79" i="5" l="1"/>
  <c r="I79" i="5"/>
  <c r="G80" i="5"/>
  <c r="H80" i="5" l="1"/>
  <c r="I80" i="5"/>
  <c r="G81" i="5"/>
  <c r="H81" i="5" l="1"/>
  <c r="I81" i="5"/>
  <c r="G82" i="5"/>
  <c r="H82" i="5" l="1"/>
  <c r="I82" i="5"/>
  <c r="G83" i="5"/>
  <c r="H83" i="5" l="1"/>
  <c r="I83" i="5"/>
  <c r="G84" i="5"/>
  <c r="G85" i="5" s="1"/>
  <c r="H85" i="5" l="1"/>
  <c r="G86" i="5"/>
  <c r="I85" i="5"/>
  <c r="H84" i="5"/>
  <c r="I84" i="5"/>
  <c r="I3" i="12"/>
  <c r="I5" i="12"/>
  <c r="G87" i="5" l="1"/>
  <c r="H86" i="5"/>
  <c r="I86" i="5"/>
  <c r="J3" i="12"/>
  <c r="J5" i="12" s="1"/>
  <c r="W6" i="12" s="1"/>
  <c r="G88" i="5" l="1"/>
  <c r="H87" i="5"/>
  <c r="I87" i="5"/>
  <c r="G89" i="5" l="1"/>
  <c r="H88" i="5"/>
  <c r="I88" i="5"/>
  <c r="P81" i="2"/>
  <c r="P71" i="2"/>
  <c r="P23" i="2"/>
  <c r="P38" i="2"/>
  <c r="P57" i="2"/>
  <c r="P70" i="2"/>
  <c r="P74" i="2"/>
  <c r="P48" i="2"/>
  <c r="P41" i="2"/>
  <c r="P47" i="2"/>
  <c r="P14" i="2"/>
  <c r="P32" i="2"/>
  <c r="P42" i="2"/>
  <c r="P34" i="2"/>
  <c r="P31" i="2"/>
  <c r="P36" i="2"/>
  <c r="P54" i="2"/>
  <c r="P45" i="2"/>
  <c r="P39" i="2"/>
  <c r="P29" i="2"/>
  <c r="P78" i="2"/>
  <c r="P9" i="2"/>
  <c r="P51" i="2"/>
  <c r="P11" i="2"/>
  <c r="P82" i="2"/>
  <c r="P49" i="2"/>
  <c r="P44" i="2"/>
  <c r="P69" i="2"/>
  <c r="P84" i="2"/>
  <c r="P64" i="2"/>
  <c r="P65" i="2"/>
  <c r="P46" i="2"/>
  <c r="P60" i="2"/>
  <c r="P37" i="2"/>
  <c r="P72" i="2"/>
  <c r="P10" i="2"/>
  <c r="P28" i="2"/>
  <c r="P26" i="2"/>
  <c r="P67" i="2"/>
  <c r="P17" i="2"/>
  <c r="P66" i="2"/>
  <c r="P27" i="2"/>
  <c r="P62" i="2"/>
  <c r="P30" i="2"/>
  <c r="P4" i="2"/>
  <c r="P63" i="2"/>
  <c r="P53" i="2"/>
  <c r="P43" i="2"/>
  <c r="P61" i="2"/>
  <c r="P12" i="2"/>
  <c r="P13" i="2"/>
  <c r="P25" i="2"/>
  <c r="P50" i="2"/>
  <c r="P59" i="2"/>
  <c r="P20" i="2"/>
  <c r="P5" i="2"/>
  <c r="P15" i="2"/>
  <c r="P68" i="2"/>
  <c r="P24" i="2"/>
  <c r="P16" i="2"/>
  <c r="P75" i="2"/>
  <c r="P33" i="2"/>
  <c r="P79" i="2"/>
  <c r="P76" i="2"/>
  <c r="P7" i="2"/>
  <c r="P56" i="2"/>
  <c r="P80" i="2"/>
  <c r="P52" i="2"/>
  <c r="P55" i="2"/>
  <c r="P83" i="2"/>
  <c r="P18" i="2"/>
  <c r="P22" i="2"/>
  <c r="P58" i="2"/>
  <c r="P8" i="2"/>
  <c r="P35" i="2"/>
  <c r="P21" i="2"/>
  <c r="P19" i="2"/>
  <c r="P40" i="2"/>
  <c r="P77" i="2"/>
  <c r="P73" i="2"/>
  <c r="P6" i="2"/>
  <c r="P3" i="2"/>
  <c r="G90" i="5" l="1"/>
  <c r="H89" i="5"/>
  <c r="I89" i="5"/>
  <c r="R5" i="2"/>
  <c r="S3" i="2" s="1"/>
  <c r="S5" i="2" s="1"/>
  <c r="W6" i="2" s="1"/>
  <c r="G91" i="5" l="1"/>
  <c r="H90" i="5"/>
  <c r="I90" i="5"/>
  <c r="G92" i="5" l="1"/>
  <c r="H91" i="5"/>
  <c r="I91" i="5"/>
  <c r="G93" i="5" l="1"/>
  <c r="H92" i="5"/>
  <c r="I92" i="5"/>
  <c r="G94" i="5" l="1"/>
  <c r="H93" i="5"/>
  <c r="I93" i="5"/>
  <c r="G95" i="5" l="1"/>
  <c r="H94" i="5"/>
  <c r="I94" i="5"/>
  <c r="G96" i="5" l="1"/>
  <c r="H95" i="5"/>
  <c r="I95" i="5"/>
  <c r="G97" i="5" l="1"/>
  <c r="H96" i="5"/>
  <c r="I96" i="5"/>
  <c r="G98" i="5" l="1"/>
  <c r="H97" i="5"/>
  <c r="I97" i="5"/>
  <c r="G99" i="5" l="1"/>
  <c r="H98" i="5"/>
  <c r="I98" i="5"/>
  <c r="G100" i="5" l="1"/>
  <c r="H99" i="5"/>
  <c r="I99" i="5"/>
  <c r="G101" i="5" l="1"/>
  <c r="H100" i="5"/>
  <c r="I100" i="5"/>
  <c r="G102" i="5" l="1"/>
  <c r="H101" i="5"/>
  <c r="I101" i="5"/>
  <c r="H102" i="5" l="1"/>
  <c r="K3" i="5" s="1"/>
  <c r="I102" i="5"/>
  <c r="K5" i="5" s="1"/>
  <c r="L3" i="5" l="1"/>
  <c r="L5" i="5" s="1"/>
  <c r="U8" i="5" s="1"/>
</calcChain>
</file>

<file path=xl/sharedStrings.xml><?xml version="1.0" encoding="utf-8"?>
<sst xmlns="http://schemas.openxmlformats.org/spreadsheetml/2006/main" count="710" uniqueCount="467">
  <si>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</si>
  <si>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</si>
  <si>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</si>
  <si>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</si>
  <si>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</si>
  <si>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</si>
  <si>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</si>
  <si>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</si>
  <si>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</si>
  <si>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</si>
  <si>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</si>
  <si>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</si>
  <si>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</si>
  <si>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</si>
  <si>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</si>
  <si>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</si>
  <si>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</si>
  <si>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</si>
  <si>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</si>
  <si>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</si>
  <si>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</si>
  <si>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</si>
  <si>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</si>
  <si>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</si>
  <si>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</si>
  <si>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</si>
  <si>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</si>
  <si>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</si>
  <si>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</si>
  <si>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</si>
  <si>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</si>
  <si>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</si>
  <si>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</si>
  <si>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</si>
  <si>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</si>
  <si>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</si>
  <si>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</si>
  <si>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</si>
  <si>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</si>
  <si>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</si>
  <si>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</si>
  <si>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</si>
  <si>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</si>
  <si>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</si>
  <si>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</si>
  <si>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</si>
  <si>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</si>
  <si>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</si>
  <si>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</si>
  <si>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</si>
  <si>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</si>
  <si>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</si>
  <si>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</si>
  <si>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</si>
  <si>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</si>
  <si>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</si>
  <si>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</si>
  <si>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</si>
  <si>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</si>
  <si>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</si>
  <si>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</si>
  <si>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</si>
  <si>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</si>
  <si>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</si>
  <si>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</si>
  <si>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</si>
  <si>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</si>
  <si>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</si>
  <si>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</si>
  <si>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</si>
  <si>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</si>
  <si>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</si>
  <si>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</si>
  <si>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</si>
  <si>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</si>
  <si>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</si>
  <si>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</si>
  <si>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</si>
  <si>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</si>
  <si>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</si>
  <si>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</si>
  <si>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</si>
  <si>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</si>
  <si>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</si>
  <si>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</si>
  <si>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</si>
  <si>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</si>
  <si>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</si>
  <si>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</si>
  <si>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</si>
  <si>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</si>
  <si>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</si>
  <si>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</si>
  <si>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</si>
  <si>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</si>
  <si>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</si>
  <si>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</si>
  <si>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</si>
  <si>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</si>
  <si>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</si>
  <si>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</si>
  <si>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</si>
  <si>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</si>
  <si>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</si>
  <si>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</si>
  <si>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</si>
  <si>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</si>
  <si>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</si>
  <si>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</si>
  <si>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</si>
  <si>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</si>
  <si>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</si>
  <si>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</si>
  <si>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</si>
  <si>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</si>
  <si>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</si>
  <si>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</si>
  <si>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</si>
  <si>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</si>
  <si>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</si>
  <si>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</si>
  <si>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</si>
  <si>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</si>
  <si>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</si>
  <si>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</si>
  <si>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</si>
  <si>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</si>
  <si>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</si>
  <si>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</si>
  <si>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</si>
  <si>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</si>
  <si>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</si>
  <si>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</si>
  <si>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</si>
  <si>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</si>
  <si>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</si>
  <si>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</si>
  <si>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</si>
  <si>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</si>
  <si>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</si>
  <si>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</si>
  <si>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</si>
  <si>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</si>
  <si>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</si>
  <si>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</si>
  <si>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</si>
  <si>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</si>
  <si>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</si>
  <si>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</si>
  <si>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</si>
  <si>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</si>
  <si>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</si>
  <si>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</si>
  <si>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</si>
  <si>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</si>
  <si>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</si>
  <si>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</si>
  <si>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</si>
  <si>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</si>
  <si>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</si>
  <si>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</si>
  <si>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</si>
  <si>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</si>
  <si>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</si>
  <si>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</si>
  <si>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</si>
  <si>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</si>
  <si>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</si>
  <si>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</si>
  <si>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</si>
  <si>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</si>
  <si>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</si>
  <si>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</si>
  <si>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</si>
  <si>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</si>
  <si>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</si>
  <si>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</si>
  <si>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</si>
  <si>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</si>
  <si>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</si>
  <si>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</si>
  <si>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</si>
  <si>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</si>
  <si>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</si>
  <si>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</si>
  <si>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</si>
  <si>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</si>
  <si>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</si>
  <si>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</si>
  <si>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</si>
  <si>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</si>
  <si>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</si>
  <si>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</si>
  <si>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</si>
  <si>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</si>
  <si>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</si>
  <si>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</si>
  <si>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</si>
  <si>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</si>
  <si>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</si>
  <si>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</si>
  <si>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</si>
  <si>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</si>
  <si>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</si>
  <si>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</si>
  <si>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</si>
  <si>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</si>
  <si>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</si>
  <si>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</si>
  <si>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</si>
  <si>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</si>
  <si>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</si>
  <si>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</si>
  <si>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</si>
  <si>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</si>
  <si>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</si>
  <si>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</si>
  <si>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</si>
  <si>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</si>
  <si>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</si>
  <si>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</si>
  <si>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</si>
  <si>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</si>
  <si>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</si>
  <si>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</si>
  <si>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</si>
  <si>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</si>
  <si>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</si>
  <si>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</si>
  <si>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</si>
  <si>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</si>
  <si>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</si>
  <si>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</si>
  <si>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</si>
  <si>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</si>
  <si>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</si>
  <si>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</si>
  <si>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</si>
  <si>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</si>
  <si>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</si>
  <si>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</si>
  <si>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</si>
  <si>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</si>
  <si>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</si>
  <si>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</si>
  <si>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</si>
  <si>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</si>
  <si>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</si>
  <si>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</si>
  <si>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</si>
  <si>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</si>
  <si>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</si>
  <si>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</si>
  <si>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</si>
  <si>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</si>
  <si>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</si>
  <si>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</si>
  <si>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</si>
  <si>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</si>
  <si>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</si>
  <si>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</si>
  <si>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</si>
  <si>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</si>
  <si>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</si>
  <si>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</si>
  <si>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</si>
  <si>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</si>
  <si>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</si>
  <si>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</si>
  <si>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</si>
  <si>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</si>
  <si>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</si>
  <si>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</si>
  <si>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</si>
  <si>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</si>
  <si>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</si>
  <si>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</si>
  <si>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</si>
  <si>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</si>
  <si>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</si>
  <si>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</si>
  <si>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</si>
  <si>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</si>
  <si>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</si>
  <si>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</si>
  <si>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</si>
  <si>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</si>
  <si>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</si>
  <si>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</si>
  <si>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</si>
  <si>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</si>
  <si>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</si>
  <si>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</si>
  <si>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</si>
  <si>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</si>
  <si>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</si>
  <si>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</si>
  <si>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</si>
  <si>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</si>
  <si>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</si>
  <si>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</si>
  <si>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</si>
  <si>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</si>
  <si>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</si>
  <si>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</si>
  <si>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</si>
  <si>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</si>
  <si>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</si>
  <si>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</si>
  <si>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</si>
  <si>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</si>
  <si>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</si>
  <si>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</si>
  <si>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</si>
  <si>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</si>
  <si>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</si>
  <si>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</si>
  <si>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</si>
  <si>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</si>
  <si>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</si>
  <si>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</si>
  <si>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</si>
  <si>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</si>
  <si>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</si>
  <si>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</si>
  <si>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</si>
  <si>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</si>
  <si>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</si>
  <si>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</si>
  <si>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</si>
  <si>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</si>
  <si>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</si>
  <si>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</si>
  <si>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</si>
  <si>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</si>
  <si>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</si>
  <si>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</si>
  <si>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</si>
  <si>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</si>
  <si>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</si>
  <si>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</si>
  <si>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</si>
  <si>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</si>
  <si>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</si>
  <si>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</si>
  <si>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</si>
  <si>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</si>
  <si>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</si>
  <si>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</si>
  <si>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</si>
  <si>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</si>
  <si>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</si>
  <si>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</si>
  <si>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</si>
  <si>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</si>
  <si>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</si>
  <si>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</si>
  <si>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</si>
  <si>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</si>
  <si>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</si>
  <si>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</si>
  <si>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</si>
  <si>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</si>
  <si>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</si>
  <si>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</si>
  <si>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</si>
  <si>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</si>
  <si>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</si>
  <si>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</si>
  <si>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</si>
  <si>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</si>
  <si>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</si>
  <si>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</si>
  <si>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</si>
  <si>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</si>
  <si>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</si>
  <si>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</si>
  <si>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</si>
  <si>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</si>
  <si>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</si>
  <si>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</si>
  <si>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</si>
  <si>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</si>
  <si>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</si>
  <si>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</si>
  <si>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</si>
  <si>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</si>
  <si>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</si>
  <si>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</si>
  <si>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</si>
  <si>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</si>
  <si>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</si>
  <si>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</si>
  <si>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</si>
  <si>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</si>
  <si>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</si>
  <si>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</si>
  <si>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</si>
  <si>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</si>
  <si>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</si>
  <si>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</si>
  <si>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</si>
  <si>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</si>
  <si>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</si>
  <si>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</si>
  <si>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</si>
  <si>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</si>
  <si>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</si>
  <si>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</si>
  <si>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</si>
  <si>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</si>
  <si>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</si>
  <si>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</si>
  <si>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</si>
  <si>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</si>
  <si>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</si>
  <si>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</si>
  <si>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</si>
  <si>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</si>
  <si>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</si>
  <si>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</si>
  <si>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</si>
  <si>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</si>
  <si>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</si>
  <si>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</si>
  <si>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</si>
  <si>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</si>
  <si>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</si>
  <si>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</si>
  <si>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</si>
  <si>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</si>
  <si>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</si>
  <si>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</si>
  <si>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</si>
  <si>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</si>
  <si>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</si>
  <si>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</si>
  <si>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</si>
  <si>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</si>
  <si>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</si>
  <si>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</si>
  <si>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</si>
  <si>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</si>
  <si>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</si>
  <si>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</si>
  <si>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</si>
  <si>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</si>
  <si>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</si>
  <si>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</si>
  <si>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</si>
  <si>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</si>
  <si>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</si>
  <si>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</si>
  <si>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</si>
  <si>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</si>
  <si>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</si>
  <si>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</si>
  <si>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</si>
  <si>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</si>
  <si>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</si>
  <si>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</si>
  <si>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</si>
  <si>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Country: Name</t>
  </si>
  <si>
    <t>Y</t>
  </si>
  <si>
    <t>exp(x)</t>
  </si>
  <si>
    <t>Wave(insert number)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</si>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</sst>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10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</c:strCache>
            </c:strRef>
          </c:xVal>
          <c:yVal>
            <c:numRef>
              <c:f>logistic!$D$2:$D$326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0.63842199999999982</c:v>
                </c:pt>
                <c:pt idx="3">
                  <c:v>1.3837567142857146</c:v>
                </c:pt>
                <c:pt idx="4">
                  <c:v>2.5078679999999998</c:v>
                </c:pt>
                <c:pt idx="5">
                  <c:v>3.8977338571428581</c:v>
                </c:pt>
                <c:pt idx="6">
                  <c:v>5.6969230000000017</c:v>
                </c:pt>
                <c:pt idx="7">
                  <c:v>8.6080048571428573</c:v>
                </c:pt>
                <c:pt idx="8">
                  <c:v>13.281619857142857</c:v>
                </c:pt>
                <c:pt idx="9">
                  <c:v>19.558926142857139</c:v>
                </c:pt>
                <c:pt idx="10">
                  <c:v>25.723210428571427</c:v>
                </c:pt>
                <c:pt idx="11">
                  <c:v>40.483280714285719</c:v>
                </c:pt>
                <c:pt idx="12">
                  <c:v>58.47822571428572</c:v>
                </c:pt>
                <c:pt idx="13">
                  <c:v>80.242609142857134</c:v>
                </c:pt>
                <c:pt idx="14">
                  <c:v>107.33430271428573</c:v>
                </c:pt>
                <c:pt idx="15">
                  <c:v>138.04270228571428</c:v>
                </c:pt>
                <c:pt idx="16">
                  <c:v>173.57744942857141</c:v>
                </c:pt>
                <c:pt idx="17">
                  <c:v>221.49269428571426</c:v>
                </c:pt>
                <c:pt idx="18">
                  <c:v>267.85617685714283</c:v>
                </c:pt>
                <c:pt idx="19">
                  <c:v>325.84260385714288</c:v>
                </c:pt>
                <c:pt idx="20">
                  <c:v>389.89862099999993</c:v>
                </c:pt>
                <c:pt idx="21">
                  <c:v>466.85748099999995</c:v>
                </c:pt>
                <c:pt idx="22">
                  <c:v>552.80617700000005</c:v>
                </c:pt>
                <c:pt idx="23">
                  <c:v>661.56700142857142</c:v>
                </c:pt>
                <c:pt idx="24">
                  <c:v>783.21234099999992</c:v>
                </c:pt>
                <c:pt idx="25">
                  <c:v>921.61549200000013</c:v>
                </c:pt>
                <c:pt idx="26">
                  <c:v>1067.8141107142856</c:v>
                </c:pt>
                <c:pt idx="27">
                  <c:v>1224.6459671428572</c:v>
                </c:pt>
                <c:pt idx="28">
                  <c:v>1385.9925968571426</c:v>
                </c:pt>
                <c:pt idx="29">
                  <c:v>1557.169091142857</c:v>
                </c:pt>
                <c:pt idx="30">
                  <c:v>1723.9621622857142</c:v>
                </c:pt>
                <c:pt idx="31">
                  <c:v>1889.7655267142854</c:v>
                </c:pt>
                <c:pt idx="32">
                  <c:v>2053.1282255714286</c:v>
                </c:pt>
                <c:pt idx="33">
                  <c:v>2214.8200307142861</c:v>
                </c:pt>
                <c:pt idx="34">
                  <c:v>2372.2444894285713</c:v>
                </c:pt>
                <c:pt idx="35">
                  <c:v>2521.0639981428571</c:v>
                </c:pt>
                <c:pt idx="36">
                  <c:v>2661.6359509999997</c:v>
                </c:pt>
                <c:pt idx="37">
                  <c:v>2796.3521392857142</c:v>
                </c:pt>
                <c:pt idx="38">
                  <c:v>2922.072382285714</c:v>
                </c:pt>
                <c:pt idx="39">
                  <c:v>3041.4297887142861</c:v>
                </c:pt>
                <c:pt idx="40">
                  <c:v>3154.0211445714285</c:v>
                </c:pt>
                <c:pt idx="41">
                  <c:v>3261.4990158571427</c:v>
                </c:pt>
                <c:pt idx="42">
                  <c:v>3363.5976479999999</c:v>
                </c:pt>
                <c:pt idx="43">
                  <c:v>3457.0668929999997</c:v>
                </c:pt>
                <c:pt idx="44">
                  <c:v>3546.9469238571428</c:v>
                </c:pt>
                <c:pt idx="45">
                  <c:v>3643.8587597142855</c:v>
                </c:pt>
                <c:pt idx="46">
                  <c:v>3743.3365018571421</c:v>
                </c:pt>
                <c:pt idx="47">
                  <c:v>3831.0019112857144</c:v>
                </c:pt>
                <c:pt idx="48">
                  <c:v>3928.2711412857143</c:v>
                </c:pt>
                <c:pt idx="49">
                  <c:v>4020.2497168571431</c:v>
                </c:pt>
                <c:pt idx="50">
                  <c:v>4116.8896888571444</c:v>
                </c:pt>
                <c:pt idx="51">
                  <c:v>4210.8049127142867</c:v>
                </c:pt>
                <c:pt idx="52">
                  <c:v>4296.5672750000012</c:v>
                </c:pt>
                <c:pt idx="53">
                  <c:v>4333.6843310000013</c:v>
                </c:pt>
                <c:pt idx="54">
                  <c:v>4376.9962178571432</c:v>
                </c:pt>
                <c:pt idx="55">
                  <c:v>4404.365884714286</c:v>
                </c:pt>
                <c:pt idx="56">
                  <c:v>4432.6366734285721</c:v>
                </c:pt>
                <c:pt idx="57">
                  <c:v>4452.7820922857145</c:v>
                </c:pt>
                <c:pt idx="58">
                  <c:v>4466.6135490000006</c:v>
                </c:pt>
                <c:pt idx="59">
                  <c:v>4467.8690102857145</c:v>
                </c:pt>
                <c:pt idx="60">
                  <c:v>4505.2151650000005</c:v>
                </c:pt>
                <c:pt idx="61">
                  <c:v>4537.8296664285717</c:v>
                </c:pt>
                <c:pt idx="62">
                  <c:v>4567.8629882857149</c:v>
                </c:pt>
                <c:pt idx="63">
                  <c:v>4593.9680298571429</c:v>
                </c:pt>
                <c:pt idx="64">
                  <c:v>4620.1036180000001</c:v>
                </c:pt>
                <c:pt idx="65">
                  <c:v>4642.732467571429</c:v>
                </c:pt>
                <c:pt idx="66">
                  <c:v>4667.2063258571434</c:v>
                </c:pt>
                <c:pt idx="67">
                  <c:v>4690.5469090000015</c:v>
                </c:pt>
                <c:pt idx="68">
                  <c:v>4711.9172425714287</c:v>
                </c:pt>
                <c:pt idx="69">
                  <c:v>4732.9454552857142</c:v>
                </c:pt>
                <c:pt idx="70">
                  <c:v>4761.7355344285725</c:v>
                </c:pt>
                <c:pt idx="71">
                  <c:v>4788.3140467142866</c:v>
                </c:pt>
                <c:pt idx="72">
                  <c:v>4813.869251142858</c:v>
                </c:pt>
                <c:pt idx="73">
                  <c:v>4838.5905361428577</c:v>
                </c:pt>
                <c:pt idx="74">
                  <c:v>4860.9689042857144</c:v>
                </c:pt>
                <c:pt idx="75">
                  <c:v>4882.7180145714292</c:v>
                </c:pt>
                <c:pt idx="76">
                  <c:v>4902.1089348571422</c:v>
                </c:pt>
                <c:pt idx="77">
                  <c:v>4914.8468267142862</c:v>
                </c:pt>
                <c:pt idx="78">
                  <c:v>4927.086810571428</c:v>
                </c:pt>
                <c:pt idx="79">
                  <c:v>4938.8899794285726</c:v>
                </c:pt>
                <c:pt idx="80">
                  <c:v>4949.5720915714292</c:v>
                </c:pt>
                <c:pt idx="81">
                  <c:v>4963.7487237142859</c:v>
                </c:pt>
                <c:pt idx="82">
                  <c:v>4977.7756778571429</c:v>
                </c:pt>
                <c:pt idx="83">
                  <c:v>4993.2749735714297</c:v>
                </c:pt>
                <c:pt idx="84">
                  <c:v>5004.8643168571425</c:v>
                </c:pt>
                <c:pt idx="85">
                  <c:v>5017.7610504285713</c:v>
                </c:pt>
                <c:pt idx="86">
                  <c:v>5029.0754751428567</c:v>
                </c:pt>
                <c:pt idx="87">
                  <c:v>5043.9485675714295</c:v>
                </c:pt>
                <c:pt idx="88">
                  <c:v>5055.3729597142874</c:v>
                </c:pt>
                <c:pt idx="89">
                  <c:v>5067.4021727142872</c:v>
                </c:pt>
                <c:pt idx="90">
                  <c:v>5078.7257614285718</c:v>
                </c:pt>
                <c:pt idx="91">
                  <c:v>5091.6713694285718</c:v>
                </c:pt>
                <c:pt idx="92">
                  <c:v>5102.8911001428578</c:v>
                </c:pt>
                <c:pt idx="93">
                  <c:v>5115.3143630000004</c:v>
                </c:pt>
                <c:pt idx="94">
                  <c:v>5123.7268700000004</c:v>
                </c:pt>
                <c:pt idx="95">
                  <c:v>5131.1007958571436</c:v>
                </c:pt>
                <c:pt idx="96">
                  <c:v>5137.4605778571431</c:v>
                </c:pt>
                <c:pt idx="97">
                  <c:v>5143.7867585714284</c:v>
                </c:pt>
                <c:pt idx="98">
                  <c:v>5150.1373765714288</c:v>
                </c:pt>
                <c:pt idx="99">
                  <c:v>5156.3505352857155</c:v>
                </c:pt>
                <c:pt idx="100">
                  <c:v>5162.3193220000003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EB-4EC5-9B0A-3DB2CAAC225D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10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</c:strCache>
            </c:strRef>
          </c:xVal>
          <c:yVal>
            <c:numRef>
              <c:f>logistic!$E$2:$E$326</c:f>
              <c:numCache>
                <c:formatCode>General</c:formatCode>
                <c:ptCount val="325"/>
                <c:pt idx="0">
                  <c:v>0</c:v>
                </c:pt>
                <c:pt idx="1">
                  <c:v>933.41407165183296</c:v>
                </c:pt>
                <c:pt idx="2">
                  <c:v>955.77851005413254</c:v>
                </c:pt>
                <c:pt idx="3">
                  <c:v>978.67862781550548</c:v>
                </c:pt>
                <c:pt idx="4">
                  <c:v>1002.1272474995548</c:v>
                </c:pt>
                <c:pt idx="5">
                  <c:v>1026.1374982070854</c:v>
                </c:pt>
                <c:pt idx="6">
                  <c:v>1050.7228228849622</c:v>
                </c:pt>
                <c:pt idx="7">
                  <c:v>1075.8969858083178</c:v>
                </c:pt>
                <c:pt idx="8">
                  <c:v>1101.6740802401439</c:v>
                </c:pt>
                <c:pt idx="9">
                  <c:v>1128.0685362724503</c:v>
                </c:pt>
                <c:pt idx="10">
                  <c:v>1155.0951288532267</c:v>
                </c:pt>
                <c:pt idx="11">
                  <c:v>1182.7689860035809</c:v>
                </c:pt>
                <c:pt idx="12">
                  <c:v>1211.1055972294721</c:v>
                </c:pt>
                <c:pt idx="13">
                  <c:v>1240.120822132626</c:v>
                </c:pt>
                <c:pt idx="14">
                  <c:v>1269.8308992252532</c:v>
                </c:pt>
                <c:pt idx="15">
                  <c:v>1300.2524549533637</c:v>
                </c:pt>
                <c:pt idx="16">
                  <c:v>1331.4025129335196</c:v>
                </c:pt>
                <c:pt idx="17">
                  <c:v>1363.298503408022</c:v>
                </c:pt>
                <c:pt idx="18">
                  <c:v>1395.9582729236254</c:v>
                </c:pt>
                <c:pt idx="19">
                  <c:v>1429.4000942389698</c:v>
                </c:pt>
                <c:pt idx="20">
                  <c:v>1463.6426764660873</c:v>
                </c:pt>
                <c:pt idx="21">
                  <c:v>1498.7051754513855</c:v>
                </c:pt>
                <c:pt idx="22">
                  <c:v>1534.6072044017233</c:v>
                </c:pt>
                <c:pt idx="23">
                  <c:v>1571.3688447612353</c:v>
                </c:pt>
                <c:pt idx="24">
                  <c:v>1609.0106573447363</c:v>
                </c:pt>
                <c:pt idx="25">
                  <c:v>1647.5536937336747</c:v>
                </c:pt>
                <c:pt idx="26">
                  <c:v>1687.0195079406865</c:v>
                </c:pt>
                <c:pt idx="27">
                  <c:v>1727.4301683490053</c:v>
                </c:pt>
                <c:pt idx="28">
                  <c:v>1768.80826993305</c:v>
                </c:pt>
                <c:pt idx="29">
                  <c:v>1811.176946766733</c:v>
                </c:pt>
                <c:pt idx="30">
                  <c:v>1854.559884826084</c:v>
                </c:pt>
                <c:pt idx="31">
                  <c:v>1898.9813350930319</c:v>
                </c:pt>
                <c:pt idx="32">
                  <c:v>1944.4661269672451</c:v>
                </c:pt>
                <c:pt idx="33">
                  <c:v>1991.0396819931409</c:v>
                </c:pt>
                <c:pt idx="34">
                  <c:v>2038.7280279093295</c:v>
                </c:pt>
                <c:pt idx="35">
                  <c:v>2087.5578130278668</c:v>
                </c:pt>
                <c:pt idx="36">
                  <c:v>2137.5563209509346</c:v>
                </c:pt>
                <c:pt idx="37">
                  <c:v>2188.7514856326293</c:v>
                </c:pt>
                <c:pt idx="38">
                  <c:v>2241.171906793832</c:v>
                </c:pt>
                <c:pt idx="39">
                  <c:v>2294.8468656981763</c:v>
                </c:pt>
                <c:pt idx="40">
                  <c:v>2349.8063412974011</c:v>
                </c:pt>
                <c:pt idx="41">
                  <c:v>2406.0810267545248</c:v>
                </c:pt>
                <c:pt idx="42">
                  <c:v>2463.7023463534233</c:v>
                </c:pt>
                <c:pt idx="43">
                  <c:v>2522.702472803654</c:v>
                </c:pt>
                <c:pt idx="44">
                  <c:v>2583.114344949463</c:v>
                </c:pt>
                <c:pt idx="45">
                  <c:v>2644.9716858922111</c:v>
                </c:pt>
                <c:pt idx="46">
                  <c:v>2708.3090215355464</c:v>
                </c:pt>
                <c:pt idx="47">
                  <c:v>2773.161699562912</c:v>
                </c:pt>
                <c:pt idx="48">
                  <c:v>2839.5659088572002</c:v>
                </c:pt>
                <c:pt idx="49">
                  <c:v>2907.5586993724642</c:v>
                </c:pt>
                <c:pt idx="50">
                  <c:v>2977.1780024679701</c:v>
                </c:pt>
                <c:pt idx="51">
                  <c:v>3048.4626517149031</c:v>
                </c:pt>
                <c:pt idx="52">
                  <c:v>3121.4524041864415</c:v>
                </c:pt>
                <c:pt idx="53">
                  <c:v>3196.1879622419679</c:v>
                </c:pt>
                <c:pt idx="54">
                  <c:v>3272.7109958165202</c:v>
                </c:pt>
                <c:pt idx="55">
                  <c:v>3351.06416522681</c:v>
                </c:pt>
                <c:pt idx="56">
                  <c:v>3431.2911445052532</c:v>
                </c:pt>
                <c:pt idx="57">
                  <c:v>3513.4366452738846</c:v>
                </c:pt>
                <c:pt idx="58">
                  <c:v>3597.5464411700505</c:v>
                </c:pt>
                <c:pt idx="59">
                  <c:v>3683.667392836232</c:v>
                </c:pt>
                <c:pt idx="60">
                  <c:v>3771.8474734864035</c:v>
                </c:pt>
                <c:pt idx="61">
                  <c:v>3862.1357950617144</c:v>
                </c:pt>
                <c:pt idx="62">
                  <c:v>3954.5826349885092</c:v>
                </c:pt>
                <c:pt idx="63">
                  <c:v>4049.2394635518745</c:v>
                </c:pt>
                <c:pt idx="64">
                  <c:v>4146.1589718983223</c:v>
                </c:pt>
                <c:pt idx="65">
                  <c:v>4245.395100681284</c:v>
                </c:pt>
                <c:pt idx="66">
                  <c:v>4347.0030693635799</c:v>
                </c:pt>
                <c:pt idx="67">
                  <c:v>4451.0394061910856</c:v>
                </c:pt>
                <c:pt idx="68">
                  <c:v>4557.5619788522363</c:v>
                </c:pt>
                <c:pt idx="69">
                  <c:v>4666.6300258382817</c:v>
                </c:pt>
                <c:pt idx="70">
                  <c:v>4778.3041885193488</c:v>
                </c:pt>
                <c:pt idx="71">
                  <c:v>4892.6465439518861</c:v>
                </c:pt>
                <c:pt idx="72">
                  <c:v>5009.7206384330775</c:v>
                </c:pt>
                <c:pt idx="73">
                  <c:v>5129.5915218183918</c:v>
                </c:pt>
                <c:pt idx="74">
                  <c:v>5252.3257826184727</c:v>
                </c:pt>
                <c:pt idx="75">
                  <c:v>5377.9915838920206</c:v>
                </c:pt>
                <c:pt idx="76">
                  <c:v>5506.6586999516403</c:v>
                </c:pt>
                <c:pt idx="77">
                  <c:v>5638.3985538997385</c:v>
                </c:pt>
                <c:pt idx="78">
                  <c:v>5773.2842560121562</c:v>
                </c:pt>
                <c:pt idx="79">
                  <c:v>5911.3906429871968</c:v>
                </c:pt>
                <c:pt idx="80">
                  <c:v>6052.794318078355</c:v>
                </c:pt>
                <c:pt idx="81">
                  <c:v>6197.5736921290481</c:v>
                </c:pt>
                <c:pt idx="82">
                  <c:v>6345.8090255281868</c:v>
                </c:pt>
                <c:pt idx="83">
                  <c:v>6497.5824711056966</c:v>
                </c:pt>
                <c:pt idx="84">
                  <c:v>6652.9781179872616</c:v>
                </c:pt>
                <c:pt idx="85">
                  <c:v>6812.082036428149</c:v>
                </c:pt>
                <c:pt idx="86">
                  <c:v>6974.9823236459779</c:v>
                </c:pt>
                <c:pt idx="87">
                  <c:v>7141.7691506729425</c:v>
                </c:pt>
                <c:pt idx="88">
                  <c:v>7312.5348102480011</c:v>
                </c:pt>
                <c:pt idx="89">
                  <c:v>7487.3737657700722</c:v>
                </c:pt>
                <c:pt idx="90">
                  <c:v>7666.3827013335831</c:v>
                </c:pt>
                <c:pt idx="91">
                  <c:v>7849.6605728678287</c:v>
                </c:pt>
                <c:pt idx="92">
                  <c:v>8037.3086604022583</c:v>
                </c:pt>
                <c:pt idx="93">
                  <c:v>8229.4306214797016</c:v>
                </c:pt>
                <c:pt idx="94">
                  <c:v>8426.1325457403</c:v>
                </c:pt>
                <c:pt idx="95">
                  <c:v>8627.5230106988129</c:v>
                </c:pt>
                <c:pt idx="96">
                  <c:v>8833.713138738507</c:v>
                </c:pt>
                <c:pt idx="97">
                  <c:v>9044.8166553451683</c:v>
                </c:pt>
                <c:pt idx="98">
                  <c:v>9260.9499486047789</c:v>
                </c:pt>
                <c:pt idx="99">
                  <c:v>9482.2321299891355</c:v>
                </c:pt>
                <c:pt idx="100">
                  <c:v>9708.7850964534791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EEB-4EC5-9B0A-3DB2CAA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23944"/>
        <c:axId val="308118456"/>
      </c:scatterChart>
      <c:valAx>
        <c:axId val="30812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18456"/>
        <c:crosses val="autoZero"/>
        <c:crossBetween val="midCat"/>
      </c:valAx>
      <c:valAx>
        <c:axId val="30811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23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0.15273257142857122</c:v>
                </c:pt>
                <c:pt idx="3">
                  <c:v>0.25964528571428613</c:v>
                </c:pt>
                <c:pt idx="4">
                  <c:v>0.6384218571428566</c:v>
                </c:pt>
                <c:pt idx="5">
                  <c:v>0.90417642857142977</c:v>
                </c:pt>
                <c:pt idx="6">
                  <c:v>1.3134997142857145</c:v>
                </c:pt>
                <c:pt idx="7">
                  <c:v>2.4253924285714268</c:v>
                </c:pt>
                <c:pt idx="8">
                  <c:v>4.187925571428571</c:v>
                </c:pt>
                <c:pt idx="9">
                  <c:v>5.7916168571428548</c:v>
                </c:pt>
                <c:pt idx="10">
                  <c:v>5.6785948571428593</c:v>
                </c:pt>
                <c:pt idx="11">
                  <c:v>14.274380857142861</c:v>
                </c:pt>
                <c:pt idx="12">
                  <c:v>17.509255571428572</c:v>
                </c:pt>
                <c:pt idx="13">
                  <c:v>21.278693999999984</c:v>
                </c:pt>
                <c:pt idx="14">
                  <c:v>26.606004142857163</c:v>
                </c:pt>
                <c:pt idx="15">
                  <c:v>30.222710142857128</c:v>
                </c:pt>
                <c:pt idx="16">
                  <c:v>35.049057714285702</c:v>
                </c:pt>
                <c:pt idx="17">
                  <c:v>47.429555428571426</c:v>
                </c:pt>
                <c:pt idx="18">
                  <c:v>45.877793142857165</c:v>
                </c:pt>
                <c:pt idx="19">
                  <c:v>57.500737571428623</c:v>
                </c:pt>
                <c:pt idx="20">
                  <c:v>63.570327714285632</c:v>
                </c:pt>
                <c:pt idx="21">
                  <c:v>76.473170571428582</c:v>
                </c:pt>
                <c:pt idx="22">
                  <c:v>85.463006571428664</c:v>
                </c:pt>
                <c:pt idx="23">
                  <c:v>108.27513499999993</c:v>
                </c:pt>
                <c:pt idx="24">
                  <c:v>121.15965014285707</c:v>
                </c:pt>
                <c:pt idx="25">
                  <c:v>137.91746157142879</c:v>
                </c:pt>
                <c:pt idx="26">
                  <c:v>145.71292928571401</c:v>
                </c:pt>
                <c:pt idx="27">
                  <c:v>156.34616700000024</c:v>
                </c:pt>
                <c:pt idx="28">
                  <c:v>160.86094028571401</c:v>
                </c:pt>
                <c:pt idx="29">
                  <c:v>170.69080485714298</c:v>
                </c:pt>
                <c:pt idx="30">
                  <c:v>166.3073817142857</c:v>
                </c:pt>
                <c:pt idx="31">
                  <c:v>165.31767499999987</c:v>
                </c:pt>
                <c:pt idx="32">
                  <c:v>162.87700942857177</c:v>
                </c:pt>
                <c:pt idx="33">
                  <c:v>161.20611571428603</c:v>
                </c:pt>
                <c:pt idx="34">
                  <c:v>156.93876928571385</c:v>
                </c:pt>
                <c:pt idx="35">
                  <c:v>148.33381928571438</c:v>
                </c:pt>
                <c:pt idx="36">
                  <c:v>140.08626342857119</c:v>
                </c:pt>
                <c:pt idx="37">
                  <c:v>134.23049885714303</c:v>
                </c:pt>
                <c:pt idx="38">
                  <c:v>125.23455357142832</c:v>
                </c:pt>
                <c:pt idx="39">
                  <c:v>118.87171700000074</c:v>
                </c:pt>
                <c:pt idx="40">
                  <c:v>112.10566642857096</c:v>
                </c:pt>
                <c:pt idx="41">
                  <c:v>106.99218185714274</c:v>
                </c:pt>
                <c:pt idx="42">
                  <c:v>101.61294271428581</c:v>
                </c:pt>
                <c:pt idx="43">
                  <c:v>92.98355557142834</c:v>
                </c:pt>
                <c:pt idx="44">
                  <c:v>89.39434142857165</c:v>
                </c:pt>
                <c:pt idx="45">
                  <c:v>96.426146428571272</c:v>
                </c:pt>
                <c:pt idx="46">
                  <c:v>98.992052714285208</c:v>
                </c:pt>
                <c:pt idx="47">
                  <c:v>87.179720000000842</c:v>
                </c:pt>
                <c:pt idx="48">
                  <c:v>96.783540571428446</c:v>
                </c:pt>
                <c:pt idx="49">
                  <c:v>91.492886142857358</c:v>
                </c:pt>
                <c:pt idx="50">
                  <c:v>96.15428257142942</c:v>
                </c:pt>
                <c:pt idx="51">
                  <c:v>93.429534428570904</c:v>
                </c:pt>
                <c:pt idx="52">
                  <c:v>85.276672857143083</c:v>
                </c:pt>
                <c:pt idx="53">
                  <c:v>36.631366571428622</c:v>
                </c:pt>
                <c:pt idx="54">
                  <c:v>42.826197428570445</c:v>
                </c:pt>
                <c:pt idx="55">
                  <c:v>26.883977428571445</c:v>
                </c:pt>
                <c:pt idx="56">
                  <c:v>27.785099285714598</c:v>
                </c:pt>
                <c:pt idx="57">
                  <c:v>19.659729428571001</c:v>
                </c:pt>
                <c:pt idx="58">
                  <c:v>13.345767285714677</c:v>
                </c:pt>
                <c:pt idx="59">
                  <c:v>0.76977185714243501</c:v>
                </c:pt>
                <c:pt idx="60">
                  <c:v>36.860465285714632</c:v>
                </c:pt>
                <c:pt idx="61">
                  <c:v>32.128811999999776</c:v>
                </c:pt>
                <c:pt idx="62">
                  <c:v>29.547632428571735</c:v>
                </c:pt>
                <c:pt idx="63">
                  <c:v>25.619352142856616</c:v>
                </c:pt>
                <c:pt idx="64">
                  <c:v>25.64989871428573</c:v>
                </c:pt>
                <c:pt idx="65">
                  <c:v>22.143160142857443</c:v>
                </c:pt>
                <c:pt idx="66">
                  <c:v>23.988168857142984</c:v>
                </c:pt>
                <c:pt idx="67">
                  <c:v>22.854893714286693</c:v>
                </c:pt>
                <c:pt idx="68">
                  <c:v>20.884644142855752</c:v>
                </c:pt>
                <c:pt idx="69">
                  <c:v>20.542523285714044</c:v>
                </c:pt>
                <c:pt idx="70">
                  <c:v>28.304389714286874</c:v>
                </c:pt>
                <c:pt idx="71">
                  <c:v>26.092822857142739</c:v>
                </c:pt>
                <c:pt idx="72">
                  <c:v>25.069514999999985</c:v>
                </c:pt>
                <c:pt idx="73">
                  <c:v>24.235595571428195</c:v>
                </c:pt>
                <c:pt idx="74">
                  <c:v>21.892678714285314</c:v>
                </c:pt>
                <c:pt idx="75">
                  <c:v>21.263420857143348</c:v>
                </c:pt>
                <c:pt idx="76">
                  <c:v>18.905230857141607</c:v>
                </c:pt>
                <c:pt idx="77">
                  <c:v>12.252202428572522</c:v>
                </c:pt>
                <c:pt idx="78">
                  <c:v>11.754294428570423</c:v>
                </c:pt>
                <c:pt idx="79">
                  <c:v>11.317479428573128</c:v>
                </c:pt>
                <c:pt idx="80">
                  <c:v>10.19642271428514</c:v>
                </c:pt>
                <c:pt idx="81">
                  <c:v>13.690942714285333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1.3804823893179653E-2</c:v>
                </c:pt>
                <c:pt idx="3">
                  <c:v>0.10655728761513932</c:v>
                </c:pt>
                <c:pt idx="4">
                  <c:v>0.35202534216381831</c:v>
                </c:pt>
                <c:pt idx="5">
                  <c:v>0.82130325184894792</c:v>
                </c:pt>
                <c:pt idx="6">
                  <c:v>1.5830167720028376</c:v>
                </c:pt>
                <c:pt idx="7">
                  <c:v>2.7028421041652666</c:v>
                </c:pt>
                <c:pt idx="8">
                  <c:v>4.2426790682463293</c:v>
                </c:pt>
                <c:pt idx="9">
                  <c:v>6.2595818842050379</c:v>
                </c:pt>
                <c:pt idx="10">
                  <c:v>8.8045070824177909</c:v>
                </c:pt>
                <c:pt idx="11">
                  <c:v>11.920928404850839</c:v>
                </c:pt>
                <c:pt idx="12">
                  <c:v>15.64336915581654</c:v>
                </c:pt>
                <c:pt idx="13">
                  <c:v>19.995906752202703</c:v>
                </c:pt>
                <c:pt idx="14">
                  <c:v>24.990709653524657</c:v>
                </c:pt>
                <c:pt idx="15">
                  <c:v>30.6266720600231</c:v>
                </c:pt>
                <c:pt idx="16">
                  <c:v>36.888215810925367</c:v>
                </c:pt>
                <c:pt idx="17">
                  <c:v>43.744331033664054</c:v>
                </c:pt>
                <c:pt idx="18">
                  <c:v>51.14792663823718</c:v>
                </c:pt>
                <c:pt idx="19">
                  <c:v>59.035558176155959</c:v>
                </c:pt>
                <c:pt idx="20">
                  <c:v>67.327593478735309</c:v>
                </c:pt>
                <c:pt idx="21">
                  <c:v>75.928865609414942</c:v>
                </c:pt>
                <c:pt idx="22">
                  <c:v>84.729847968448425</c:v>
                </c:pt>
                <c:pt idx="23">
                  <c:v>93.608368073511556</c:v>
                </c:pt>
                <c:pt idx="24">
                  <c:v>102.43185506815884</c:v>
                </c:pt>
                <c:pt idx="25">
                  <c:v>111.06009211760586</c:v>
                </c:pt>
                <c:pt idx="26">
                  <c:v>119.34841954078571</c:v>
                </c:pt>
                <c:pt idx="27">
                  <c:v>127.15130903925461</c:v>
                </c:pt>
                <c:pt idx="28">
                  <c:v>134.32620514275376</c:v>
                </c:pt>
                <c:pt idx="29">
                  <c:v>140.73750853369179</c:v>
                </c:pt>
                <c:pt idx="30">
                  <c:v>146.26055878912638</c:v>
                </c:pt>
                <c:pt idx="31">
                  <c:v>150.78546274431537</c:v>
                </c:pt>
                <c:pt idx="32">
                  <c:v>154.2206103783314</c:v>
                </c:pt>
                <c:pt idx="33">
                  <c:v>156.49572376086431</c:v>
                </c:pt>
                <c:pt idx="34">
                  <c:v>157.56429665584102</c:v>
                </c:pt>
                <c:pt idx="35">
                  <c:v>157.40530280958637</c:v>
                </c:pt>
                <c:pt idx="36">
                  <c:v>156.02407914938806</c:v>
                </c:pt>
                <c:pt idx="37">
                  <c:v>153.4523248978611</c:v>
                </c:pt>
                <c:pt idx="38">
                  <c:v>149.74719724875192</c:v>
                </c:pt>
                <c:pt idx="39">
                  <c:v>144.9895265814589</c:v>
                </c:pt>
                <c:pt idx="40">
                  <c:v>139.28121672920682</c:v>
                </c:pt>
                <c:pt idx="41">
                  <c:v>132.74193592775455</c:v>
                </c:pt>
                <c:pt idx="42">
                  <c:v>125.50523917390073</c:v>
                </c:pt>
                <c:pt idx="43">
                  <c:v>117.71429048265811</c:v>
                </c:pt>
                <c:pt idx="44">
                  <c:v>109.51737205898323</c:v>
                </c:pt>
                <c:pt idx="45">
                  <c:v>101.0633754121944</c:v>
                </c:pt>
                <c:pt idx="46">
                  <c:v>92.497466382712886</c:v>
                </c:pt>
                <c:pt idx="47">
                  <c:v>83.957102151383864</c:v>
                </c:pt>
                <c:pt idx="48">
                  <c:v>75.568554569777703</c:v>
                </c:pt>
                <c:pt idx="49">
                  <c:v>67.444062296890635</c:v>
                </c:pt>
                <c:pt idx="50">
                  <c:v>59.679696529690915</c:v>
                </c:pt>
                <c:pt idx="51">
                  <c:v>52.353984224521241</c:v>
                </c:pt>
                <c:pt idx="52">
                  <c:v>45.527291431591657</c:v>
                </c:pt>
                <c:pt idx="53">
                  <c:v>39.241930437790188</c:v>
                </c:pt>
                <c:pt idx="54">
                  <c:v>33.522920269961048</c:v>
                </c:pt>
                <c:pt idx="55">
                  <c:v>28.379302705021722</c:v>
                </c:pt>
                <c:pt idx="56">
                  <c:v>23.805896599050001</c:v>
                </c:pt>
                <c:pt idx="57">
                  <c:v>19.785362725686529</c:v>
                </c:pt>
                <c:pt idx="58">
                  <c:v>16.290449345168703</c:v>
                </c:pt>
                <c:pt idx="59">
                  <c:v>13.286294705516541</c:v>
                </c:pt>
                <c:pt idx="60">
                  <c:v>10.73267537102574</c:v>
                </c:pt>
                <c:pt idx="61">
                  <c:v>8.5861070634916246</c:v>
                </c:pt>
                <c:pt idx="62">
                  <c:v>6.801725763735873</c:v>
                </c:pt>
                <c:pt idx="63">
                  <c:v>5.3348992977451521</c:v>
                </c:pt>
                <c:pt idx="64">
                  <c:v>4.1425417933272888</c:v>
                </c:pt>
                <c:pt idx="65">
                  <c:v>3.1841237675640075</c:v>
                </c:pt>
                <c:pt idx="66">
                  <c:v>2.4223880684270958</c:v>
                </c:pt>
                <c:pt idx="67">
                  <c:v>1.8237957158667932</c:v>
                </c:pt>
                <c:pt idx="68">
                  <c:v>1.3587355358583912</c:v>
                </c:pt>
                <c:pt idx="69">
                  <c:v>1.0015373853960574</c:v>
                </c:pt>
                <c:pt idx="70">
                  <c:v>0.73033105697066913</c:v>
                </c:pt>
                <c:pt idx="71">
                  <c:v>0.52679217622904118</c:v>
                </c:pt>
                <c:pt idx="72">
                  <c:v>0.37581324638381197</c:v>
                </c:pt>
                <c:pt idx="73">
                  <c:v>0.26513317537968561</c:v>
                </c:pt>
                <c:pt idx="74">
                  <c:v>0.18495285015859467</c:v>
                </c:pt>
                <c:pt idx="75">
                  <c:v>0.12755821990721616</c:v>
                </c:pt>
                <c:pt idx="76">
                  <c:v>8.6966423822170763E-2</c:v>
                </c:pt>
                <c:pt idx="77">
                  <c:v>5.8605121771613658E-2</c:v>
                </c:pt>
                <c:pt idx="78">
                  <c:v>3.9030596731189547E-2</c:v>
                </c:pt>
                <c:pt idx="79">
                  <c:v>2.568651207019115E-2</c:v>
                </c:pt>
                <c:pt idx="80">
                  <c:v>1.6702439158967859E-2</c:v>
                </c:pt>
                <c:pt idx="81">
                  <c:v>1.072935960868922E-2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51696"/>
        <c:axId val="306252480"/>
      </c:scatterChart>
      <c:valAx>
        <c:axId val="30625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52480"/>
        <c:crosses val="autoZero"/>
        <c:crossBetween val="midCat"/>
      </c:valAx>
      <c:valAx>
        <c:axId val="3062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5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0.63842199999999982</c:v>
                </c:pt>
                <c:pt idx="3">
                  <c:v>1.3837567142857146</c:v>
                </c:pt>
                <c:pt idx="4">
                  <c:v>2.5078679999999998</c:v>
                </c:pt>
                <c:pt idx="5">
                  <c:v>3.8977338571428581</c:v>
                </c:pt>
                <c:pt idx="6">
                  <c:v>5.6969230000000017</c:v>
                </c:pt>
                <c:pt idx="7">
                  <c:v>8.6080048571428573</c:v>
                </c:pt>
                <c:pt idx="8">
                  <c:v>13.281619857142857</c:v>
                </c:pt>
                <c:pt idx="9">
                  <c:v>19.558926142857139</c:v>
                </c:pt>
                <c:pt idx="10">
                  <c:v>25.723210428571427</c:v>
                </c:pt>
                <c:pt idx="11">
                  <c:v>40.483280714285719</c:v>
                </c:pt>
                <c:pt idx="12">
                  <c:v>58.47822571428572</c:v>
                </c:pt>
                <c:pt idx="13">
                  <c:v>80.242609142857134</c:v>
                </c:pt>
                <c:pt idx="14">
                  <c:v>107.33430271428573</c:v>
                </c:pt>
                <c:pt idx="15">
                  <c:v>138.04270228571428</c:v>
                </c:pt>
                <c:pt idx="16">
                  <c:v>173.57744942857141</c:v>
                </c:pt>
                <c:pt idx="17">
                  <c:v>221.49269428571426</c:v>
                </c:pt>
                <c:pt idx="18">
                  <c:v>267.85617685714283</c:v>
                </c:pt>
                <c:pt idx="19">
                  <c:v>325.84260385714288</c:v>
                </c:pt>
                <c:pt idx="20">
                  <c:v>389.89862099999993</c:v>
                </c:pt>
                <c:pt idx="21">
                  <c:v>466.85748099999995</c:v>
                </c:pt>
                <c:pt idx="22">
                  <c:v>552.80617700000005</c:v>
                </c:pt>
                <c:pt idx="23">
                  <c:v>661.56700142857142</c:v>
                </c:pt>
                <c:pt idx="24">
                  <c:v>783.21234099999992</c:v>
                </c:pt>
                <c:pt idx="25">
                  <c:v>921.61549200000013</c:v>
                </c:pt>
                <c:pt idx="26">
                  <c:v>1067.8141107142856</c:v>
                </c:pt>
                <c:pt idx="27">
                  <c:v>1224.6459671428572</c:v>
                </c:pt>
                <c:pt idx="28">
                  <c:v>1385.9925968571426</c:v>
                </c:pt>
                <c:pt idx="29">
                  <c:v>1557.169091142857</c:v>
                </c:pt>
                <c:pt idx="30">
                  <c:v>1723.9621622857142</c:v>
                </c:pt>
                <c:pt idx="31">
                  <c:v>1889.7655267142854</c:v>
                </c:pt>
                <c:pt idx="32">
                  <c:v>2053.1282255714286</c:v>
                </c:pt>
                <c:pt idx="33">
                  <c:v>2214.8200307142861</c:v>
                </c:pt>
                <c:pt idx="34">
                  <c:v>2372.2444894285713</c:v>
                </c:pt>
                <c:pt idx="35">
                  <c:v>2521.0639981428571</c:v>
                </c:pt>
                <c:pt idx="36">
                  <c:v>2661.6359509999997</c:v>
                </c:pt>
                <c:pt idx="37">
                  <c:v>2796.3521392857142</c:v>
                </c:pt>
                <c:pt idx="38">
                  <c:v>2922.072382285714</c:v>
                </c:pt>
                <c:pt idx="39">
                  <c:v>3041.4297887142861</c:v>
                </c:pt>
                <c:pt idx="40">
                  <c:v>3154.0211445714285</c:v>
                </c:pt>
                <c:pt idx="41">
                  <c:v>3261.4990158571427</c:v>
                </c:pt>
                <c:pt idx="42">
                  <c:v>3363.5976479999999</c:v>
                </c:pt>
                <c:pt idx="43">
                  <c:v>3457.0668929999997</c:v>
                </c:pt>
                <c:pt idx="44">
                  <c:v>3546.9469238571428</c:v>
                </c:pt>
                <c:pt idx="45">
                  <c:v>3643.8587597142855</c:v>
                </c:pt>
                <c:pt idx="46">
                  <c:v>3743.3365018571421</c:v>
                </c:pt>
                <c:pt idx="47">
                  <c:v>3831.0019112857144</c:v>
                </c:pt>
                <c:pt idx="48">
                  <c:v>3928.2711412857143</c:v>
                </c:pt>
                <c:pt idx="49">
                  <c:v>4020.2497168571431</c:v>
                </c:pt>
                <c:pt idx="50">
                  <c:v>4116.8896888571444</c:v>
                </c:pt>
                <c:pt idx="51">
                  <c:v>4210.8049127142867</c:v>
                </c:pt>
                <c:pt idx="52">
                  <c:v>4296.5672750000012</c:v>
                </c:pt>
                <c:pt idx="53">
                  <c:v>4333.6843310000013</c:v>
                </c:pt>
                <c:pt idx="54">
                  <c:v>4376.9962178571432</c:v>
                </c:pt>
                <c:pt idx="55">
                  <c:v>4404.365884714286</c:v>
                </c:pt>
                <c:pt idx="56">
                  <c:v>4432.6366734285721</c:v>
                </c:pt>
                <c:pt idx="57">
                  <c:v>4452.7820922857145</c:v>
                </c:pt>
                <c:pt idx="58">
                  <c:v>4466.6135490000006</c:v>
                </c:pt>
                <c:pt idx="59">
                  <c:v>4467.8690102857145</c:v>
                </c:pt>
                <c:pt idx="60">
                  <c:v>4505.2151650000005</c:v>
                </c:pt>
                <c:pt idx="61">
                  <c:v>4537.8296664285717</c:v>
                </c:pt>
                <c:pt idx="62">
                  <c:v>4567.8629882857149</c:v>
                </c:pt>
                <c:pt idx="63">
                  <c:v>4593.9680298571429</c:v>
                </c:pt>
                <c:pt idx="64">
                  <c:v>4620.1036180000001</c:v>
                </c:pt>
                <c:pt idx="65">
                  <c:v>4642.732467571429</c:v>
                </c:pt>
                <c:pt idx="66">
                  <c:v>4667.2063258571434</c:v>
                </c:pt>
                <c:pt idx="67">
                  <c:v>4690.5469090000015</c:v>
                </c:pt>
                <c:pt idx="68">
                  <c:v>4711.9172425714287</c:v>
                </c:pt>
                <c:pt idx="69">
                  <c:v>4732.9454552857142</c:v>
                </c:pt>
                <c:pt idx="70">
                  <c:v>4761.7355344285725</c:v>
                </c:pt>
                <c:pt idx="71">
                  <c:v>4788.3140467142866</c:v>
                </c:pt>
                <c:pt idx="72">
                  <c:v>4813.869251142858</c:v>
                </c:pt>
                <c:pt idx="73">
                  <c:v>4838.5905361428577</c:v>
                </c:pt>
                <c:pt idx="74">
                  <c:v>4860.9689042857144</c:v>
                </c:pt>
                <c:pt idx="75">
                  <c:v>4882.7180145714292</c:v>
                </c:pt>
                <c:pt idx="76">
                  <c:v>4902.1089348571422</c:v>
                </c:pt>
                <c:pt idx="77">
                  <c:v>4914.8468267142862</c:v>
                </c:pt>
                <c:pt idx="78">
                  <c:v>4927.086810571428</c:v>
                </c:pt>
                <c:pt idx="79">
                  <c:v>4938.8899794285726</c:v>
                </c:pt>
                <c:pt idx="80">
                  <c:v>4949.5720915714292</c:v>
                </c:pt>
                <c:pt idx="81">
                  <c:v>4963.7487237142859</c:v>
                </c:pt>
                <c:pt idx="82">
                  <c:v>4977.7756778571429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7.4644130315874202</c:v>
                </c:pt>
                <c:pt idx="4">
                  <c:v>38.418442554684681</c:v>
                </c:pt>
                <c:pt idx="5">
                  <c:v>56.070544748267977</c:v>
                </c:pt>
                <c:pt idx="6">
                  <c:v>56.070544748267977</c:v>
                </c:pt>
                <c:pt idx="7">
                  <c:v>56.070544748267977</c:v>
                </c:pt>
                <c:pt idx="8">
                  <c:v>56.070544748267977</c:v>
                </c:pt>
                <c:pt idx="9">
                  <c:v>56.070544748267977</c:v>
                </c:pt>
                <c:pt idx="10">
                  <c:v>56.070544748267977</c:v>
                </c:pt>
                <c:pt idx="11">
                  <c:v>56.070544748267977</c:v>
                </c:pt>
                <c:pt idx="12">
                  <c:v>56.070544748267977</c:v>
                </c:pt>
                <c:pt idx="13">
                  <c:v>56.070544748267977</c:v>
                </c:pt>
                <c:pt idx="14">
                  <c:v>56.070544748267977</c:v>
                </c:pt>
                <c:pt idx="15">
                  <c:v>56.070544748267977</c:v>
                </c:pt>
                <c:pt idx="16">
                  <c:v>56.070544748267977</c:v>
                </c:pt>
                <c:pt idx="17">
                  <c:v>56.070544748267977</c:v>
                </c:pt>
                <c:pt idx="18">
                  <c:v>56.070544748267977</c:v>
                </c:pt>
                <c:pt idx="19">
                  <c:v>56.070544748267977</c:v>
                </c:pt>
                <c:pt idx="20">
                  <c:v>56.070544748267977</c:v>
                </c:pt>
                <c:pt idx="21">
                  <c:v>56.070544748267977</c:v>
                </c:pt>
                <c:pt idx="22">
                  <c:v>56.070544748267977</c:v>
                </c:pt>
                <c:pt idx="23">
                  <c:v>56.070544748267977</c:v>
                </c:pt>
                <c:pt idx="24">
                  <c:v>56.070544748267977</c:v>
                </c:pt>
                <c:pt idx="25">
                  <c:v>56.070544748267977</c:v>
                </c:pt>
                <c:pt idx="26">
                  <c:v>56.070544748267977</c:v>
                </c:pt>
                <c:pt idx="27">
                  <c:v>56.070544748267977</c:v>
                </c:pt>
                <c:pt idx="28">
                  <c:v>56.070544748267977</c:v>
                </c:pt>
                <c:pt idx="29">
                  <c:v>56.070544748267977</c:v>
                </c:pt>
                <c:pt idx="30">
                  <c:v>56.070544748267977</c:v>
                </c:pt>
                <c:pt idx="31">
                  <c:v>56.070544748267977</c:v>
                </c:pt>
                <c:pt idx="32">
                  <c:v>56.070544748267977</c:v>
                </c:pt>
                <c:pt idx="33">
                  <c:v>56.070544748267977</c:v>
                </c:pt>
                <c:pt idx="34">
                  <c:v>56.070544748267977</c:v>
                </c:pt>
                <c:pt idx="35">
                  <c:v>56.070544748267977</c:v>
                </c:pt>
                <c:pt idx="36">
                  <c:v>56.070544748267977</c:v>
                </c:pt>
                <c:pt idx="37">
                  <c:v>56.070544748267977</c:v>
                </c:pt>
                <c:pt idx="38">
                  <c:v>56.070544748267977</c:v>
                </c:pt>
                <c:pt idx="39">
                  <c:v>56.070544748267977</c:v>
                </c:pt>
                <c:pt idx="40">
                  <c:v>56.070544748267977</c:v>
                </c:pt>
                <c:pt idx="41">
                  <c:v>56.070544748267977</c:v>
                </c:pt>
                <c:pt idx="42">
                  <c:v>56.070544748267977</c:v>
                </c:pt>
                <c:pt idx="43">
                  <c:v>56.070544748267977</c:v>
                </c:pt>
                <c:pt idx="44">
                  <c:v>56.070544748267977</c:v>
                </c:pt>
                <c:pt idx="45">
                  <c:v>56.070544748267977</c:v>
                </c:pt>
                <c:pt idx="46">
                  <c:v>56.070544748267977</c:v>
                </c:pt>
                <c:pt idx="47">
                  <c:v>56.070544748267977</c:v>
                </c:pt>
                <c:pt idx="48">
                  <c:v>56.070544748267977</c:v>
                </c:pt>
                <c:pt idx="49">
                  <c:v>56.070544748267977</c:v>
                </c:pt>
                <c:pt idx="50">
                  <c:v>56.070544748267977</c:v>
                </c:pt>
                <c:pt idx="51">
                  <c:v>56.070544748267977</c:v>
                </c:pt>
                <c:pt idx="52">
                  <c:v>56.070544748267977</c:v>
                </c:pt>
                <c:pt idx="53">
                  <c:v>56.070544748267977</c:v>
                </c:pt>
                <c:pt idx="54">
                  <c:v>56.070544748267977</c:v>
                </c:pt>
                <c:pt idx="55">
                  <c:v>56.070544748267977</c:v>
                </c:pt>
                <c:pt idx="56">
                  <c:v>56.070544748267977</c:v>
                </c:pt>
                <c:pt idx="57">
                  <c:v>56.070544748267977</c:v>
                </c:pt>
                <c:pt idx="58">
                  <c:v>56.070544748267977</c:v>
                </c:pt>
                <c:pt idx="59">
                  <c:v>56.070544748267977</c:v>
                </c:pt>
                <c:pt idx="60">
                  <c:v>56.070544748267977</c:v>
                </c:pt>
                <c:pt idx="61">
                  <c:v>56.070544748267977</c:v>
                </c:pt>
                <c:pt idx="62">
                  <c:v>56.070544748267977</c:v>
                </c:pt>
                <c:pt idx="63">
                  <c:v>56.070544748267977</c:v>
                </c:pt>
                <c:pt idx="64">
                  <c:v>56.070544748267977</c:v>
                </c:pt>
                <c:pt idx="65">
                  <c:v>56.070544748267977</c:v>
                </c:pt>
                <c:pt idx="66">
                  <c:v>56.070544748267977</c:v>
                </c:pt>
                <c:pt idx="67">
                  <c:v>56.070544748267977</c:v>
                </c:pt>
                <c:pt idx="68">
                  <c:v>56.070544748267977</c:v>
                </c:pt>
                <c:pt idx="69">
                  <c:v>56.070544748267977</c:v>
                </c:pt>
                <c:pt idx="70">
                  <c:v>56.070544748267977</c:v>
                </c:pt>
                <c:pt idx="71">
                  <c:v>56.070544748267977</c:v>
                </c:pt>
                <c:pt idx="72">
                  <c:v>56.070544748267977</c:v>
                </c:pt>
                <c:pt idx="73">
                  <c:v>56.070544748267977</c:v>
                </c:pt>
                <c:pt idx="74">
                  <c:v>56.070544748267977</c:v>
                </c:pt>
                <c:pt idx="75">
                  <c:v>56.070544748267977</c:v>
                </c:pt>
                <c:pt idx="76">
                  <c:v>56.070544748267977</c:v>
                </c:pt>
                <c:pt idx="77">
                  <c:v>56.070544748267977</c:v>
                </c:pt>
                <c:pt idx="78">
                  <c:v>56.070544748267977</c:v>
                </c:pt>
                <c:pt idx="79">
                  <c:v>56.070544748267977</c:v>
                </c:pt>
                <c:pt idx="80">
                  <c:v>56.070544748267977</c:v>
                </c:pt>
                <c:pt idx="81">
                  <c:v>56.070544748267977</c:v>
                </c:pt>
                <c:pt idx="82">
                  <c:v>56.070544748267977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57184"/>
        <c:axId val="306254440"/>
      </c:scatterChart>
      <c:valAx>
        <c:axId val="3062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54440"/>
        <c:crosses val="autoZero"/>
        <c:crossBetween val="midCat"/>
      </c:valAx>
      <c:valAx>
        <c:axId val="30625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5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0.15273257142857122</c:v>
                </c:pt>
                <c:pt idx="3">
                  <c:v>0.25964528571428613</c:v>
                </c:pt>
                <c:pt idx="4">
                  <c:v>0.6384218571428566</c:v>
                </c:pt>
                <c:pt idx="5">
                  <c:v>0.90417642857142977</c:v>
                </c:pt>
                <c:pt idx="6">
                  <c:v>1.3134997142857145</c:v>
                </c:pt>
                <c:pt idx="7">
                  <c:v>2.4253924285714268</c:v>
                </c:pt>
                <c:pt idx="8">
                  <c:v>4.187925571428571</c:v>
                </c:pt>
                <c:pt idx="9">
                  <c:v>5.7916168571428548</c:v>
                </c:pt>
                <c:pt idx="10">
                  <c:v>5.6785948571428593</c:v>
                </c:pt>
                <c:pt idx="11">
                  <c:v>14.274380857142861</c:v>
                </c:pt>
                <c:pt idx="12">
                  <c:v>17.509255571428572</c:v>
                </c:pt>
                <c:pt idx="13">
                  <c:v>21.278693999999984</c:v>
                </c:pt>
                <c:pt idx="14">
                  <c:v>26.606004142857163</c:v>
                </c:pt>
                <c:pt idx="15">
                  <c:v>30.222710142857128</c:v>
                </c:pt>
                <c:pt idx="16">
                  <c:v>35.049057714285702</c:v>
                </c:pt>
                <c:pt idx="17">
                  <c:v>47.429555428571426</c:v>
                </c:pt>
                <c:pt idx="18">
                  <c:v>45.877793142857165</c:v>
                </c:pt>
                <c:pt idx="19">
                  <c:v>57.500737571428623</c:v>
                </c:pt>
                <c:pt idx="20">
                  <c:v>63.570327714285632</c:v>
                </c:pt>
                <c:pt idx="21">
                  <c:v>76.473170571428582</c:v>
                </c:pt>
                <c:pt idx="22">
                  <c:v>85.463006571428664</c:v>
                </c:pt>
                <c:pt idx="23">
                  <c:v>108.27513499999993</c:v>
                </c:pt>
                <c:pt idx="24">
                  <c:v>121.15965014285707</c:v>
                </c:pt>
                <c:pt idx="25">
                  <c:v>137.91746157142879</c:v>
                </c:pt>
                <c:pt idx="26">
                  <c:v>145.71292928571401</c:v>
                </c:pt>
                <c:pt idx="27">
                  <c:v>156.34616700000024</c:v>
                </c:pt>
                <c:pt idx="28">
                  <c:v>160.86094028571401</c:v>
                </c:pt>
                <c:pt idx="29">
                  <c:v>170.69080485714298</c:v>
                </c:pt>
                <c:pt idx="30">
                  <c:v>166.3073817142857</c:v>
                </c:pt>
                <c:pt idx="31">
                  <c:v>165.31767499999987</c:v>
                </c:pt>
                <c:pt idx="32">
                  <c:v>162.87700942857177</c:v>
                </c:pt>
                <c:pt idx="33">
                  <c:v>161.20611571428603</c:v>
                </c:pt>
                <c:pt idx="34">
                  <c:v>156.93876928571385</c:v>
                </c:pt>
                <c:pt idx="35">
                  <c:v>148.33381928571438</c:v>
                </c:pt>
                <c:pt idx="36">
                  <c:v>140.08626342857119</c:v>
                </c:pt>
                <c:pt idx="37">
                  <c:v>134.23049885714303</c:v>
                </c:pt>
                <c:pt idx="38">
                  <c:v>125.23455357142832</c:v>
                </c:pt>
                <c:pt idx="39">
                  <c:v>118.87171700000074</c:v>
                </c:pt>
                <c:pt idx="40">
                  <c:v>112.10566642857096</c:v>
                </c:pt>
                <c:pt idx="41">
                  <c:v>106.99218185714274</c:v>
                </c:pt>
                <c:pt idx="42">
                  <c:v>101.61294271428581</c:v>
                </c:pt>
                <c:pt idx="43">
                  <c:v>92.98355557142834</c:v>
                </c:pt>
                <c:pt idx="44">
                  <c:v>89.39434142857165</c:v>
                </c:pt>
                <c:pt idx="45">
                  <c:v>96.426146428571272</c:v>
                </c:pt>
                <c:pt idx="46">
                  <c:v>98.992052714285208</c:v>
                </c:pt>
                <c:pt idx="47">
                  <c:v>87.179720000000842</c:v>
                </c:pt>
                <c:pt idx="48">
                  <c:v>96.783540571428446</c:v>
                </c:pt>
                <c:pt idx="49">
                  <c:v>91.492886142857358</c:v>
                </c:pt>
                <c:pt idx="50">
                  <c:v>96.15428257142942</c:v>
                </c:pt>
                <c:pt idx="51">
                  <c:v>93.429534428570904</c:v>
                </c:pt>
                <c:pt idx="52">
                  <c:v>85.276672857143083</c:v>
                </c:pt>
                <c:pt idx="53">
                  <c:v>36.631366571428622</c:v>
                </c:pt>
                <c:pt idx="54">
                  <c:v>42.826197428570445</c:v>
                </c:pt>
                <c:pt idx="55">
                  <c:v>26.883977428571445</c:v>
                </c:pt>
                <c:pt idx="56">
                  <c:v>27.785099285714598</c:v>
                </c:pt>
                <c:pt idx="57">
                  <c:v>19.659729428571001</c:v>
                </c:pt>
                <c:pt idx="58">
                  <c:v>13.345767285714677</c:v>
                </c:pt>
                <c:pt idx="59">
                  <c:v>0.76977185714243501</c:v>
                </c:pt>
                <c:pt idx="60">
                  <c:v>36.860465285714632</c:v>
                </c:pt>
                <c:pt idx="61">
                  <c:v>32.128811999999776</c:v>
                </c:pt>
                <c:pt idx="62">
                  <c:v>29.547632428571735</c:v>
                </c:pt>
                <c:pt idx="63">
                  <c:v>25.619352142856616</c:v>
                </c:pt>
                <c:pt idx="64">
                  <c:v>25.64989871428573</c:v>
                </c:pt>
                <c:pt idx="65">
                  <c:v>22.143160142857443</c:v>
                </c:pt>
                <c:pt idx="66">
                  <c:v>23.988168857142984</c:v>
                </c:pt>
                <c:pt idx="67">
                  <c:v>22.854893714286693</c:v>
                </c:pt>
                <c:pt idx="68">
                  <c:v>20.884644142855752</c:v>
                </c:pt>
                <c:pt idx="69">
                  <c:v>20.542523285714044</c:v>
                </c:pt>
                <c:pt idx="70">
                  <c:v>28.304389714286874</c:v>
                </c:pt>
                <c:pt idx="71">
                  <c:v>26.092822857142739</c:v>
                </c:pt>
                <c:pt idx="72">
                  <c:v>25.069514999999985</c:v>
                </c:pt>
                <c:pt idx="73">
                  <c:v>24.235595571428195</c:v>
                </c:pt>
                <c:pt idx="74">
                  <c:v>21.892678714285314</c:v>
                </c:pt>
                <c:pt idx="75">
                  <c:v>21.263420857143348</c:v>
                </c:pt>
                <c:pt idx="76">
                  <c:v>18.905230857141607</c:v>
                </c:pt>
                <c:pt idx="77">
                  <c:v>12.252202428572522</c:v>
                </c:pt>
                <c:pt idx="78">
                  <c:v>11.754294428570423</c:v>
                </c:pt>
                <c:pt idx="79">
                  <c:v>11.317479428573128</c:v>
                </c:pt>
                <c:pt idx="80">
                  <c:v>10.19642271428514</c:v>
                </c:pt>
                <c:pt idx="81">
                  <c:v>13.690942714285333</c:v>
                </c:pt>
                <c:pt idx="82">
                  <c:v>13.541264714285566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5.3273803699949429</c:v>
                </c:pt>
                <c:pt idx="4">
                  <c:v>30.954029523097262</c:v>
                </c:pt>
                <c:pt idx="5">
                  <c:v>17.652102193583296</c:v>
                </c:pt>
                <c:pt idx="6">
                  <c:v>2.7037687730027737E-17</c:v>
                </c:pt>
                <c:pt idx="7">
                  <c:v>1.8654066528481725E-192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50912"/>
        <c:axId val="308122376"/>
      </c:scatterChart>
      <c:valAx>
        <c:axId val="3062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22376"/>
        <c:crosses val="autoZero"/>
        <c:crossBetween val="midCat"/>
      </c:valAx>
      <c:valAx>
        <c:axId val="30812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5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10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</c:strCache>
            </c:strRef>
          </c:xVal>
          <c:yVal>
            <c:numRef>
              <c:f>logistic!$M$2:$M$326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0.15273257142857122</c:v>
                </c:pt>
                <c:pt idx="3">
                  <c:v>0.25964528571428613</c:v>
                </c:pt>
                <c:pt idx="4">
                  <c:v>0.6384218571428566</c:v>
                </c:pt>
                <c:pt idx="5">
                  <c:v>0.90417642857142977</c:v>
                </c:pt>
                <c:pt idx="6">
                  <c:v>1.3134997142857145</c:v>
                </c:pt>
                <c:pt idx="7">
                  <c:v>2.4253924285714268</c:v>
                </c:pt>
                <c:pt idx="8">
                  <c:v>4.187925571428571</c:v>
                </c:pt>
                <c:pt idx="9">
                  <c:v>5.7916168571428548</c:v>
                </c:pt>
                <c:pt idx="10">
                  <c:v>5.6785948571428593</c:v>
                </c:pt>
                <c:pt idx="11">
                  <c:v>14.274380857142861</c:v>
                </c:pt>
                <c:pt idx="12">
                  <c:v>17.509255571428572</c:v>
                </c:pt>
                <c:pt idx="13">
                  <c:v>21.278693999999984</c:v>
                </c:pt>
                <c:pt idx="14">
                  <c:v>26.606004142857163</c:v>
                </c:pt>
                <c:pt idx="15">
                  <c:v>30.222710142857128</c:v>
                </c:pt>
                <c:pt idx="16">
                  <c:v>35.049057714285702</c:v>
                </c:pt>
                <c:pt idx="17">
                  <c:v>47.429555428571426</c:v>
                </c:pt>
                <c:pt idx="18">
                  <c:v>45.877793142857165</c:v>
                </c:pt>
                <c:pt idx="19">
                  <c:v>57.500737571428623</c:v>
                </c:pt>
                <c:pt idx="20">
                  <c:v>63.570327714285632</c:v>
                </c:pt>
                <c:pt idx="21">
                  <c:v>76.473170571428582</c:v>
                </c:pt>
                <c:pt idx="22">
                  <c:v>85.463006571428664</c:v>
                </c:pt>
                <c:pt idx="23">
                  <c:v>108.27513499999993</c:v>
                </c:pt>
                <c:pt idx="24">
                  <c:v>121.15965014285707</c:v>
                </c:pt>
                <c:pt idx="25">
                  <c:v>137.91746157142879</c:v>
                </c:pt>
                <c:pt idx="26">
                  <c:v>145.71292928571401</c:v>
                </c:pt>
                <c:pt idx="27">
                  <c:v>156.34616700000024</c:v>
                </c:pt>
                <c:pt idx="28">
                  <c:v>160.86094028571401</c:v>
                </c:pt>
                <c:pt idx="29">
                  <c:v>170.69080485714298</c:v>
                </c:pt>
                <c:pt idx="30">
                  <c:v>166.3073817142857</c:v>
                </c:pt>
                <c:pt idx="31">
                  <c:v>165.31767499999987</c:v>
                </c:pt>
                <c:pt idx="32">
                  <c:v>162.87700942857177</c:v>
                </c:pt>
                <c:pt idx="33">
                  <c:v>161.20611571428603</c:v>
                </c:pt>
                <c:pt idx="34">
                  <c:v>156.93876928571385</c:v>
                </c:pt>
                <c:pt idx="35">
                  <c:v>148.33381928571438</c:v>
                </c:pt>
                <c:pt idx="36">
                  <c:v>140.08626342857119</c:v>
                </c:pt>
                <c:pt idx="37">
                  <c:v>134.23049885714303</c:v>
                </c:pt>
                <c:pt idx="38">
                  <c:v>125.23455357142832</c:v>
                </c:pt>
                <c:pt idx="39">
                  <c:v>118.87171700000074</c:v>
                </c:pt>
                <c:pt idx="40">
                  <c:v>112.10566642857096</c:v>
                </c:pt>
                <c:pt idx="41">
                  <c:v>106.99218185714274</c:v>
                </c:pt>
                <c:pt idx="42">
                  <c:v>101.61294271428581</c:v>
                </c:pt>
                <c:pt idx="43">
                  <c:v>92.98355557142834</c:v>
                </c:pt>
                <c:pt idx="44">
                  <c:v>89.39434142857165</c:v>
                </c:pt>
                <c:pt idx="45">
                  <c:v>96.426146428571272</c:v>
                </c:pt>
                <c:pt idx="46">
                  <c:v>98.992052714285208</c:v>
                </c:pt>
                <c:pt idx="47">
                  <c:v>87.179720000000842</c:v>
                </c:pt>
                <c:pt idx="48">
                  <c:v>96.783540571428446</c:v>
                </c:pt>
                <c:pt idx="49">
                  <c:v>91.492886142857358</c:v>
                </c:pt>
                <c:pt idx="50">
                  <c:v>96.15428257142942</c:v>
                </c:pt>
                <c:pt idx="51">
                  <c:v>93.429534428570904</c:v>
                </c:pt>
                <c:pt idx="52">
                  <c:v>85.276672857143083</c:v>
                </c:pt>
                <c:pt idx="53">
                  <c:v>36.631366571428622</c:v>
                </c:pt>
                <c:pt idx="54">
                  <c:v>42.826197428570445</c:v>
                </c:pt>
                <c:pt idx="55">
                  <c:v>26.883977428571445</c:v>
                </c:pt>
                <c:pt idx="56">
                  <c:v>27.785099285714598</c:v>
                </c:pt>
                <c:pt idx="57">
                  <c:v>19.659729428571001</c:v>
                </c:pt>
                <c:pt idx="58">
                  <c:v>13.345767285714677</c:v>
                </c:pt>
                <c:pt idx="59">
                  <c:v>0.76977185714243501</c:v>
                </c:pt>
                <c:pt idx="60">
                  <c:v>36.860465285714632</c:v>
                </c:pt>
                <c:pt idx="61">
                  <c:v>32.128811999999776</c:v>
                </c:pt>
                <c:pt idx="62">
                  <c:v>29.547632428571735</c:v>
                </c:pt>
                <c:pt idx="63">
                  <c:v>25.619352142856616</c:v>
                </c:pt>
                <c:pt idx="64">
                  <c:v>25.64989871428573</c:v>
                </c:pt>
                <c:pt idx="65">
                  <c:v>22.143160142857443</c:v>
                </c:pt>
                <c:pt idx="66">
                  <c:v>23.988168857142984</c:v>
                </c:pt>
                <c:pt idx="67">
                  <c:v>22.854893714286693</c:v>
                </c:pt>
                <c:pt idx="68">
                  <c:v>20.884644142855752</c:v>
                </c:pt>
                <c:pt idx="69">
                  <c:v>20.542523285714044</c:v>
                </c:pt>
                <c:pt idx="70">
                  <c:v>28.304389714286874</c:v>
                </c:pt>
                <c:pt idx="71">
                  <c:v>26.092822857142739</c:v>
                </c:pt>
                <c:pt idx="72">
                  <c:v>25.069514999999985</c:v>
                </c:pt>
                <c:pt idx="73">
                  <c:v>24.235595571428195</c:v>
                </c:pt>
                <c:pt idx="74">
                  <c:v>21.892678714285314</c:v>
                </c:pt>
                <c:pt idx="75">
                  <c:v>21.263420857143348</c:v>
                </c:pt>
                <c:pt idx="76">
                  <c:v>18.905230857141607</c:v>
                </c:pt>
                <c:pt idx="77">
                  <c:v>12.252202428572522</c:v>
                </c:pt>
                <c:pt idx="78">
                  <c:v>11.754294428570423</c:v>
                </c:pt>
                <c:pt idx="79">
                  <c:v>11.317479428573128</c:v>
                </c:pt>
                <c:pt idx="80">
                  <c:v>10.19642271428514</c:v>
                </c:pt>
                <c:pt idx="81">
                  <c:v>13.690942714285333</c:v>
                </c:pt>
                <c:pt idx="82">
                  <c:v>13.541264714285566</c:v>
                </c:pt>
                <c:pt idx="83">
                  <c:v>15.013606285715317</c:v>
                </c:pt>
                <c:pt idx="84">
                  <c:v>11.103653857141429</c:v>
                </c:pt>
                <c:pt idx="85">
                  <c:v>12.411044142857312</c:v>
                </c:pt>
                <c:pt idx="86">
                  <c:v>10.828735285714023</c:v>
                </c:pt>
                <c:pt idx="87">
                  <c:v>14.38740300000139</c:v>
                </c:pt>
                <c:pt idx="88">
                  <c:v>10.938702714286441</c:v>
                </c:pt>
                <c:pt idx="89">
                  <c:v>11.543523571428372</c:v>
                </c:pt>
                <c:pt idx="90">
                  <c:v>10.837899285713169</c:v>
                </c:pt>
                <c:pt idx="91">
                  <c:v>12.459918571428565</c:v>
                </c:pt>
                <c:pt idx="92">
                  <c:v>10.734041285714587</c:v>
                </c:pt>
                <c:pt idx="93">
                  <c:v>11.93757342857119</c:v>
                </c:pt>
                <c:pt idx="94">
                  <c:v>7.9268175714285762</c:v>
                </c:pt>
                <c:pt idx="95">
                  <c:v>6.8882364285717204</c:v>
                </c:pt>
                <c:pt idx="96">
                  <c:v>5.874092571428112</c:v>
                </c:pt>
                <c:pt idx="97">
                  <c:v>5.8404912857138997</c:v>
                </c:pt>
                <c:pt idx="98">
                  <c:v>5.8649285714289663</c:v>
                </c:pt>
                <c:pt idx="99">
                  <c:v>5.7274692857152631</c:v>
                </c:pt>
                <c:pt idx="100">
                  <c:v>5.483097285713332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85-46F9-B4D8-C9D271814468}"/>
            </c:ext>
          </c:extLst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10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</c:strCache>
            </c:strRef>
          </c:xVal>
          <c:yVal>
            <c:numRef>
              <c:f>logistic!$N$2:$N$326</c:f>
              <c:numCache>
                <c:formatCode>General</c:formatCode>
                <c:ptCount val="325"/>
                <c:pt idx="0">
                  <c:v>0</c:v>
                </c:pt>
                <c:pt idx="1">
                  <c:v>22.586487138355391</c:v>
                </c:pt>
                <c:pt idx="2">
                  <c:v>23.115855601480373</c:v>
                </c:pt>
                <c:pt idx="3">
                  <c:v>23.65789575336046</c:v>
                </c:pt>
                <c:pt idx="4">
                  <c:v>24.212910533543951</c:v>
                </c:pt>
                <c:pt idx="5">
                  <c:v>24.781210105108627</c:v>
                </c:pt>
                <c:pt idx="6">
                  <c:v>25.363112025993537</c:v>
                </c:pt>
                <c:pt idx="7">
                  <c:v>25.958941424350684</c:v>
                </c:pt>
                <c:pt idx="8">
                  <c:v>26.569031178007748</c:v>
                </c:pt>
                <c:pt idx="9">
                  <c:v>27.193722098136998</c:v>
                </c:pt>
                <c:pt idx="10">
                  <c:v>27.833363117225694</c:v>
                </c:pt>
                <c:pt idx="11">
                  <c:v>28.488311481447184</c:v>
                </c:pt>
                <c:pt idx="12">
                  <c:v>29.158932947532058</c:v>
                </c:pt>
                <c:pt idx="13">
                  <c:v>29.845601984242837</c:v>
                </c:pt>
                <c:pt idx="14">
                  <c:v>30.54870197855627</c:v>
                </c:pt>
                <c:pt idx="15">
                  <c:v>31.26862544666071</c:v>
                </c:pt>
                <c:pt idx="16">
                  <c:v>32.005774249877504</c:v>
                </c:pt>
                <c:pt idx="17">
                  <c:v>32.760559815618201</c:v>
                </c:pt>
                <c:pt idx="18">
                  <c:v>33.533403363491587</c:v>
                </c:pt>
                <c:pt idx="19">
                  <c:v>34.32473613667657</c:v>
                </c:pt>
                <c:pt idx="20">
                  <c:v>35.134999638680412</c:v>
                </c:pt>
                <c:pt idx="21">
                  <c:v>35.964645875602741</c:v>
                </c:pt>
                <c:pt idx="22">
                  <c:v>36.814137604030122</c:v>
                </c:pt>
                <c:pt idx="23">
                  <c:v>37.683948584686952</c:v>
                </c:pt>
                <c:pt idx="24">
                  <c:v>38.574563841971766</c:v>
                </c:pt>
                <c:pt idx="25">
                  <c:v>39.486479929511525</c:v>
                </c:pt>
                <c:pt idx="26">
                  <c:v>40.420205201866729</c:v>
                </c:pt>
                <c:pt idx="27">
                  <c:v>41.376260092526373</c:v>
                </c:pt>
                <c:pt idx="28">
                  <c:v>42.355177398331044</c:v>
                </c:pt>
                <c:pt idx="29">
                  <c:v>43.357502570468334</c:v>
                </c:pt>
                <c:pt idx="30">
                  <c:v>44.383794012185163</c:v>
                </c:pt>
                <c:pt idx="31">
                  <c:v>45.434623383366542</c:v>
                </c:pt>
                <c:pt idx="32">
                  <c:v>46.5105759121316</c:v>
                </c:pt>
                <c:pt idx="33">
                  <c:v>47.612250713601966</c:v>
                </c:pt>
                <c:pt idx="34">
                  <c:v>48.740261116000092</c:v>
                </c:pt>
                <c:pt idx="35">
                  <c:v>49.895234994237718</c:v>
                </c:pt>
                <c:pt idx="36">
                  <c:v>51.077815111159595</c:v>
                </c:pt>
                <c:pt idx="37">
                  <c:v>52.288659466607719</c:v>
                </c:pt>
                <c:pt idx="38">
                  <c:v>53.528441654478215</c:v>
                </c:pt>
                <c:pt idx="39">
                  <c:v>54.797851227943077</c:v>
                </c:pt>
                <c:pt idx="40">
                  <c:v>56.097594073013965</c:v>
                </c:pt>
                <c:pt idx="41">
                  <c:v>57.428392790628699</c:v>
                </c:pt>
                <c:pt idx="42">
                  <c:v>58.79098708744305</c:v>
                </c:pt>
                <c:pt idx="43">
                  <c:v>60.186134175515861</c:v>
                </c:pt>
                <c:pt idx="44">
                  <c:v>61.614609181076595</c:v>
                </c:pt>
                <c:pt idx="45">
                  <c:v>63.077205562570548</c:v>
                </c:pt>
                <c:pt idx="46">
                  <c:v>64.57473553817799</c:v>
                </c:pt>
                <c:pt idx="47">
                  <c:v>66.108030523008352</c:v>
                </c:pt>
                <c:pt idx="48">
                  <c:v>67.677941576174632</c:v>
                </c:pt>
                <c:pt idx="49">
                  <c:v>69.285339857954838</c:v>
                </c:pt>
                <c:pt idx="50">
                  <c:v>70.93111709725359</c:v>
                </c:pt>
                <c:pt idx="51">
                  <c:v>72.61618606957731</c:v>
                </c:pt>
                <c:pt idx="52">
                  <c:v>74.341481085744135</c:v>
                </c:pt>
                <c:pt idx="53">
                  <c:v>76.107958491549184</c:v>
                </c:pt>
                <c:pt idx="54">
                  <c:v>77.916597178612548</c:v>
                </c:pt>
                <c:pt idx="55">
                  <c:v>79.768399106640175</c:v>
                </c:pt>
                <c:pt idx="56">
                  <c:v>81.66438983733012</c:v>
                </c:pt>
                <c:pt idx="57">
                  <c:v>83.605619080163351</c:v>
                </c:pt>
                <c:pt idx="58">
                  <c:v>85.593161250318147</c:v>
                </c:pt>
                <c:pt idx="59">
                  <c:v>87.628116038955</c:v>
                </c:pt>
                <c:pt idx="60">
                  <c:v>89.711608996118784</c:v>
                </c:pt>
                <c:pt idx="61">
                  <c:v>91.844792126510967</c:v>
                </c:pt>
                <c:pt idx="62">
                  <c:v>94.028844498388509</c:v>
                </c:pt>
                <c:pt idx="63">
                  <c:v>96.264972865846957</c:v>
                </c:pt>
                <c:pt idx="64">
                  <c:v>98.554412304753384</c:v>
                </c:pt>
                <c:pt idx="65">
                  <c:v>100.89842686259269</c:v>
                </c:pt>
                <c:pt idx="66">
                  <c:v>103.2983102225007</c:v>
                </c:pt>
                <c:pt idx="67">
                  <c:v>105.75538638175492</c:v>
                </c:pt>
                <c:pt idx="68">
                  <c:v>108.27101034500122</c:v>
                </c:pt>
                <c:pt idx="69">
                  <c:v>110.84656883249724</c:v>
                </c:pt>
                <c:pt idx="70">
                  <c:v>113.48348100365486</c:v>
                </c:pt>
                <c:pt idx="71">
                  <c:v>116.18319919616997</c:v>
                </c:pt>
                <c:pt idx="72">
                  <c:v>118.94720968102794</c:v>
                </c:pt>
                <c:pt idx="73">
                  <c:v>121.77703343367966</c:v>
                </c:pt>
                <c:pt idx="74">
                  <c:v>124.67422692168228</c:v>
                </c:pt>
                <c:pt idx="75">
                  <c:v>127.64038290910328</c:v>
                </c:pt>
                <c:pt idx="76">
                  <c:v>130.67713127799149</c:v>
                </c:pt>
                <c:pt idx="77">
                  <c:v>133.78613986721484</c:v>
                </c:pt>
                <c:pt idx="78">
                  <c:v>136.96911532897479</c:v>
                </c:pt>
                <c:pt idx="79">
                  <c:v>140.22780400330237</c:v>
                </c:pt>
                <c:pt idx="80">
                  <c:v>143.5639928108491</c:v>
                </c:pt>
                <c:pt idx="81">
                  <c:v>146.97951016428166</c:v>
                </c:pt>
                <c:pt idx="82">
                  <c:v>150.47622689859529</c:v>
                </c:pt>
                <c:pt idx="83">
                  <c:v>154.05605722066215</c:v>
                </c:pt>
                <c:pt idx="84">
                  <c:v>157.72095967832675</c:v>
                </c:pt>
                <c:pt idx="85">
                  <c:v>161.4729381493689</c:v>
                </c:pt>
                <c:pt idx="86">
                  <c:v>165.31404285064838</c:v>
                </c:pt>
                <c:pt idx="87">
                  <c:v>169.24637136775078</c:v>
                </c:pt>
                <c:pt idx="88">
                  <c:v>173.27206970545001</c:v>
                </c:pt>
                <c:pt idx="89">
                  <c:v>177.39333335930431</c:v>
                </c:pt>
                <c:pt idx="90">
                  <c:v>181.61240840870317</c:v>
                </c:pt>
                <c:pt idx="91">
                  <c:v>185.93159263167624</c:v>
                </c:pt>
                <c:pt idx="92">
                  <c:v>190.35323664178122</c:v>
                </c:pt>
                <c:pt idx="93">
                  <c:v>194.87974504737568</c:v>
                </c:pt>
                <c:pt idx="94">
                  <c:v>199.51357763358678</c:v>
                </c:pt>
                <c:pt idx="95">
                  <c:v>204.25725056727813</c:v>
                </c:pt>
                <c:pt idx="96">
                  <c:v>209.11333762531649</c:v>
                </c:pt>
                <c:pt idx="97">
                  <c:v>214.08447144643708</c:v>
                </c:pt>
                <c:pt idx="98">
                  <c:v>219.17334480699364</c:v>
                </c:pt>
                <c:pt idx="99">
                  <c:v>224.38271192088487</c:v>
                </c:pt>
                <c:pt idx="100">
                  <c:v>229.71538976393083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85-46F9-B4D8-C9D27181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18848"/>
        <c:axId val="308121200"/>
      </c:scatterChart>
      <c:valAx>
        <c:axId val="30811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21200"/>
        <c:crosses val="autoZero"/>
        <c:crossBetween val="midCat"/>
      </c:valAx>
      <c:valAx>
        <c:axId val="3081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1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0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0.74533471428571474</c:v>
                </c:pt>
                <c:pt idx="4">
                  <c:v>1.8694459999999999</c:v>
                </c:pt>
                <c:pt idx="5">
                  <c:v>3.2593118571428583</c:v>
                </c:pt>
                <c:pt idx="6">
                  <c:v>5.0585010000000015</c:v>
                </c:pt>
                <c:pt idx="7">
                  <c:v>7.9695828571428571</c:v>
                </c:pt>
                <c:pt idx="8">
                  <c:v>12.643197857142857</c:v>
                </c:pt>
                <c:pt idx="9">
                  <c:v>18.920504142857141</c:v>
                </c:pt>
                <c:pt idx="10">
                  <c:v>25.084788428571429</c:v>
                </c:pt>
                <c:pt idx="11">
                  <c:v>39.844858714285721</c:v>
                </c:pt>
                <c:pt idx="12">
                  <c:v>57.839803714285722</c:v>
                </c:pt>
                <c:pt idx="13">
                  <c:v>79.604187142857128</c:v>
                </c:pt>
                <c:pt idx="14">
                  <c:v>106.69588071428572</c:v>
                </c:pt>
                <c:pt idx="15">
                  <c:v>137.40428028571429</c:v>
                </c:pt>
                <c:pt idx="16">
                  <c:v>172.93902742857142</c:v>
                </c:pt>
                <c:pt idx="17">
                  <c:v>220.85427228571427</c:v>
                </c:pt>
                <c:pt idx="18">
                  <c:v>267.21775485714284</c:v>
                </c:pt>
                <c:pt idx="19">
                  <c:v>325.20418185714288</c:v>
                </c:pt>
                <c:pt idx="20">
                  <c:v>389.26019899999994</c:v>
                </c:pt>
                <c:pt idx="21">
                  <c:v>466.21905899999996</c:v>
                </c:pt>
                <c:pt idx="22">
                  <c:v>552.16775500000006</c:v>
                </c:pt>
                <c:pt idx="23">
                  <c:v>660.92857942857142</c:v>
                </c:pt>
                <c:pt idx="24">
                  <c:v>782.57391899999993</c:v>
                </c:pt>
                <c:pt idx="25">
                  <c:v>920.97707000000014</c:v>
                </c:pt>
                <c:pt idx="26">
                  <c:v>1067.1756887142856</c:v>
                </c:pt>
                <c:pt idx="27">
                  <c:v>1224.0075451428572</c:v>
                </c:pt>
                <c:pt idx="28">
                  <c:v>1385.3541748571427</c:v>
                </c:pt>
                <c:pt idx="29">
                  <c:v>1556.5306691428571</c:v>
                </c:pt>
                <c:pt idx="30">
                  <c:v>1723.3237402857142</c:v>
                </c:pt>
                <c:pt idx="31">
                  <c:v>1889.1271047142855</c:v>
                </c:pt>
                <c:pt idx="32">
                  <c:v>2052.4898035714286</c:v>
                </c:pt>
                <c:pt idx="33">
                  <c:v>2214.1816087142861</c:v>
                </c:pt>
                <c:pt idx="34">
                  <c:v>2371.6060674285714</c:v>
                </c:pt>
                <c:pt idx="35">
                  <c:v>2520.4255761428572</c:v>
                </c:pt>
                <c:pt idx="36">
                  <c:v>2660.9975289999998</c:v>
                </c:pt>
                <c:pt idx="37">
                  <c:v>2795.7137172857142</c:v>
                </c:pt>
                <c:pt idx="38">
                  <c:v>2921.433960285714</c:v>
                </c:pt>
                <c:pt idx="39">
                  <c:v>3040.7913667142861</c:v>
                </c:pt>
                <c:pt idx="40">
                  <c:v>3153.3827225714285</c:v>
                </c:pt>
                <c:pt idx="41">
                  <c:v>3260.8605938571427</c:v>
                </c:pt>
                <c:pt idx="42">
                  <c:v>3362.9592259999999</c:v>
                </c:pt>
                <c:pt idx="43">
                  <c:v>3456.4284709999997</c:v>
                </c:pt>
                <c:pt idx="44">
                  <c:v>3546.3085018571428</c:v>
                </c:pt>
                <c:pt idx="45">
                  <c:v>3643.2203377142855</c:v>
                </c:pt>
                <c:pt idx="46">
                  <c:v>3742.6980798571421</c:v>
                </c:pt>
                <c:pt idx="47">
                  <c:v>3830.3634892857144</c:v>
                </c:pt>
                <c:pt idx="48">
                  <c:v>3927.6327192857143</c:v>
                </c:pt>
                <c:pt idx="49">
                  <c:v>4019.6112948571431</c:v>
                </c:pt>
                <c:pt idx="50">
                  <c:v>4116.2512668571444</c:v>
                </c:pt>
                <c:pt idx="51">
                  <c:v>4210.1664907142867</c:v>
                </c:pt>
                <c:pt idx="52">
                  <c:v>4295.9288530000013</c:v>
                </c:pt>
                <c:pt idx="53">
                  <c:v>4333.0459090000013</c:v>
                </c:pt>
                <c:pt idx="54">
                  <c:v>4376.3577958571432</c:v>
                </c:pt>
                <c:pt idx="55">
                  <c:v>4403.727462714286</c:v>
                </c:pt>
                <c:pt idx="56">
                  <c:v>4431.9982514285721</c:v>
                </c:pt>
                <c:pt idx="57">
                  <c:v>4452.1436702857145</c:v>
                </c:pt>
                <c:pt idx="58">
                  <c:v>4465.9751270000006</c:v>
                </c:pt>
                <c:pt idx="59">
                  <c:v>4467.2305882857145</c:v>
                </c:pt>
                <c:pt idx="60">
                  <c:v>4504.5767430000005</c:v>
                </c:pt>
                <c:pt idx="61">
                  <c:v>4537.1912444285717</c:v>
                </c:pt>
                <c:pt idx="62">
                  <c:v>4567.2245662857149</c:v>
                </c:pt>
                <c:pt idx="63">
                  <c:v>4593.3296078571429</c:v>
                </c:pt>
                <c:pt idx="64">
                  <c:v>4619.4651960000001</c:v>
                </c:pt>
                <c:pt idx="65">
                  <c:v>4642.094045571429</c:v>
                </c:pt>
                <c:pt idx="66">
                  <c:v>4666.5679038571434</c:v>
                </c:pt>
                <c:pt idx="67">
                  <c:v>4689.9084870000015</c:v>
                </c:pt>
                <c:pt idx="68">
                  <c:v>4711.2788205714287</c:v>
                </c:pt>
                <c:pt idx="69">
                  <c:v>4732.3070332857142</c:v>
                </c:pt>
                <c:pt idx="70">
                  <c:v>4761.0971124285725</c:v>
                </c:pt>
                <c:pt idx="71">
                  <c:v>4787.6756247142866</c:v>
                </c:pt>
                <c:pt idx="72">
                  <c:v>4813.2308291428581</c:v>
                </c:pt>
                <c:pt idx="73">
                  <c:v>4837.9521141428577</c:v>
                </c:pt>
                <c:pt idx="74">
                  <c:v>4860.3304822857144</c:v>
                </c:pt>
                <c:pt idx="75">
                  <c:v>4882.0795925714292</c:v>
                </c:pt>
                <c:pt idx="76">
                  <c:v>4901.4705128571422</c:v>
                </c:pt>
                <c:pt idx="77">
                  <c:v>4914.2084047142862</c:v>
                </c:pt>
                <c:pt idx="78">
                  <c:v>4926.448388571428</c:v>
                </c:pt>
                <c:pt idx="79">
                  <c:v>4938.2515574285726</c:v>
                </c:pt>
                <c:pt idx="80">
                  <c:v>4948.9336695714292</c:v>
                </c:pt>
                <c:pt idx="81">
                  <c:v>4963.1103017142859</c:v>
                </c:pt>
                <c:pt idx="82">
                  <c:v>4977.1372558571429</c:v>
                </c:pt>
                <c:pt idx="83">
                  <c:v>4992.6365515714297</c:v>
                </c:pt>
                <c:pt idx="84">
                  <c:v>5004.2258948571425</c:v>
                </c:pt>
                <c:pt idx="85">
                  <c:v>5017.1226284285713</c:v>
                </c:pt>
                <c:pt idx="86">
                  <c:v>5028.4370531428567</c:v>
                </c:pt>
                <c:pt idx="87">
                  <c:v>5043.3101455714295</c:v>
                </c:pt>
                <c:pt idx="88">
                  <c:v>5054.7345377142874</c:v>
                </c:pt>
                <c:pt idx="89">
                  <c:v>5066.7637507142872</c:v>
                </c:pt>
                <c:pt idx="90">
                  <c:v>5078.0873394285718</c:v>
                </c:pt>
                <c:pt idx="91">
                  <c:v>5091.0329474285718</c:v>
                </c:pt>
                <c:pt idx="92">
                  <c:v>5102.2526781428578</c:v>
                </c:pt>
                <c:pt idx="93">
                  <c:v>5114.6759410000004</c:v>
                </c:pt>
                <c:pt idx="94">
                  <c:v>5123.0884480000004</c:v>
                </c:pt>
                <c:pt idx="95">
                  <c:v>5130.4623738571436</c:v>
                </c:pt>
                <c:pt idx="96">
                  <c:v>5136.8221558571431</c:v>
                </c:pt>
                <c:pt idx="97">
                  <c:v>5143.1483365714284</c:v>
                </c:pt>
                <c:pt idx="98">
                  <c:v>5149.4989545714288</c:v>
                </c:pt>
                <c:pt idx="99">
                  <c:v>5155.7121132857155</c:v>
                </c:pt>
                <c:pt idx="100">
                  <c:v>5161.6809000000003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0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8.2272739330332305E-13</c:v>
                </c:pt>
                <c:pt idx="3">
                  <c:v>1.4515542216485127E-7</c:v>
                </c:pt>
                <c:pt idx="4">
                  <c:v>4.7538622796923263E-5</c:v>
                </c:pt>
                <c:pt idx="5">
                  <c:v>1.6724548739153176E-3</c:v>
                </c:pt>
                <c:pt idx="6">
                  <c:v>1.9848294862339948E-2</c:v>
                </c:pt>
                <c:pt idx="7">
                  <c:v>0.12557443910294919</c:v>
                </c:pt>
                <c:pt idx="8">
                  <c:v>0.52928914501611168</c:v>
                </c:pt>
                <c:pt idx="9">
                  <c:v>1.6834238466594751</c:v>
                </c:pt>
                <c:pt idx="10">
                  <c:v>4.3610279055721888</c:v>
                </c:pt>
                <c:pt idx="11">
                  <c:v>9.6746061233245211</c:v>
                </c:pt>
                <c:pt idx="12">
                  <c:v>19.024339502531465</c:v>
                </c:pt>
                <c:pt idx="13">
                  <c:v>33.989164458406307</c:v>
                </c:pt>
                <c:pt idx="14">
                  <c:v>56.187439590395329</c:v>
                </c:pt>
                <c:pt idx="15">
                  <c:v>87.135418168071396</c:v>
                </c:pt>
                <c:pt idx="16">
                  <c:v>128.12560644620959</c:v>
                </c:pt>
                <c:pt idx="17">
                  <c:v>180.13806142947203</c:v>
                </c:pt>
                <c:pt idx="18">
                  <c:v>243.78912043454517</c:v>
                </c:pt>
                <c:pt idx="19">
                  <c:v>319.31561618533055</c:v>
                </c:pt>
                <c:pt idx="20">
                  <c:v>406.58870311685939</c:v>
                </c:pt>
                <c:pt idx="21">
                  <c:v>505.14968053880398</c:v>
                </c:pt>
                <c:pt idx="22">
                  <c:v>614.26004939748964</c:v>
                </c:pt>
                <c:pt idx="23">
                  <c:v>732.95887282325009</c:v>
                </c:pt>
                <c:pt idx="24">
                  <c:v>860.12182865024386</c:v>
                </c:pt>
                <c:pt idx="25">
                  <c:v>994.51779210113978</c:v>
                </c:pt>
                <c:pt idx="26">
                  <c:v>1134.8601500018469</c:v>
                </c:pt>
                <c:pt idx="27">
                  <c:v>1279.8512096391905</c:v>
                </c:pt>
                <c:pt idx="28">
                  <c:v>1428.2189834425324</c:v>
                </c:pt>
                <c:pt idx="29">
                  <c:v>1578.7463078398052</c:v>
                </c:pt>
                <c:pt idx="30">
                  <c:v>1730.2927181939933</c:v>
                </c:pt>
                <c:pt idx="31">
                  <c:v>1881.8097894294219</c:v>
                </c:pt>
                <c:pt idx="32">
                  <c:v>2032.3508032962272</c:v>
                </c:pt>
                <c:pt idx="33">
                  <c:v>2181.0756545193358</c:v>
                </c:pt>
                <c:pt idx="34">
                  <c:v>2327.2518902083493</c:v>
                </c:pt>
                <c:pt idx="35">
                  <c:v>2470.2527146326547</c:v>
                </c:pt>
                <c:pt idx="36">
                  <c:v>2609.5527037215065</c:v>
                </c:pt>
                <c:pt idx="37">
                  <c:v>2744.7218742569985</c:v>
                </c:pt>
                <c:pt idx="38">
                  <c:v>2875.4186513088598</c:v>
                </c:pt>
                <c:pt idx="39">
                  <c:v>3001.3821803260716</c:v>
                </c:pt>
                <c:pt idx="40">
                  <c:v>3122.4243412627293</c:v>
                </c:pt>
                <c:pt idx="41">
                  <c:v>3238.421743165678</c:v>
                </c:pt>
                <c:pt idx="42">
                  <c:v>3349.3079095080734</c:v>
                </c:pt>
                <c:pt idx="43">
                  <c:v>3455.0658070872259</c:v>
                </c:pt>
                <c:pt idx="44">
                  <c:v>3555.7208238583021</c:v>
                </c:pt>
                <c:pt idx="45">
                  <c:v>3651.3342626905005</c:v>
                </c:pt>
                <c:pt idx="46">
                  <c:v>3741.9973876155245</c:v>
                </c:pt>
                <c:pt idx="47">
                  <c:v>3827.8260355686152</c:v>
                </c:pt>
                <c:pt idx="48">
                  <c:v>3908.9557888218396</c:v>
                </c:pt>
                <c:pt idx="49">
                  <c:v>3985.5376902836242</c:v>
                </c:pt>
                <c:pt idx="50">
                  <c:v>4057.7344746990275</c:v>
                </c:pt>
                <c:pt idx="51">
                  <c:v>4125.71728275647</c:v>
                </c:pt>
                <c:pt idx="52">
                  <c:v>4189.6628215251558</c:v>
                </c:pt>
                <c:pt idx="53">
                  <c:v>4249.7509329551522</c:v>
                </c:pt>
                <c:pt idx="54">
                  <c:v>4306.1625319066889</c:v>
                </c:pt>
                <c:pt idx="55">
                  <c:v>4359.0778759590867</c:v>
                </c:pt>
                <c:pt idx="56">
                  <c:v>4408.6751307785717</c:v>
                </c:pt>
                <c:pt idx="57">
                  <c:v>4455.129196856411</c:v>
                </c:pt>
                <c:pt idx="58">
                  <c:v>4498.6107657751318</c:v>
                </c:pt>
                <c:pt idx="59">
                  <c:v>4539.285576675401</c:v>
                </c:pt>
                <c:pt idx="60">
                  <c:v>4577.3138461693989</c:v>
                </c:pt>
                <c:pt idx="61">
                  <c:v>4612.8498474969419</c:v>
                </c:pt>
                <c:pt idx="62">
                  <c:v>4646.041617190047</c:v>
                </c:pt>
                <c:pt idx="63">
                  <c:v>4677.0307698600409</c:v>
                </c:pt>
                <c:pt idx="64">
                  <c:v>4705.9524039229282</c:v>
                </c:pt>
                <c:pt idx="65">
                  <c:v>4732.9350831186321</c:v>
                </c:pt>
                <c:pt idx="66">
                  <c:v>4758.1008805513329</c:v>
                </c:pt>
                <c:pt idx="67">
                  <c:v>4781.5654736808492</c:v>
                </c:pt>
                <c:pt idx="68">
                  <c:v>4803.4382802328146</c:v>
                </c:pt>
                <c:pt idx="69">
                  <c:v>4823.822626375184</c:v>
                </c:pt>
                <c:pt idx="70">
                  <c:v>4842.8159397393874</c:v>
                </c:pt>
                <c:pt idx="71">
                  <c:v>4860.5099609564595</c:v>
                </c:pt>
                <c:pt idx="72">
                  <c:v>4876.9909683424894</c:v>
                </c:pt>
                <c:pt idx="73">
                  <c:v>4892.3400112148483</c:v>
                </c:pt>
                <c:pt idx="74">
                  <c:v>4906.6331480616564</c:v>
                </c:pt>
                <c:pt idx="75">
                  <c:v>4919.9416864323248</c:v>
                </c:pt>
                <c:pt idx="76">
                  <c:v>4932.3324219767237</c:v>
                </c:pt>
                <c:pt idx="77">
                  <c:v>4943.8678745438301</c:v>
                </c:pt>
                <c:pt idx="78">
                  <c:v>4954.6065196662303</c:v>
                </c:pt>
                <c:pt idx="79">
                  <c:v>4964.6030141124993</c:v>
                </c:pt>
                <c:pt idx="80">
                  <c:v>4973.9084144924063</c:v>
                </c:pt>
                <c:pt idx="81">
                  <c:v>4982.570388156676</c:v>
                </c:pt>
                <c:pt idx="82">
                  <c:v>4990.633415849421</c:v>
                </c:pt>
                <c:pt idx="83">
                  <c:v>4998.1389857527001</c:v>
                </c:pt>
                <c:pt idx="84">
                  <c:v>5005.1257787135091</c:v>
                </c:pt>
                <c:pt idx="85">
                  <c:v>5011.6298445681032</c:v>
                </c:pt>
                <c:pt idx="86">
                  <c:v>5017.6847695804499</c:v>
                </c:pt>
                <c:pt idx="87">
                  <c:v>5023.3218350941315</c:v>
                </c:pt>
                <c:pt idx="88">
                  <c:v>5028.5701675628889</c:v>
                </c:pt>
                <c:pt idx="89">
                  <c:v>5033.4568801767618</c:v>
                </c:pt>
                <c:pt idx="90">
                  <c:v>5038.0072063405623</c:v>
                </c:pt>
                <c:pt idx="91">
                  <c:v>5042.2446252910895</c:v>
                </c:pt>
                <c:pt idx="92">
                  <c:v>5046.1909801606889</c:v>
                </c:pt>
                <c:pt idx="93">
                  <c:v>5049.8665888088763</c:v>
                </c:pt>
                <c:pt idx="94">
                  <c:v>5053.290347752004</c:v>
                </c:pt>
                <c:pt idx="95">
                  <c:v>5056.4798295243663</c:v>
                </c:pt>
                <c:pt idx="96">
                  <c:v>5059.4513738036412</c:v>
                </c:pt>
                <c:pt idx="97">
                  <c:v>5062.2201726298881</c:v>
                </c:pt>
                <c:pt idx="98">
                  <c:v>5064.8003500411041</c:v>
                </c:pt>
                <c:pt idx="99">
                  <c:v>5067.205036440163</c:v>
                </c:pt>
                <c:pt idx="100">
                  <c:v>5069.4464379982664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24336"/>
        <c:axId val="308116888"/>
      </c:scatterChart>
      <c:valAx>
        <c:axId val="3081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16888"/>
        <c:crosses val="autoZero"/>
        <c:crossBetween val="midCat"/>
      </c:valAx>
      <c:valAx>
        <c:axId val="30811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2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0.485689429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101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0.10691271428571492</c:v>
                </c:pt>
                <c:pt idx="4">
                  <c:v>0.48568928571428538</c:v>
                </c:pt>
                <c:pt idx="5">
                  <c:v>0.75144385714285855</c:v>
                </c:pt>
                <c:pt idx="6">
                  <c:v>1.1607671428571433</c:v>
                </c:pt>
                <c:pt idx="7">
                  <c:v>2.2726598571428558</c:v>
                </c:pt>
                <c:pt idx="8">
                  <c:v>4.0351929999999996</c:v>
                </c:pt>
                <c:pt idx="9">
                  <c:v>5.6388842857142834</c:v>
                </c:pt>
                <c:pt idx="10">
                  <c:v>5.5258622857142878</c:v>
                </c:pt>
                <c:pt idx="11">
                  <c:v>14.121648285714288</c:v>
                </c:pt>
                <c:pt idx="12">
                  <c:v>17.356523000000003</c:v>
                </c:pt>
                <c:pt idx="13">
                  <c:v>21.125961428571415</c:v>
                </c:pt>
                <c:pt idx="14">
                  <c:v>26.453271571428594</c:v>
                </c:pt>
                <c:pt idx="15">
                  <c:v>30.069977571428559</c:v>
                </c:pt>
                <c:pt idx="16">
                  <c:v>34.89632514285713</c:v>
                </c:pt>
                <c:pt idx="17">
                  <c:v>47.276822857142854</c:v>
                </c:pt>
                <c:pt idx="18">
                  <c:v>45.725060571428592</c:v>
                </c:pt>
                <c:pt idx="19">
                  <c:v>57.34800500000005</c:v>
                </c:pt>
                <c:pt idx="20">
                  <c:v>63.41759514285706</c:v>
                </c:pt>
                <c:pt idx="21">
                  <c:v>76.32043800000001</c:v>
                </c:pt>
                <c:pt idx="22">
                  <c:v>85.310274000000092</c:v>
                </c:pt>
                <c:pt idx="23">
                  <c:v>108.12240242857136</c:v>
                </c:pt>
                <c:pt idx="24">
                  <c:v>121.0069175714285</c:v>
                </c:pt>
                <c:pt idx="25">
                  <c:v>137.76472900000022</c:v>
                </c:pt>
                <c:pt idx="26">
                  <c:v>145.56019671428544</c:v>
                </c:pt>
                <c:pt idx="27">
                  <c:v>156.19343442857166</c:v>
                </c:pt>
                <c:pt idx="28">
                  <c:v>160.70820771428544</c:v>
                </c:pt>
                <c:pt idx="29">
                  <c:v>170.53807228571441</c:v>
                </c:pt>
                <c:pt idx="30">
                  <c:v>166.15464914285712</c:v>
                </c:pt>
                <c:pt idx="31">
                  <c:v>165.16494242857129</c:v>
                </c:pt>
                <c:pt idx="32">
                  <c:v>162.7242768571432</c:v>
                </c:pt>
                <c:pt idx="33">
                  <c:v>161.05338314285746</c:v>
                </c:pt>
                <c:pt idx="34">
                  <c:v>156.78603671428527</c:v>
                </c:pt>
                <c:pt idx="35">
                  <c:v>148.18108671428581</c:v>
                </c:pt>
                <c:pt idx="36">
                  <c:v>139.93353085714261</c:v>
                </c:pt>
                <c:pt idx="37">
                  <c:v>134.07776628571446</c:v>
                </c:pt>
                <c:pt idx="38">
                  <c:v>125.08182099999975</c:v>
                </c:pt>
                <c:pt idx="39">
                  <c:v>118.71898442857217</c:v>
                </c:pt>
                <c:pt idx="40">
                  <c:v>111.95293385714238</c:v>
                </c:pt>
                <c:pt idx="41">
                  <c:v>106.83944928571417</c:v>
                </c:pt>
                <c:pt idx="42">
                  <c:v>101.46021014285724</c:v>
                </c:pt>
                <c:pt idx="43">
                  <c:v>92.830822999999768</c:v>
                </c:pt>
                <c:pt idx="44">
                  <c:v>89.241608857143078</c:v>
                </c:pt>
                <c:pt idx="45">
                  <c:v>96.2734138571427</c:v>
                </c:pt>
                <c:pt idx="46">
                  <c:v>98.839320142856636</c:v>
                </c:pt>
                <c:pt idx="47">
                  <c:v>87.026987428572269</c:v>
                </c:pt>
                <c:pt idx="48">
                  <c:v>96.630807999999874</c:v>
                </c:pt>
                <c:pt idx="49">
                  <c:v>91.340153571428786</c:v>
                </c:pt>
                <c:pt idx="50">
                  <c:v>96.001550000000847</c:v>
                </c:pt>
                <c:pt idx="51">
                  <c:v>93.276801857142331</c:v>
                </c:pt>
                <c:pt idx="52">
                  <c:v>85.123940285714511</c:v>
                </c:pt>
                <c:pt idx="53">
                  <c:v>36.478634000000049</c:v>
                </c:pt>
                <c:pt idx="54">
                  <c:v>42.673464857141873</c:v>
                </c:pt>
                <c:pt idx="55">
                  <c:v>26.731244857142876</c:v>
                </c:pt>
                <c:pt idx="56">
                  <c:v>27.632366714286029</c:v>
                </c:pt>
                <c:pt idx="57">
                  <c:v>19.506996857142433</c:v>
                </c:pt>
                <c:pt idx="58">
                  <c:v>13.193034714286105</c:v>
                </c:pt>
                <c:pt idx="59">
                  <c:v>0.61703928571386379</c:v>
                </c:pt>
                <c:pt idx="60">
                  <c:v>36.70773271428606</c:v>
                </c:pt>
                <c:pt idx="61">
                  <c:v>31.976079428571204</c:v>
                </c:pt>
                <c:pt idx="62">
                  <c:v>29.394899857143166</c:v>
                </c:pt>
                <c:pt idx="63">
                  <c:v>25.466619571428048</c:v>
                </c:pt>
                <c:pt idx="64">
                  <c:v>25.497166142857161</c:v>
                </c:pt>
                <c:pt idx="65">
                  <c:v>21.990427571428874</c:v>
                </c:pt>
                <c:pt idx="66">
                  <c:v>23.835436285714415</c:v>
                </c:pt>
                <c:pt idx="67">
                  <c:v>22.702161142858124</c:v>
                </c:pt>
                <c:pt idx="68">
                  <c:v>20.731911571427183</c:v>
                </c:pt>
                <c:pt idx="69">
                  <c:v>20.389790714285475</c:v>
                </c:pt>
                <c:pt idx="70">
                  <c:v>28.151657142858305</c:v>
                </c:pt>
                <c:pt idx="71">
                  <c:v>25.94009028571417</c:v>
                </c:pt>
                <c:pt idx="72">
                  <c:v>24.916782428571416</c:v>
                </c:pt>
                <c:pt idx="73">
                  <c:v>24.082862999999627</c:v>
                </c:pt>
                <c:pt idx="74">
                  <c:v>21.739946142856745</c:v>
                </c:pt>
                <c:pt idx="75">
                  <c:v>21.11068828571478</c:v>
                </c:pt>
                <c:pt idx="76">
                  <c:v>18.752498285713038</c:v>
                </c:pt>
                <c:pt idx="77">
                  <c:v>12.09946985714395</c:v>
                </c:pt>
                <c:pt idx="78">
                  <c:v>11.601561857141851</c:v>
                </c:pt>
                <c:pt idx="79">
                  <c:v>11.164746857144555</c:v>
                </c:pt>
                <c:pt idx="80">
                  <c:v>10.043690142856567</c:v>
                </c:pt>
                <c:pt idx="81">
                  <c:v>13.53821014285676</c:v>
                </c:pt>
                <c:pt idx="82">
                  <c:v>13.388532142856993</c:v>
                </c:pt>
                <c:pt idx="83">
                  <c:v>14.860873714286745</c:v>
                </c:pt>
                <c:pt idx="84">
                  <c:v>10.950921285712857</c:v>
                </c:pt>
                <c:pt idx="85">
                  <c:v>12.25831157142874</c:v>
                </c:pt>
                <c:pt idx="86">
                  <c:v>10.676002714285451</c:v>
                </c:pt>
                <c:pt idx="87">
                  <c:v>14.234670428572818</c:v>
                </c:pt>
                <c:pt idx="88">
                  <c:v>10.785970142857868</c:v>
                </c:pt>
                <c:pt idx="89">
                  <c:v>11.390790999999799</c:v>
                </c:pt>
                <c:pt idx="90">
                  <c:v>10.685166714284597</c:v>
                </c:pt>
                <c:pt idx="91">
                  <c:v>12.307185999999993</c:v>
                </c:pt>
                <c:pt idx="92">
                  <c:v>10.581308714286015</c:v>
                </c:pt>
                <c:pt idx="93">
                  <c:v>11.784840857142617</c:v>
                </c:pt>
                <c:pt idx="94">
                  <c:v>7.7740850000000048</c:v>
                </c:pt>
                <c:pt idx="95">
                  <c:v>6.7355038571431489</c:v>
                </c:pt>
                <c:pt idx="96">
                  <c:v>5.7213599999995406</c:v>
                </c:pt>
                <c:pt idx="97">
                  <c:v>5.6877587142853283</c:v>
                </c:pt>
                <c:pt idx="98">
                  <c:v>5.7121960000003948</c:v>
                </c:pt>
                <c:pt idx="99">
                  <c:v>5.5747367142866917</c:v>
                </c:pt>
                <c:pt idx="100">
                  <c:v>5.3303647142847606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101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8.2272739330332305E-13</c:v>
                </c:pt>
                <c:pt idx="3">
                  <c:v>1.4515459943745798E-7</c:v>
                </c:pt>
                <c:pt idx="4">
                  <c:v>4.7393467374758414E-5</c:v>
                </c:pt>
                <c:pt idx="5">
                  <c:v>1.6249162511183942E-3</c:v>
                </c:pt>
                <c:pt idx="6">
                  <c:v>1.817583998842463E-2</c:v>
                </c:pt>
                <c:pt idx="7">
                  <c:v>0.10572614424060925</c:v>
                </c:pt>
                <c:pt idx="8">
                  <c:v>0.40371470591316255</c:v>
                </c:pt>
                <c:pt idx="9">
                  <c:v>1.1541347016433634</c:v>
                </c:pt>
                <c:pt idx="10">
                  <c:v>2.6776040589127135</c:v>
                </c:pt>
                <c:pt idx="11">
                  <c:v>5.3135782177523323</c:v>
                </c:pt>
                <c:pt idx="12">
                  <c:v>9.3497333792069437</c:v>
                </c:pt>
                <c:pt idx="13">
                  <c:v>14.964824955874844</c:v>
                </c:pt>
                <c:pt idx="14">
                  <c:v>22.198275131989021</c:v>
                </c:pt>
                <c:pt idx="15">
                  <c:v>30.947978577676061</c:v>
                </c:pt>
                <c:pt idx="16">
                  <c:v>40.990188278138199</c:v>
                </c:pt>
                <c:pt idx="17">
                  <c:v>52.01245498326243</c:v>
                </c:pt>
                <c:pt idx="18">
                  <c:v>63.651059005073144</c:v>
                </c:pt>
                <c:pt idx="19">
                  <c:v>75.526495750785386</c:v>
                </c:pt>
                <c:pt idx="20">
                  <c:v>87.273086931528823</c:v>
                </c:pt>
                <c:pt idx="21">
                  <c:v>98.560977421944571</c:v>
                </c:pt>
                <c:pt idx="22">
                  <c:v>109.11036885868567</c:v>
                </c:pt>
                <c:pt idx="23">
                  <c:v>118.69882342576048</c:v>
                </c:pt>
                <c:pt idx="24">
                  <c:v>127.16295582699375</c:v>
                </c:pt>
                <c:pt idx="25">
                  <c:v>134.39596345089598</c:v>
                </c:pt>
                <c:pt idx="26">
                  <c:v>140.34235790070721</c:v>
                </c:pt>
                <c:pt idx="27">
                  <c:v>144.99105963734357</c:v>
                </c:pt>
                <c:pt idx="28">
                  <c:v>148.36777380334192</c:v>
                </c:pt>
                <c:pt idx="29">
                  <c:v>150.52732439727293</c:v>
                </c:pt>
                <c:pt idx="30">
                  <c:v>151.54641035418805</c:v>
                </c:pt>
                <c:pt idx="31">
                  <c:v>151.51707123542866</c:v>
                </c:pt>
                <c:pt idx="32">
                  <c:v>150.5410138668052</c:v>
                </c:pt>
                <c:pt idx="33">
                  <c:v>148.72485122310849</c:v>
                </c:pt>
                <c:pt idx="34">
                  <c:v>146.17623568901368</c:v>
                </c:pt>
                <c:pt idx="35">
                  <c:v>143.00082442430548</c:v>
                </c:pt>
                <c:pt idx="36">
                  <c:v>139.29998908885196</c:v>
                </c:pt>
                <c:pt idx="37">
                  <c:v>135.16917053549176</c:v>
                </c:pt>
                <c:pt idx="38">
                  <c:v>130.69677705186137</c:v>
                </c:pt>
                <c:pt idx="39">
                  <c:v>125.96352901721187</c:v>
                </c:pt>
                <c:pt idx="40">
                  <c:v>121.04216093665777</c:v>
                </c:pt>
                <c:pt idx="41">
                  <c:v>115.99740190294892</c:v>
                </c:pt>
                <c:pt idx="42">
                  <c:v>110.88616634239546</c:v>
                </c:pt>
                <c:pt idx="43">
                  <c:v>105.75789757915243</c:v>
                </c:pt>
                <c:pt idx="44">
                  <c:v>100.65501677107612</c:v>
                </c:pt>
                <c:pt idx="45">
                  <c:v>95.613438832198312</c:v>
                </c:pt>
                <c:pt idx="46">
                  <c:v>90.663124925024022</c:v>
                </c:pt>
                <c:pt idx="47">
                  <c:v>85.828647953090837</c:v>
                </c:pt>
                <c:pt idx="48">
                  <c:v>81.12975325322428</c:v>
                </c:pt>
                <c:pt idx="49">
                  <c:v>76.581901461784426</c:v>
                </c:pt>
                <c:pt idx="50">
                  <c:v>72.196784415403371</c:v>
                </c:pt>
                <c:pt idx="51">
                  <c:v>67.982808057442483</c:v>
                </c:pt>
                <c:pt idx="52">
                  <c:v>63.945538768686106</c:v>
                </c:pt>
                <c:pt idx="53">
                  <c:v>60.088111429996722</c:v>
                </c:pt>
                <c:pt idx="54">
                  <c:v>56.411598951536853</c:v>
                </c:pt>
                <c:pt idx="55">
                  <c:v>52.915344052397707</c:v>
                </c:pt>
                <c:pt idx="56">
                  <c:v>49.597254819485073</c:v>
                </c:pt>
                <c:pt idx="57">
                  <c:v>46.454066077839599</c:v>
                </c:pt>
                <c:pt idx="58">
                  <c:v>43.481568918720718</c:v>
                </c:pt>
                <c:pt idx="59">
                  <c:v>40.674810900269527</c:v>
                </c:pt>
                <c:pt idx="60">
                  <c:v>38.028269493998231</c:v>
                </c:pt>
                <c:pt idx="61">
                  <c:v>35.536001327543069</c:v>
                </c:pt>
                <c:pt idx="62">
                  <c:v>33.191769693104774</c:v>
                </c:pt>
                <c:pt idx="63">
                  <c:v>30.989152669994258</c:v>
                </c:pt>
                <c:pt idx="64">
                  <c:v>28.921634062887406</c:v>
                </c:pt>
                <c:pt idx="65">
                  <c:v>26.982679195704289</c:v>
                </c:pt>
                <c:pt idx="66">
                  <c:v>25.165797432700767</c:v>
                </c:pt>
                <c:pt idx="67">
                  <c:v>23.46459312951626</c:v>
                </c:pt>
                <c:pt idx="68">
                  <c:v>21.872806551965734</c:v>
                </c:pt>
                <c:pt idx="69">
                  <c:v>20.3843461423691</c:v>
                </c:pt>
                <c:pt idx="70">
                  <c:v>18.993313364203512</c:v>
                </c:pt>
                <c:pt idx="71">
                  <c:v>17.694021217072077</c:v>
                </c:pt>
                <c:pt idx="72">
                  <c:v>16.481007386029454</c:v>
                </c:pt>
                <c:pt idx="73">
                  <c:v>15.349042872359014</c:v>
                </c:pt>
                <c:pt idx="74">
                  <c:v>14.29313684680816</c:v>
                </c:pt>
                <c:pt idx="75">
                  <c:v>13.308538370668034</c:v>
                </c:pt>
                <c:pt idx="76">
                  <c:v>12.390735544398508</c:v>
                </c:pt>
                <c:pt idx="77">
                  <c:v>11.535452567106022</c:v>
                </c:pt>
                <c:pt idx="78">
                  <c:v>10.738645122400598</c:v>
                </c:pt>
                <c:pt idx="79">
                  <c:v>9.996494446268807</c:v>
                </c:pt>
                <c:pt idx="80">
                  <c:v>9.3054003799070681</c:v>
                </c:pt>
                <c:pt idx="81">
                  <c:v>8.6619736642694303</c:v>
                </c:pt>
                <c:pt idx="82">
                  <c:v>8.0630276927449902</c:v>
                </c:pt>
                <c:pt idx="83">
                  <c:v>7.5055699032788628</c:v>
                </c:pt>
                <c:pt idx="84">
                  <c:v>6.9867929608094368</c:v>
                </c:pt>
                <c:pt idx="85">
                  <c:v>6.5040658545941481</c:v>
                </c:pt>
                <c:pt idx="86">
                  <c:v>6.0549250123467182</c:v>
                </c:pt>
                <c:pt idx="87">
                  <c:v>5.6370655136818915</c:v>
                </c:pt>
                <c:pt idx="88">
                  <c:v>5.248332468757547</c:v>
                </c:pt>
                <c:pt idx="89">
                  <c:v>4.8867126138727661</c:v>
                </c:pt>
                <c:pt idx="90">
                  <c:v>4.550326163800122</c:v>
                </c:pt>
                <c:pt idx="91">
                  <c:v>4.2374189505268145</c:v>
                </c:pt>
                <c:pt idx="92">
                  <c:v>3.9463548695990629</c:v>
                </c:pt>
                <c:pt idx="93">
                  <c:v>3.6756086481876604</c:v>
                </c:pt>
                <c:pt idx="94">
                  <c:v>3.4237589431280075</c:v>
                </c:pt>
                <c:pt idx="95">
                  <c:v>3.1894817723619209</c:v>
                </c:pt>
                <c:pt idx="96">
                  <c:v>2.9715442792747253</c:v>
                </c:pt>
                <c:pt idx="97">
                  <c:v>2.7687988262473011</c:v>
                </c:pt>
                <c:pt idx="98">
                  <c:v>2.5801774112164111</c:v>
                </c:pt>
                <c:pt idx="99">
                  <c:v>2.4046863990592313</c:v>
                </c:pt>
                <c:pt idx="100">
                  <c:v>2.2414015581034938</c:v>
                </c:pt>
                <c:pt idx="102">
                  <c:v>151.54641035418805</c:v>
                </c:pt>
                <c:pt idx="103">
                  <c:v>101.03094023612536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21592"/>
        <c:axId val="308118064"/>
      </c:scatterChart>
      <c:valAx>
        <c:axId val="30812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18064"/>
        <c:crosses val="autoZero"/>
        <c:crossBetween val="midCat"/>
      </c:valAx>
      <c:valAx>
        <c:axId val="3081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2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0.63842199999999982</c:v>
                </c:pt>
                <c:pt idx="3">
                  <c:v>1.3837567142857146</c:v>
                </c:pt>
                <c:pt idx="4">
                  <c:v>2.5078679999999998</c:v>
                </c:pt>
                <c:pt idx="5">
                  <c:v>3.8977338571428581</c:v>
                </c:pt>
                <c:pt idx="6">
                  <c:v>5.6969230000000017</c:v>
                </c:pt>
                <c:pt idx="7">
                  <c:v>8.6080048571428573</c:v>
                </c:pt>
                <c:pt idx="8">
                  <c:v>13.281619857142857</c:v>
                </c:pt>
                <c:pt idx="9">
                  <c:v>19.558926142857139</c:v>
                </c:pt>
                <c:pt idx="10">
                  <c:v>25.723210428571427</c:v>
                </c:pt>
                <c:pt idx="11">
                  <c:v>40.483280714285719</c:v>
                </c:pt>
                <c:pt idx="12">
                  <c:v>58.47822571428572</c:v>
                </c:pt>
                <c:pt idx="13">
                  <c:v>80.242609142857134</c:v>
                </c:pt>
                <c:pt idx="14">
                  <c:v>107.33430271428573</c:v>
                </c:pt>
                <c:pt idx="15">
                  <c:v>138.04270228571428</c:v>
                </c:pt>
                <c:pt idx="16">
                  <c:v>173.57744942857141</c:v>
                </c:pt>
                <c:pt idx="17">
                  <c:v>221.49269428571426</c:v>
                </c:pt>
                <c:pt idx="18">
                  <c:v>267.85617685714283</c:v>
                </c:pt>
                <c:pt idx="19">
                  <c:v>325.84260385714288</c:v>
                </c:pt>
                <c:pt idx="20">
                  <c:v>389.89862099999993</c:v>
                </c:pt>
                <c:pt idx="21">
                  <c:v>466.85748099999995</c:v>
                </c:pt>
                <c:pt idx="22">
                  <c:v>552.80617700000005</c:v>
                </c:pt>
                <c:pt idx="23">
                  <c:v>661.56700142857142</c:v>
                </c:pt>
                <c:pt idx="24">
                  <c:v>783.21234099999992</c:v>
                </c:pt>
                <c:pt idx="25">
                  <c:v>921.61549200000013</c:v>
                </c:pt>
                <c:pt idx="26">
                  <c:v>1067.8141107142856</c:v>
                </c:pt>
                <c:pt idx="27">
                  <c:v>1224.6459671428572</c:v>
                </c:pt>
                <c:pt idx="28">
                  <c:v>1385.9925968571426</c:v>
                </c:pt>
                <c:pt idx="29">
                  <c:v>1557.169091142857</c:v>
                </c:pt>
                <c:pt idx="30">
                  <c:v>1723.9621622857142</c:v>
                </c:pt>
                <c:pt idx="31">
                  <c:v>1889.7655267142854</c:v>
                </c:pt>
                <c:pt idx="32">
                  <c:v>2053.1282255714286</c:v>
                </c:pt>
                <c:pt idx="33">
                  <c:v>2214.8200307142861</c:v>
                </c:pt>
                <c:pt idx="34">
                  <c:v>2372.2444894285713</c:v>
                </c:pt>
                <c:pt idx="35">
                  <c:v>2521.0639981428571</c:v>
                </c:pt>
                <c:pt idx="36">
                  <c:v>2661.6359509999997</c:v>
                </c:pt>
                <c:pt idx="37">
                  <c:v>2796.3521392857142</c:v>
                </c:pt>
                <c:pt idx="38">
                  <c:v>2922.072382285714</c:v>
                </c:pt>
                <c:pt idx="39">
                  <c:v>3041.4297887142861</c:v>
                </c:pt>
                <c:pt idx="40">
                  <c:v>3154.0211445714285</c:v>
                </c:pt>
                <c:pt idx="41">
                  <c:v>3261.4990158571427</c:v>
                </c:pt>
                <c:pt idx="42">
                  <c:v>3363.5976479999999</c:v>
                </c:pt>
                <c:pt idx="43">
                  <c:v>3457.0668929999997</c:v>
                </c:pt>
                <c:pt idx="44">
                  <c:v>3546.9469238571428</c:v>
                </c:pt>
                <c:pt idx="45">
                  <c:v>3643.8587597142855</c:v>
                </c:pt>
                <c:pt idx="46">
                  <c:v>3743.3365018571421</c:v>
                </c:pt>
                <c:pt idx="47">
                  <c:v>3831.0019112857144</c:v>
                </c:pt>
                <c:pt idx="48">
                  <c:v>3928.2711412857143</c:v>
                </c:pt>
                <c:pt idx="49">
                  <c:v>4020.2497168571431</c:v>
                </c:pt>
                <c:pt idx="50">
                  <c:v>4116.8896888571444</c:v>
                </c:pt>
                <c:pt idx="51">
                  <c:v>4210.8049127142867</c:v>
                </c:pt>
                <c:pt idx="52">
                  <c:v>4296.5672750000012</c:v>
                </c:pt>
                <c:pt idx="53">
                  <c:v>4333.6843310000013</c:v>
                </c:pt>
                <c:pt idx="54">
                  <c:v>4376.9962178571432</c:v>
                </c:pt>
                <c:pt idx="55">
                  <c:v>4404.365884714286</c:v>
                </c:pt>
                <c:pt idx="56">
                  <c:v>4432.6366734285721</c:v>
                </c:pt>
                <c:pt idx="57">
                  <c:v>4452.7820922857145</c:v>
                </c:pt>
                <c:pt idx="58">
                  <c:v>4466.6135490000006</c:v>
                </c:pt>
                <c:pt idx="59">
                  <c:v>4467.8690102857145</c:v>
                </c:pt>
                <c:pt idx="60">
                  <c:v>4505.2151650000005</c:v>
                </c:pt>
                <c:pt idx="61">
                  <c:v>4537.8296664285717</c:v>
                </c:pt>
                <c:pt idx="62">
                  <c:v>4567.8629882857149</c:v>
                </c:pt>
                <c:pt idx="63">
                  <c:v>4593.9680298571429</c:v>
                </c:pt>
                <c:pt idx="64">
                  <c:v>4620.1036180000001</c:v>
                </c:pt>
                <c:pt idx="65">
                  <c:v>4642.732467571429</c:v>
                </c:pt>
                <c:pt idx="66">
                  <c:v>4667.2063258571434</c:v>
                </c:pt>
                <c:pt idx="67">
                  <c:v>4690.5469090000015</c:v>
                </c:pt>
                <c:pt idx="68">
                  <c:v>4711.9172425714287</c:v>
                </c:pt>
                <c:pt idx="69">
                  <c:v>4732.9454552857142</c:v>
                </c:pt>
                <c:pt idx="70">
                  <c:v>4761.7355344285725</c:v>
                </c:pt>
                <c:pt idx="71">
                  <c:v>4788.3140467142866</c:v>
                </c:pt>
                <c:pt idx="72">
                  <c:v>4813.869251142858</c:v>
                </c:pt>
                <c:pt idx="73">
                  <c:v>4838.5905361428577</c:v>
                </c:pt>
                <c:pt idx="74">
                  <c:v>4860.9689042857144</c:v>
                </c:pt>
                <c:pt idx="75">
                  <c:v>4882.7180145714292</c:v>
                </c:pt>
                <c:pt idx="76">
                  <c:v>4902.1089348571422</c:v>
                </c:pt>
                <c:pt idx="77">
                  <c:v>4914.8468267142862</c:v>
                </c:pt>
                <c:pt idx="78">
                  <c:v>4927.086810571428</c:v>
                </c:pt>
                <c:pt idx="79">
                  <c:v>4938.8899794285726</c:v>
                </c:pt>
                <c:pt idx="80">
                  <c:v>4949.5720915714292</c:v>
                </c:pt>
                <c:pt idx="81">
                  <c:v>4963.7487237142859</c:v>
                </c:pt>
                <c:pt idx="82">
                  <c:v>4977.7756778571429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4.4898860323387808</c:v>
                </c:pt>
                <c:pt idx="3">
                  <c:v>10.058684515718403</c:v>
                </c:pt>
                <c:pt idx="4">
                  <c:v>16.919081625452776</c:v>
                </c:pt>
                <c:pt idx="5">
                  <c:v>25.313653962276472</c:v>
                </c:pt>
                <c:pt idx="6">
                  <c:v>35.516221164058038</c:v>
                </c:pt>
                <c:pt idx="7">
                  <c:v>47.83256827143606</c:v>
                </c:pt>
                <c:pt idx="8">
                  <c:v>62.60037308403615</c:v>
                </c:pt>
                <c:pt idx="9">
                  <c:v>80.188173754742451</c:v>
                </c:pt>
                <c:pt idx="10">
                  <c:v>100.99322040799809</c:v>
                </c:pt>
                <c:pt idx="11">
                  <c:v>125.43807288886669</c:v>
                </c:pt>
                <c:pt idx="12">
                  <c:v>153.96583571351721</c:v>
                </c:pt>
                <c:pt idx="13">
                  <c:v>187.03396122520411</c:v>
                </c:pt>
                <c:pt idx="14">
                  <c:v>225.10660252910077</c:v>
                </c:pt>
                <c:pt idx="15">
                  <c:v>268.64555789530499</c:v>
                </c:pt>
                <c:pt idx="16">
                  <c:v>318.09991608476867</c:v>
                </c:pt>
                <c:pt idx="17">
                  <c:v>373.89458476559554</c:v>
                </c:pt>
                <c:pt idx="18">
                  <c:v>436.41795840715133</c:v>
                </c:pt>
                <c:pt idx="19">
                  <c:v>506.00905372499471</c:v>
                </c:pt>
                <c:pt idx="20">
                  <c:v>582.94450546045016</c:v>
                </c:pt>
                <c:pt idx="21">
                  <c:v>667.42586843853246</c:v>
                </c:pt>
                <c:pt idx="22">
                  <c:v>759.56770905263807</c:v>
                </c:pt>
                <c:pt idx="23">
                  <c:v>859.38698667404446</c:v>
                </c:pt>
                <c:pt idx="24">
                  <c:v>966.79421991507888</c:v>
                </c:pt>
                <c:pt idx="25">
                  <c:v>1081.5869022624595</c:v>
                </c:pt>
                <c:pt idx="26">
                  <c:v>1203.4455758026781</c:v>
                </c:pt>
                <c:pt idx="27">
                  <c:v>1331.932891593088</c:v>
                </c:pt>
                <c:pt idx="28">
                  <c:v>1466.4958833051085</c:v>
                </c:pt>
                <c:pt idx="29">
                  <c:v>1606.4715612400005</c:v>
                </c:pt>
                <c:pt idx="30">
                  <c:v>1751.0958022172474</c:v>
                </c:pt>
                <c:pt idx="31">
                  <c:v>1899.5153737517503</c:v>
                </c:pt>
                <c:pt idx="32">
                  <c:v>2050.8027956318069</c:v>
                </c:pt>
                <c:pt idx="33">
                  <c:v>2203.9736159547942</c:v>
                </c:pt>
                <c:pt idx="34">
                  <c:v>2358.0055690466356</c:v>
                </c:pt>
                <c:pt idx="35">
                  <c:v>2511.8589958676366</c:v>
                </c:pt>
                <c:pt idx="36">
                  <c:v>2664.4978486292989</c:v>
                </c:pt>
                <c:pt idx="37">
                  <c:v>2814.9105739367224</c:v>
                </c:pt>
                <c:pt idx="38">
                  <c:v>2962.1301744789403</c:v>
                </c:pt>
                <c:pt idx="39">
                  <c:v>3105.2527877709749</c:v>
                </c:pt>
                <c:pt idx="40">
                  <c:v>3243.4541893939545</c:v>
                </c:pt>
                <c:pt idx="41">
                  <c:v>3376.0037234717765</c:v>
                </c:pt>
                <c:pt idx="42">
                  <c:v>3502.275279152881</c:v>
                </c:pt>
                <c:pt idx="43">
                  <c:v>3621.7550619250651</c:v>
                </c:pt>
                <c:pt idx="44">
                  <c:v>3734.0460453468172</c:v>
                </c:pt>
                <c:pt idx="45">
                  <c:v>3838.8691247761944</c:v>
                </c:pt>
                <c:pt idx="46">
                  <c:v>3936.0611228355856</c:v>
                </c:pt>
                <c:pt idx="47">
                  <c:v>4025.5699104024611</c:v>
                </c:pt>
                <c:pt idx="48">
                  <c:v>4107.4470017777494</c:v>
                </c:pt>
                <c:pt idx="49">
                  <c:v>4181.8380547100196</c:v>
                </c:pt>
                <c:pt idx="50">
                  <c:v>4248.9717530804937</c:v>
                </c:pt>
                <c:pt idx="51">
                  <c:v>4309.1475718151214</c:v>
                </c:pt>
                <c:pt idx="52">
                  <c:v>4362.7229210225159</c:v>
                </c:pt>
                <c:pt idx="53">
                  <c:v>4410.1001418065762</c:v>
                </c:pt>
                <c:pt idx="54">
                  <c:v>4451.7137830566899</c:v>
                </c:pt>
                <c:pt idx="55">
                  <c:v>4488.0185308872533</c:v>
                </c:pt>
                <c:pt idx="56">
                  <c:v>4519.4780947818108</c:v>
                </c:pt>
                <c:pt idx="57">
                  <c:v>4546.5552814576931</c:v>
                </c:pt>
                <c:pt idx="58">
                  <c:v>4569.7034133352072</c:v>
                </c:pt>
                <c:pt idx="59">
                  <c:v>4589.3591771261972</c:v>
                </c:pt>
                <c:pt idx="60">
                  <c:v>4605.9369226490726</c:v>
                </c:pt>
                <c:pt idx="61">
                  <c:v>4619.8243749615958</c:v>
                </c:pt>
                <c:pt idx="62">
                  <c:v>4631.3796758963981</c:v>
                </c:pt>
                <c:pt idx="63">
                  <c:v>4640.9296349091846</c:v>
                </c:pt>
                <c:pt idx="64">
                  <c:v>4648.7690439006674</c:v>
                </c:pt>
                <c:pt idx="65">
                  <c:v>4655.1608958257493</c:v>
                </c:pt>
                <c:pt idx="66">
                  <c:v>4660.3373414451335</c:v>
                </c:pt>
                <c:pt idx="67">
                  <c:v>4664.501221149234</c:v>
                </c:pt>
                <c:pt idx="68">
                  <c:v>4667.8280178336281</c:v>
                </c:pt>
                <c:pt idx="69">
                  <c:v>4670.4680906995927</c:v>
                </c:pt>
                <c:pt idx="70">
                  <c:v>4672.5490670030749</c:v>
                </c:pt>
                <c:pt idx="71">
                  <c:v>4674.1782877198111</c:v>
                </c:pt>
                <c:pt idx="72">
                  <c:v>4675.4452225637406</c:v>
                </c:pt>
                <c:pt idx="73">
                  <c:v>4676.4237887499876</c:v>
                </c:pt>
                <c:pt idx="74">
                  <c:v>4677.1745255364085</c:v>
                </c:pt>
                <c:pt idx="75">
                  <c:v>4677.7465923530908</c:v>
                </c:pt>
                <c:pt idx="76">
                  <c:v>4678.1795719026677</c:v>
                </c:pt>
                <c:pt idx="77">
                  <c:v>4678.5050708433482</c:v>
                </c:pt>
                <c:pt idx="78">
                  <c:v>4678.7481195656965</c:v>
                </c:pt>
                <c:pt idx="79">
                  <c:v>4678.9283792777742</c:v>
                </c:pt>
                <c:pt idx="80">
                  <c:v>4679.0611693390683</c:v>
                </c:pt>
                <c:pt idx="81">
                  <c:v>4679.1583308002473</c:v>
                </c:pt>
                <c:pt idx="82">
                  <c:v>4679.2289437040245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23160"/>
        <c:axId val="211186432"/>
      </c:scatterChart>
      <c:valAx>
        <c:axId val="30812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6432"/>
        <c:crosses val="autoZero"/>
        <c:crossBetween val="midCat"/>
      </c:valAx>
      <c:valAx>
        <c:axId val="2111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23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0.15273257142857122</c:v>
                </c:pt>
                <c:pt idx="3">
                  <c:v>0.25964528571428613</c:v>
                </c:pt>
                <c:pt idx="4">
                  <c:v>0.6384218571428566</c:v>
                </c:pt>
                <c:pt idx="5">
                  <c:v>0.90417642857142977</c:v>
                </c:pt>
                <c:pt idx="6">
                  <c:v>1.3134997142857145</c:v>
                </c:pt>
                <c:pt idx="7">
                  <c:v>2.4253924285714268</c:v>
                </c:pt>
                <c:pt idx="8">
                  <c:v>4.187925571428571</c:v>
                </c:pt>
                <c:pt idx="9">
                  <c:v>5.7916168571428548</c:v>
                </c:pt>
                <c:pt idx="10">
                  <c:v>5.6785948571428593</c:v>
                </c:pt>
                <c:pt idx="11">
                  <c:v>14.274380857142861</c:v>
                </c:pt>
                <c:pt idx="12">
                  <c:v>17.509255571428572</c:v>
                </c:pt>
                <c:pt idx="13">
                  <c:v>21.278693999999984</c:v>
                </c:pt>
                <c:pt idx="14">
                  <c:v>26.606004142857163</c:v>
                </c:pt>
                <c:pt idx="15">
                  <c:v>30.222710142857128</c:v>
                </c:pt>
                <c:pt idx="16">
                  <c:v>35.049057714285702</c:v>
                </c:pt>
                <c:pt idx="17">
                  <c:v>47.429555428571426</c:v>
                </c:pt>
                <c:pt idx="18">
                  <c:v>45.877793142857165</c:v>
                </c:pt>
                <c:pt idx="19">
                  <c:v>57.500737571428623</c:v>
                </c:pt>
                <c:pt idx="20">
                  <c:v>63.570327714285632</c:v>
                </c:pt>
                <c:pt idx="21">
                  <c:v>76.473170571428582</c:v>
                </c:pt>
                <c:pt idx="22">
                  <c:v>85.463006571428664</c:v>
                </c:pt>
                <c:pt idx="23">
                  <c:v>108.27513499999993</c:v>
                </c:pt>
                <c:pt idx="24">
                  <c:v>121.15965014285707</c:v>
                </c:pt>
                <c:pt idx="25">
                  <c:v>137.91746157142879</c:v>
                </c:pt>
                <c:pt idx="26">
                  <c:v>145.71292928571401</c:v>
                </c:pt>
                <c:pt idx="27">
                  <c:v>156.34616700000024</c:v>
                </c:pt>
                <c:pt idx="28">
                  <c:v>160.86094028571401</c:v>
                </c:pt>
                <c:pt idx="29">
                  <c:v>170.69080485714298</c:v>
                </c:pt>
                <c:pt idx="30">
                  <c:v>166.3073817142857</c:v>
                </c:pt>
                <c:pt idx="31">
                  <c:v>165.31767499999987</c:v>
                </c:pt>
                <c:pt idx="32">
                  <c:v>162.87700942857177</c:v>
                </c:pt>
                <c:pt idx="33">
                  <c:v>161.20611571428603</c:v>
                </c:pt>
                <c:pt idx="34">
                  <c:v>156.93876928571385</c:v>
                </c:pt>
                <c:pt idx="35">
                  <c:v>148.33381928571438</c:v>
                </c:pt>
                <c:pt idx="36">
                  <c:v>140.08626342857119</c:v>
                </c:pt>
                <c:pt idx="37">
                  <c:v>134.23049885714303</c:v>
                </c:pt>
                <c:pt idx="38">
                  <c:v>125.23455357142832</c:v>
                </c:pt>
                <c:pt idx="39">
                  <c:v>118.87171700000074</c:v>
                </c:pt>
                <c:pt idx="40">
                  <c:v>112.10566642857096</c:v>
                </c:pt>
                <c:pt idx="41">
                  <c:v>106.99218185714274</c:v>
                </c:pt>
                <c:pt idx="42">
                  <c:v>101.61294271428581</c:v>
                </c:pt>
                <c:pt idx="43">
                  <c:v>92.98355557142834</c:v>
                </c:pt>
                <c:pt idx="44">
                  <c:v>89.39434142857165</c:v>
                </c:pt>
                <c:pt idx="45">
                  <c:v>96.426146428571272</c:v>
                </c:pt>
                <c:pt idx="46">
                  <c:v>98.992052714285208</c:v>
                </c:pt>
                <c:pt idx="47">
                  <c:v>87.179720000000842</c:v>
                </c:pt>
                <c:pt idx="48">
                  <c:v>96.783540571428446</c:v>
                </c:pt>
                <c:pt idx="49">
                  <c:v>91.492886142857358</c:v>
                </c:pt>
                <c:pt idx="50">
                  <c:v>96.15428257142942</c:v>
                </c:pt>
                <c:pt idx="51">
                  <c:v>93.429534428570904</c:v>
                </c:pt>
                <c:pt idx="52">
                  <c:v>85.276672857143083</c:v>
                </c:pt>
                <c:pt idx="53">
                  <c:v>36.631366571428622</c:v>
                </c:pt>
                <c:pt idx="54">
                  <c:v>42.826197428570445</c:v>
                </c:pt>
                <c:pt idx="55">
                  <c:v>26.883977428571445</c:v>
                </c:pt>
                <c:pt idx="56">
                  <c:v>27.785099285714598</c:v>
                </c:pt>
                <c:pt idx="57">
                  <c:v>19.659729428571001</c:v>
                </c:pt>
                <c:pt idx="58">
                  <c:v>13.345767285714677</c:v>
                </c:pt>
                <c:pt idx="59">
                  <c:v>0.76977185714243501</c:v>
                </c:pt>
                <c:pt idx="60">
                  <c:v>36.860465285714632</c:v>
                </c:pt>
                <c:pt idx="61">
                  <c:v>32.128811999999776</c:v>
                </c:pt>
                <c:pt idx="62">
                  <c:v>29.547632428571735</c:v>
                </c:pt>
                <c:pt idx="63">
                  <c:v>25.619352142856616</c:v>
                </c:pt>
                <c:pt idx="64">
                  <c:v>25.64989871428573</c:v>
                </c:pt>
                <c:pt idx="65">
                  <c:v>22.143160142857443</c:v>
                </c:pt>
                <c:pt idx="66">
                  <c:v>23.988168857142984</c:v>
                </c:pt>
                <c:pt idx="67">
                  <c:v>22.854893714286693</c:v>
                </c:pt>
                <c:pt idx="68">
                  <c:v>20.884644142855752</c:v>
                </c:pt>
                <c:pt idx="69">
                  <c:v>20.542523285714044</c:v>
                </c:pt>
                <c:pt idx="70">
                  <c:v>28.304389714286874</c:v>
                </c:pt>
                <c:pt idx="71">
                  <c:v>26.092822857142739</c:v>
                </c:pt>
                <c:pt idx="72">
                  <c:v>25.069514999999985</c:v>
                </c:pt>
                <c:pt idx="73">
                  <c:v>24.235595571428195</c:v>
                </c:pt>
                <c:pt idx="74">
                  <c:v>21.892678714285314</c:v>
                </c:pt>
                <c:pt idx="75">
                  <c:v>21.263420857143348</c:v>
                </c:pt>
                <c:pt idx="76">
                  <c:v>18.905230857141607</c:v>
                </c:pt>
                <c:pt idx="77">
                  <c:v>12.252202428572522</c:v>
                </c:pt>
                <c:pt idx="78">
                  <c:v>11.754294428570423</c:v>
                </c:pt>
                <c:pt idx="79">
                  <c:v>11.317479428573128</c:v>
                </c:pt>
                <c:pt idx="80">
                  <c:v>10.19642271428514</c:v>
                </c:pt>
                <c:pt idx="81">
                  <c:v>13.690942714285333</c:v>
                </c:pt>
                <c:pt idx="82">
                  <c:v>13.541264714285566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4.4898860323387808</c:v>
                </c:pt>
                <c:pt idx="3">
                  <c:v>5.5687984833796218</c:v>
                </c:pt>
                <c:pt idx="4">
                  <c:v>6.8603971097343734</c:v>
                </c:pt>
                <c:pt idx="5">
                  <c:v>8.3945723368236962</c:v>
                </c:pt>
                <c:pt idx="6">
                  <c:v>10.202567201781569</c:v>
                </c:pt>
                <c:pt idx="7">
                  <c:v>12.316347107378022</c:v>
                </c:pt>
                <c:pt idx="8">
                  <c:v>14.767804812600092</c:v>
                </c:pt>
                <c:pt idx="9">
                  <c:v>17.587800670706294</c:v>
                </c:pt>
                <c:pt idx="10">
                  <c:v>20.805046653255641</c:v>
                </c:pt>
                <c:pt idx="11">
                  <c:v>24.44485248086859</c:v>
                </c:pt>
                <c:pt idx="12">
                  <c:v>28.527762824650519</c:v>
                </c:pt>
                <c:pt idx="13">
                  <c:v>33.068125511686901</c:v>
                </c:pt>
                <c:pt idx="14">
                  <c:v>38.072641303896674</c:v>
                </c:pt>
                <c:pt idx="15">
                  <c:v>43.538955366204235</c:v>
                </c:pt>
                <c:pt idx="16">
                  <c:v>49.454358189463676</c:v>
                </c:pt>
                <c:pt idx="17">
                  <c:v>55.794668680826859</c:v>
                </c:pt>
                <c:pt idx="18">
                  <c:v>62.523373641555814</c:v>
                </c:pt>
                <c:pt idx="19">
                  <c:v>69.591095317843369</c:v>
                </c:pt>
                <c:pt idx="20">
                  <c:v>76.935451735455459</c:v>
                </c:pt>
                <c:pt idx="21">
                  <c:v>84.481362978082245</c:v>
                </c:pt>
                <c:pt idx="22">
                  <c:v>92.141840614105547</c:v>
                </c:pt>
                <c:pt idx="23">
                  <c:v>99.8192776214064</c:v>
                </c:pt>
                <c:pt idx="24">
                  <c:v>107.4072332410344</c:v>
                </c:pt>
                <c:pt idx="25">
                  <c:v>114.79268234738058</c:v>
                </c:pt>
                <c:pt idx="26">
                  <c:v>121.85867354021859</c:v>
                </c:pt>
                <c:pt idx="27">
                  <c:v>128.48731579040984</c:v>
                </c:pt>
                <c:pt idx="28">
                  <c:v>134.56299171202051</c:v>
                </c:pt>
                <c:pt idx="29">
                  <c:v>139.97567793489191</c:v>
                </c:pt>
                <c:pt idx="30">
                  <c:v>144.62424097724687</c:v>
                </c:pt>
                <c:pt idx="31">
                  <c:v>148.41957153450286</c:v>
                </c:pt>
                <c:pt idx="32">
                  <c:v>151.28742188005671</c:v>
                </c:pt>
                <c:pt idx="33">
                  <c:v>153.17082032298748</c:v>
                </c:pt>
                <c:pt idx="34">
                  <c:v>154.03195309184125</c:v>
                </c:pt>
                <c:pt idx="35">
                  <c:v>153.85342682100082</c:v>
                </c:pt>
                <c:pt idx="36">
                  <c:v>152.63885276166246</c:v>
                </c:pt>
                <c:pt idx="37">
                  <c:v>150.41272530742333</c:v>
                </c:pt>
                <c:pt idx="38">
                  <c:v>147.21960054221807</c:v>
                </c:pt>
                <c:pt idx="39">
                  <c:v>143.1226132920346</c:v>
                </c:pt>
                <c:pt idx="40">
                  <c:v>138.2014016229796</c:v>
                </c:pt>
                <c:pt idx="41">
                  <c:v>132.54953407782205</c:v>
                </c:pt>
                <c:pt idx="42">
                  <c:v>126.27155568110464</c:v>
                </c:pt>
                <c:pt idx="43">
                  <c:v>119.4797827721839</c:v>
                </c:pt>
                <c:pt idx="44">
                  <c:v>112.29098342175199</c:v>
                </c:pt>
                <c:pt idx="45">
                  <c:v>104.82307942937705</c:v>
                </c:pt>
                <c:pt idx="46">
                  <c:v>97.191998059391182</c:v>
                </c:pt>
                <c:pt idx="47">
                  <c:v>89.508787566875384</c:v>
                </c:pt>
                <c:pt idx="48">
                  <c:v>81.877091375288074</c:v>
                </c:pt>
                <c:pt idx="49">
                  <c:v>74.391052932270171</c:v>
                </c:pt>
                <c:pt idx="50">
                  <c:v>67.133698370474235</c:v>
                </c:pt>
                <c:pt idx="51">
                  <c:v>60.17581873462786</c:v>
                </c:pt>
                <c:pt idx="52">
                  <c:v>53.575349207394204</c:v>
                </c:pt>
                <c:pt idx="53">
                  <c:v>47.377220784060498</c:v>
                </c:pt>
                <c:pt idx="54">
                  <c:v>41.613641250113432</c:v>
                </c:pt>
                <c:pt idx="55">
                  <c:v>36.304747830562988</c:v>
                </c:pt>
                <c:pt idx="56">
                  <c:v>31.459563894557174</c:v>
                </c:pt>
                <c:pt idx="57">
                  <c:v>27.077186675882768</c:v>
                </c:pt>
                <c:pt idx="58">
                  <c:v>23.148131877514508</c:v>
                </c:pt>
                <c:pt idx="59">
                  <c:v>19.65576379099015</c:v>
                </c:pt>
                <c:pt idx="60">
                  <c:v>16.577745522875553</c:v>
                </c:pt>
                <c:pt idx="61">
                  <c:v>13.88745231252304</c:v>
                </c:pt>
                <c:pt idx="62">
                  <c:v>11.555300934802554</c:v>
                </c:pt>
                <c:pt idx="63">
                  <c:v>9.5499590127861271</c:v>
                </c:pt>
                <c:pt idx="64">
                  <c:v>7.839408991482907</c:v>
                </c:pt>
                <c:pt idx="65">
                  <c:v>6.391851925081915</c:v>
                </c:pt>
                <c:pt idx="66">
                  <c:v>5.1764456193838413</c:v>
                </c:pt>
                <c:pt idx="67">
                  <c:v>4.163879704100526</c:v>
                </c:pt>
                <c:pt idx="68">
                  <c:v>3.3267966843939343</c:v>
                </c:pt>
                <c:pt idx="69">
                  <c:v>2.6400728659645853</c:v>
                </c:pt>
                <c:pt idx="70">
                  <c:v>2.0809763034824527</c:v>
                </c:pt>
                <c:pt idx="71">
                  <c:v>1.6292207167362185</c:v>
                </c:pt>
                <c:pt idx="72">
                  <c:v>1.2669348439290973</c:v>
                </c:pt>
                <c:pt idx="73">
                  <c:v>0.97856618624713709</c:v>
                </c:pt>
                <c:pt idx="74">
                  <c:v>0.75073678642099062</c:v>
                </c:pt>
                <c:pt idx="75">
                  <c:v>0.57206681668202297</c:v>
                </c:pt>
                <c:pt idx="76">
                  <c:v>0.43297954957687718</c:v>
                </c:pt>
                <c:pt idx="77">
                  <c:v>0.32549894068017649</c:v>
                </c:pt>
                <c:pt idx="78">
                  <c:v>0.24304872234868891</c:v>
                </c:pt>
                <c:pt idx="79">
                  <c:v>0.18025971207733196</c:v>
                </c:pt>
                <c:pt idx="80">
                  <c:v>0.13279006129438309</c:v>
                </c:pt>
                <c:pt idx="81">
                  <c:v>9.7161461179106068E-2</c:v>
                </c:pt>
                <c:pt idx="82">
                  <c:v>7.0612903776790276E-2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57576"/>
        <c:axId val="306255224"/>
      </c:scatterChart>
      <c:valAx>
        <c:axId val="30625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55224"/>
        <c:crosses val="autoZero"/>
        <c:crossBetween val="midCat"/>
      </c:valAx>
      <c:valAx>
        <c:axId val="30625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5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0.63842199999999982</c:v>
                </c:pt>
                <c:pt idx="3">
                  <c:v>1.3837567142857146</c:v>
                </c:pt>
                <c:pt idx="4">
                  <c:v>2.5078679999999998</c:v>
                </c:pt>
                <c:pt idx="5">
                  <c:v>3.8977338571428581</c:v>
                </c:pt>
                <c:pt idx="6">
                  <c:v>5.6969230000000017</c:v>
                </c:pt>
                <c:pt idx="7">
                  <c:v>8.6080048571428573</c:v>
                </c:pt>
                <c:pt idx="8">
                  <c:v>13.281619857142857</c:v>
                </c:pt>
                <c:pt idx="9">
                  <c:v>19.558926142857139</c:v>
                </c:pt>
                <c:pt idx="10">
                  <c:v>25.723210428571427</c:v>
                </c:pt>
                <c:pt idx="11">
                  <c:v>40.483280714285719</c:v>
                </c:pt>
                <c:pt idx="12">
                  <c:v>58.47822571428572</c:v>
                </c:pt>
                <c:pt idx="13">
                  <c:v>80.242609142857134</c:v>
                </c:pt>
                <c:pt idx="14">
                  <c:v>107.33430271428573</c:v>
                </c:pt>
                <c:pt idx="15">
                  <c:v>138.04270228571428</c:v>
                </c:pt>
                <c:pt idx="16">
                  <c:v>173.57744942857141</c:v>
                </c:pt>
                <c:pt idx="17">
                  <c:v>221.49269428571426</c:v>
                </c:pt>
                <c:pt idx="18">
                  <c:v>267.85617685714283</c:v>
                </c:pt>
                <c:pt idx="19">
                  <c:v>325.84260385714288</c:v>
                </c:pt>
                <c:pt idx="20">
                  <c:v>389.89862099999993</c:v>
                </c:pt>
                <c:pt idx="21">
                  <c:v>466.85748099999995</c:v>
                </c:pt>
                <c:pt idx="22">
                  <c:v>552.80617700000005</c:v>
                </c:pt>
                <c:pt idx="23">
                  <c:v>661.56700142857142</c:v>
                </c:pt>
                <c:pt idx="24">
                  <c:v>783.21234099999992</c:v>
                </c:pt>
                <c:pt idx="25">
                  <c:v>921.61549200000013</c:v>
                </c:pt>
                <c:pt idx="26">
                  <c:v>1067.8141107142856</c:v>
                </c:pt>
                <c:pt idx="27">
                  <c:v>1224.6459671428572</c:v>
                </c:pt>
                <c:pt idx="28">
                  <c:v>1385.9925968571426</c:v>
                </c:pt>
                <c:pt idx="29">
                  <c:v>1557.169091142857</c:v>
                </c:pt>
                <c:pt idx="30">
                  <c:v>1723.9621622857142</c:v>
                </c:pt>
                <c:pt idx="31">
                  <c:v>1889.7655267142854</c:v>
                </c:pt>
                <c:pt idx="32">
                  <c:v>2053.1282255714286</c:v>
                </c:pt>
                <c:pt idx="33">
                  <c:v>2214.8200307142861</c:v>
                </c:pt>
                <c:pt idx="34">
                  <c:v>2372.2444894285713</c:v>
                </c:pt>
                <c:pt idx="35">
                  <c:v>2521.0639981428571</c:v>
                </c:pt>
                <c:pt idx="36">
                  <c:v>2661.6359509999997</c:v>
                </c:pt>
                <c:pt idx="37">
                  <c:v>2796.3521392857142</c:v>
                </c:pt>
                <c:pt idx="38">
                  <c:v>2922.072382285714</c:v>
                </c:pt>
                <c:pt idx="39">
                  <c:v>3041.4297887142861</c:v>
                </c:pt>
                <c:pt idx="40">
                  <c:v>3154.0211445714285</c:v>
                </c:pt>
                <c:pt idx="41">
                  <c:v>3261.4990158571427</c:v>
                </c:pt>
                <c:pt idx="42">
                  <c:v>3363.5976479999999</c:v>
                </c:pt>
                <c:pt idx="43">
                  <c:v>3457.0668929999997</c:v>
                </c:pt>
                <c:pt idx="44">
                  <c:v>3546.9469238571428</c:v>
                </c:pt>
                <c:pt idx="45">
                  <c:v>3643.8587597142855</c:v>
                </c:pt>
                <c:pt idx="46">
                  <c:v>3743.3365018571421</c:v>
                </c:pt>
                <c:pt idx="47">
                  <c:v>3831.0019112857144</c:v>
                </c:pt>
                <c:pt idx="48">
                  <c:v>3928.2711412857143</c:v>
                </c:pt>
                <c:pt idx="49">
                  <c:v>4020.2497168571431</c:v>
                </c:pt>
                <c:pt idx="50">
                  <c:v>4116.8896888571444</c:v>
                </c:pt>
                <c:pt idx="51">
                  <c:v>4210.8049127142867</c:v>
                </c:pt>
                <c:pt idx="52">
                  <c:v>4296.5672750000012</c:v>
                </c:pt>
                <c:pt idx="53">
                  <c:v>4333.6843310000013</c:v>
                </c:pt>
                <c:pt idx="54">
                  <c:v>4376.9962178571432</c:v>
                </c:pt>
                <c:pt idx="55">
                  <c:v>4404.365884714286</c:v>
                </c:pt>
                <c:pt idx="56">
                  <c:v>4432.6366734285721</c:v>
                </c:pt>
                <c:pt idx="57">
                  <c:v>4452.7820922857145</c:v>
                </c:pt>
                <c:pt idx="58">
                  <c:v>4466.6135490000006</c:v>
                </c:pt>
                <c:pt idx="59">
                  <c:v>4467.8690102857145</c:v>
                </c:pt>
                <c:pt idx="60">
                  <c:v>4505.2151650000005</c:v>
                </c:pt>
                <c:pt idx="61">
                  <c:v>4537.8296664285717</c:v>
                </c:pt>
                <c:pt idx="62">
                  <c:v>4567.8629882857149</c:v>
                </c:pt>
                <c:pt idx="63">
                  <c:v>4593.9680298571429</c:v>
                </c:pt>
                <c:pt idx="64">
                  <c:v>4620.1036180000001</c:v>
                </c:pt>
                <c:pt idx="65">
                  <c:v>4642.732467571429</c:v>
                </c:pt>
                <c:pt idx="66">
                  <c:v>4667.2063258571434</c:v>
                </c:pt>
                <c:pt idx="67">
                  <c:v>4690.5469090000015</c:v>
                </c:pt>
                <c:pt idx="68">
                  <c:v>4711.9172425714287</c:v>
                </c:pt>
                <c:pt idx="69">
                  <c:v>4732.9454552857142</c:v>
                </c:pt>
                <c:pt idx="70">
                  <c:v>4761.7355344285725</c:v>
                </c:pt>
                <c:pt idx="71">
                  <c:v>4788.3140467142866</c:v>
                </c:pt>
                <c:pt idx="72">
                  <c:v>4813.869251142858</c:v>
                </c:pt>
                <c:pt idx="73">
                  <c:v>4838.5905361428577</c:v>
                </c:pt>
                <c:pt idx="74">
                  <c:v>4860.9689042857144</c:v>
                </c:pt>
                <c:pt idx="75">
                  <c:v>4882.7180145714292</c:v>
                </c:pt>
                <c:pt idx="76">
                  <c:v>4902.1089348571422</c:v>
                </c:pt>
                <c:pt idx="77">
                  <c:v>4914.8468267142862</c:v>
                </c:pt>
                <c:pt idx="78">
                  <c:v>4927.086810571428</c:v>
                </c:pt>
                <c:pt idx="79">
                  <c:v>4938.8899794285726</c:v>
                </c:pt>
                <c:pt idx="80">
                  <c:v>4949.5720915714292</c:v>
                </c:pt>
                <c:pt idx="81">
                  <c:v>4963.7487237142859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6.7323852669011481</c:v>
                </c:pt>
                <c:pt idx="3">
                  <c:v>10.129575096297357</c:v>
                </c:pt>
                <c:pt idx="4">
                  <c:v>13.547684024977171</c:v>
                </c:pt>
                <c:pt idx="5">
                  <c:v>16.986905720032446</c:v>
                </c:pt>
                <c:pt idx="6">
                  <c:v>20.447436244660977</c:v>
                </c:pt>
                <c:pt idx="7">
                  <c:v>23.929474095308443</c:v>
                </c:pt>
                <c:pt idx="8">
                  <c:v>27.433220239502827</c:v>
                </c:pt>
                <c:pt idx="9">
                  <c:v>30.958878154396398</c:v>
                </c:pt>
                <c:pt idx="10">
                  <c:v>34.506653866030746</c:v>
                </c:pt>
                <c:pt idx="11">
                  <c:v>38.076755989340697</c:v>
                </c:pt>
                <c:pt idx="12">
                  <c:v>41.669395768913425</c:v>
                </c:pt>
                <c:pt idx="13">
                  <c:v>45.284787120519383</c:v>
                </c:pt>
                <c:pt idx="14">
                  <c:v>48.923146673432143</c:v>
                </c:pt>
                <c:pt idx="15">
                  <c:v>52.584693813554722</c:v>
                </c:pt>
                <c:pt idx="16">
                  <c:v>56.269650727370298</c:v>
                </c:pt>
                <c:pt idx="17">
                  <c:v>59.978242446735777</c:v>
                </c:pt>
                <c:pt idx="18">
                  <c:v>63.710696894537151</c:v>
                </c:pt>
                <c:pt idx="19">
                  <c:v>67.467244931225949</c:v>
                </c:pt>
                <c:pt idx="20">
                  <c:v>71.248120402256717</c:v>
                </c:pt>
                <c:pt idx="21">
                  <c:v>75.053560186445964</c:v>
                </c:pt>
                <c:pt idx="22">
                  <c:v>78.883804245273438</c:v>
                </c:pt>
                <c:pt idx="23">
                  <c:v>82.739095673147219</c:v>
                </c:pt>
                <c:pt idx="24">
                  <c:v>86.619680748654716</c:v>
                </c:pt>
                <c:pt idx="25">
                  <c:v>90.525808986822099</c:v>
                </c:pt>
                <c:pt idx="26">
                  <c:v>94.45773319240547</c:v>
                </c:pt>
                <c:pt idx="27">
                  <c:v>98.415709514237477</c:v>
                </c:pt>
                <c:pt idx="28">
                  <c:v>102.39999750065391</c:v>
                </c:pt>
                <c:pt idx="29">
                  <c:v>106.41086015602538</c:v>
                </c:pt>
                <c:pt idx="30">
                  <c:v>110.44856399841974</c:v>
                </c:pt>
                <c:pt idx="31">
                  <c:v>114.51337911842182</c:v>
                </c:pt>
                <c:pt idx="32">
                  <c:v>118.60557923913757</c:v>
                </c:pt>
                <c:pt idx="33">
                  <c:v>122.72544177741055</c:v>
                </c:pt>
                <c:pt idx="34">
                  <c:v>126.87324790627937</c:v>
                </c:pt>
                <c:pt idx="35">
                  <c:v>131.04928261870552</c:v>
                </c:pt>
                <c:pt idx="36">
                  <c:v>135.25383479260171</c:v>
                </c:pt>
                <c:pt idx="37">
                  <c:v>139.48719725719212</c:v>
                </c:pt>
                <c:pt idx="38">
                  <c:v>143.74966686073589</c:v>
                </c:pt>
                <c:pt idx="39">
                  <c:v>148.04154453964705</c:v>
                </c:pt>
                <c:pt idx="40">
                  <c:v>152.36313538904446</c:v>
                </c:pt>
                <c:pt idx="41">
                  <c:v>156.71474873476629</c:v>
                </c:pt>
                <c:pt idx="42">
                  <c:v>161.09669820688458</c:v>
                </c:pt>
                <c:pt idx="43">
                  <c:v>165.50930181475655</c:v>
                </c:pt>
                <c:pt idx="44">
                  <c:v>169.95288202365018</c:v>
                </c:pt>
                <c:pt idx="45">
                  <c:v>174.42776583298249</c:v>
                </c:pt>
                <c:pt idx="46">
                  <c:v>178.93428485621058</c:v>
                </c:pt>
                <c:pt idx="47">
                  <c:v>183.472775402416</c:v>
                </c:pt>
                <c:pt idx="48">
                  <c:v>188.04357855962442</c:v>
                </c:pt>
                <c:pt idx="49">
                  <c:v>192.64704027990396</c:v>
                </c:pt>
                <c:pt idx="50">
                  <c:v>197.2835114662864</c:v>
                </c:pt>
                <c:pt idx="51">
                  <c:v>201.95334806155699</c:v>
                </c:pt>
                <c:pt idx="52">
                  <c:v>206.65691113895991</c:v>
                </c:pt>
                <c:pt idx="53">
                  <c:v>211.39456699486772</c:v>
                </c:pt>
                <c:pt idx="54">
                  <c:v>216.16668724346428</c:v>
                </c:pt>
                <c:pt idx="55">
                  <c:v>220.97364891349284</c:v>
                </c:pt>
                <c:pt idx="56">
                  <c:v>225.81583454712134</c:v>
                </c:pt>
                <c:pt idx="57">
                  <c:v>230.69363230097963</c:v>
                </c:pt>
                <c:pt idx="58">
                  <c:v>235.60743604942414</c:v>
                </c:pt>
                <c:pt idx="59">
                  <c:v>240.55764549008754</c:v>
                </c:pt>
                <c:pt idx="60">
                  <c:v>245.54466625177244</c:v>
                </c:pt>
                <c:pt idx="61">
                  <c:v>250.56891000475022</c:v>
                </c:pt>
                <c:pt idx="62">
                  <c:v>255.63079457352734</c:v>
                </c:pt>
                <c:pt idx="63">
                  <c:v>260.73074405214408</c:v>
                </c:pt>
                <c:pt idx="64">
                  <c:v>265.869188922072</c:v>
                </c:pt>
                <c:pt idx="65">
                  <c:v>271.04656617277874</c:v>
                </c:pt>
                <c:pt idx="66">
                  <c:v>276.26331942503049</c:v>
                </c:pt>
                <c:pt idx="67">
                  <c:v>281.51989905700538</c:v>
                </c:pt>
                <c:pt idx="68">
                  <c:v>286.8167623332921</c:v>
                </c:pt>
                <c:pt idx="69">
                  <c:v>292.15437353685144</c:v>
                </c:pt>
                <c:pt idx="70">
                  <c:v>297.53320410402006</c:v>
                </c:pt>
                <c:pt idx="71">
                  <c:v>302.95373276263871</c:v>
                </c:pt>
                <c:pt idx="72">
                  <c:v>308.41644567338955</c:v>
                </c:pt>
                <c:pt idx="73">
                  <c:v>313.92183657442922</c:v>
                </c:pt>
                <c:pt idx="74">
                  <c:v>319.47040692940851</c:v>
                </c:pt>
                <c:pt idx="75">
                  <c:v>325.06266607897044</c:v>
                </c:pt>
                <c:pt idx="76">
                  <c:v>330.69913139582292</c:v>
                </c:pt>
                <c:pt idx="77">
                  <c:v>336.38032844348459</c:v>
                </c:pt>
                <c:pt idx="78">
                  <c:v>342.10679113880525</c:v>
                </c:pt>
                <c:pt idx="79">
                  <c:v>347.87906191836652</c:v>
                </c:pt>
                <c:pt idx="80">
                  <c:v>353.69769190887024</c:v>
                </c:pt>
                <c:pt idx="81">
                  <c:v>359.5632411016274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55616"/>
        <c:axId val="306250128"/>
      </c:scatterChart>
      <c:valAx>
        <c:axId val="30625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50128"/>
        <c:crosses val="autoZero"/>
        <c:crossBetween val="midCat"/>
      </c:valAx>
      <c:valAx>
        <c:axId val="3062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5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0.15273257142857122</c:v>
                </c:pt>
                <c:pt idx="3">
                  <c:v>0.25964528571428613</c:v>
                </c:pt>
                <c:pt idx="4">
                  <c:v>0.6384218571428566</c:v>
                </c:pt>
                <c:pt idx="5">
                  <c:v>0.90417642857142977</c:v>
                </c:pt>
                <c:pt idx="6">
                  <c:v>1.3134997142857145</c:v>
                </c:pt>
                <c:pt idx="7">
                  <c:v>2.4253924285714268</c:v>
                </c:pt>
                <c:pt idx="8">
                  <c:v>4.187925571428571</c:v>
                </c:pt>
                <c:pt idx="9">
                  <c:v>5.7916168571428548</c:v>
                </c:pt>
                <c:pt idx="10">
                  <c:v>5.6785948571428593</c:v>
                </c:pt>
                <c:pt idx="11">
                  <c:v>14.274380857142861</c:v>
                </c:pt>
                <c:pt idx="12">
                  <c:v>17.509255571428572</c:v>
                </c:pt>
                <c:pt idx="13">
                  <c:v>21.278693999999984</c:v>
                </c:pt>
                <c:pt idx="14">
                  <c:v>26.606004142857163</c:v>
                </c:pt>
                <c:pt idx="15">
                  <c:v>30.222710142857128</c:v>
                </c:pt>
                <c:pt idx="16">
                  <c:v>35.049057714285702</c:v>
                </c:pt>
                <c:pt idx="17">
                  <c:v>47.429555428571426</c:v>
                </c:pt>
                <c:pt idx="18">
                  <c:v>45.877793142857165</c:v>
                </c:pt>
                <c:pt idx="19">
                  <c:v>57.500737571428623</c:v>
                </c:pt>
                <c:pt idx="20">
                  <c:v>63.570327714285632</c:v>
                </c:pt>
                <c:pt idx="21">
                  <c:v>76.473170571428582</c:v>
                </c:pt>
                <c:pt idx="22">
                  <c:v>85.463006571428664</c:v>
                </c:pt>
                <c:pt idx="23">
                  <c:v>108.27513499999993</c:v>
                </c:pt>
                <c:pt idx="24">
                  <c:v>121.15965014285707</c:v>
                </c:pt>
                <c:pt idx="25">
                  <c:v>137.91746157142879</c:v>
                </c:pt>
                <c:pt idx="26">
                  <c:v>145.71292928571401</c:v>
                </c:pt>
                <c:pt idx="27">
                  <c:v>156.34616700000024</c:v>
                </c:pt>
                <c:pt idx="28">
                  <c:v>160.86094028571401</c:v>
                </c:pt>
                <c:pt idx="29">
                  <c:v>170.69080485714298</c:v>
                </c:pt>
                <c:pt idx="30">
                  <c:v>166.3073817142857</c:v>
                </c:pt>
                <c:pt idx="31">
                  <c:v>165.31767499999987</c:v>
                </c:pt>
                <c:pt idx="32">
                  <c:v>162.87700942857177</c:v>
                </c:pt>
                <c:pt idx="33">
                  <c:v>161.20611571428603</c:v>
                </c:pt>
                <c:pt idx="34">
                  <c:v>156.93876928571385</c:v>
                </c:pt>
                <c:pt idx="35">
                  <c:v>148.33381928571438</c:v>
                </c:pt>
                <c:pt idx="36">
                  <c:v>140.08626342857119</c:v>
                </c:pt>
                <c:pt idx="37">
                  <c:v>134.23049885714303</c:v>
                </c:pt>
                <c:pt idx="38">
                  <c:v>125.23455357142832</c:v>
                </c:pt>
                <c:pt idx="39">
                  <c:v>118.87171700000074</c:v>
                </c:pt>
                <c:pt idx="40">
                  <c:v>112.10566642857096</c:v>
                </c:pt>
                <c:pt idx="41">
                  <c:v>106.99218185714274</c:v>
                </c:pt>
                <c:pt idx="42">
                  <c:v>101.61294271428581</c:v>
                </c:pt>
                <c:pt idx="43">
                  <c:v>92.98355557142834</c:v>
                </c:pt>
                <c:pt idx="44">
                  <c:v>89.39434142857165</c:v>
                </c:pt>
                <c:pt idx="45">
                  <c:v>96.426146428571272</c:v>
                </c:pt>
                <c:pt idx="46">
                  <c:v>98.992052714285208</c:v>
                </c:pt>
                <c:pt idx="47">
                  <c:v>87.179720000000842</c:v>
                </c:pt>
                <c:pt idx="48">
                  <c:v>96.783540571428446</c:v>
                </c:pt>
                <c:pt idx="49">
                  <c:v>91.492886142857358</c:v>
                </c:pt>
                <c:pt idx="50">
                  <c:v>96.15428257142942</c:v>
                </c:pt>
                <c:pt idx="51">
                  <c:v>93.429534428570904</c:v>
                </c:pt>
                <c:pt idx="52">
                  <c:v>85.276672857143083</c:v>
                </c:pt>
                <c:pt idx="53">
                  <c:v>36.631366571428622</c:v>
                </c:pt>
                <c:pt idx="54">
                  <c:v>42.826197428570445</c:v>
                </c:pt>
                <c:pt idx="55">
                  <c:v>26.883977428571445</c:v>
                </c:pt>
                <c:pt idx="56">
                  <c:v>27.785099285714598</c:v>
                </c:pt>
                <c:pt idx="57">
                  <c:v>19.659729428571001</c:v>
                </c:pt>
                <c:pt idx="58">
                  <c:v>13.345767285714677</c:v>
                </c:pt>
                <c:pt idx="59">
                  <c:v>0.76977185714243501</c:v>
                </c:pt>
                <c:pt idx="60">
                  <c:v>36.860465285714632</c:v>
                </c:pt>
                <c:pt idx="61">
                  <c:v>32.128811999999776</c:v>
                </c:pt>
                <c:pt idx="62">
                  <c:v>29.547632428571735</c:v>
                </c:pt>
                <c:pt idx="63">
                  <c:v>25.619352142856616</c:v>
                </c:pt>
                <c:pt idx="64">
                  <c:v>25.64989871428573</c:v>
                </c:pt>
                <c:pt idx="65">
                  <c:v>22.143160142857443</c:v>
                </c:pt>
                <c:pt idx="66">
                  <c:v>23.988168857142984</c:v>
                </c:pt>
                <c:pt idx="67">
                  <c:v>22.854893714286693</c:v>
                </c:pt>
                <c:pt idx="68">
                  <c:v>20.884644142855752</c:v>
                </c:pt>
                <c:pt idx="69">
                  <c:v>20.542523285714044</c:v>
                </c:pt>
                <c:pt idx="70">
                  <c:v>28.304389714286874</c:v>
                </c:pt>
                <c:pt idx="71">
                  <c:v>26.092822857142739</c:v>
                </c:pt>
                <c:pt idx="72">
                  <c:v>25.069514999999985</c:v>
                </c:pt>
                <c:pt idx="73">
                  <c:v>24.235595571428195</c:v>
                </c:pt>
                <c:pt idx="74">
                  <c:v>21.892678714285314</c:v>
                </c:pt>
                <c:pt idx="75">
                  <c:v>21.263420857143348</c:v>
                </c:pt>
                <c:pt idx="76">
                  <c:v>18.905230857141607</c:v>
                </c:pt>
                <c:pt idx="77">
                  <c:v>12.252202428572522</c:v>
                </c:pt>
                <c:pt idx="78">
                  <c:v>11.754294428570423</c:v>
                </c:pt>
                <c:pt idx="79">
                  <c:v>11.317479428573128</c:v>
                </c:pt>
                <c:pt idx="80">
                  <c:v>10.19642271428514</c:v>
                </c:pt>
                <c:pt idx="81">
                  <c:v>13.690942714285333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3.3764620375627161</c:v>
                </c:pt>
                <c:pt idx="3">
                  <c:v>3.3971898293962086</c:v>
                </c:pt>
                <c:pt idx="4">
                  <c:v>3.4181089286798145</c:v>
                </c:pt>
                <c:pt idx="5">
                  <c:v>3.439221695055275</c:v>
                </c:pt>
                <c:pt idx="6">
                  <c:v>3.4605305246285298</c:v>
                </c:pt>
                <c:pt idx="7">
                  <c:v>3.4820378506474663</c:v>
                </c:pt>
                <c:pt idx="8">
                  <c:v>3.5037461441943845</c:v>
                </c:pt>
                <c:pt idx="9">
                  <c:v>3.5256579148935727</c:v>
                </c:pt>
                <c:pt idx="10">
                  <c:v>3.5477757116343445</c:v>
                </c:pt>
                <c:pt idx="11">
                  <c:v>3.5701021233099479</c:v>
                </c:pt>
                <c:pt idx="12">
                  <c:v>3.5926397795727274</c:v>
                </c:pt>
                <c:pt idx="13">
                  <c:v>3.6153913516059548</c:v>
                </c:pt>
                <c:pt idx="14">
                  <c:v>3.6383595529127599</c:v>
                </c:pt>
                <c:pt idx="15">
                  <c:v>3.661547140122579</c:v>
                </c:pt>
                <c:pt idx="16">
                  <c:v>3.6849569138155736</c:v>
                </c:pt>
                <c:pt idx="17">
                  <c:v>3.7085917193654825</c:v>
                </c:pt>
                <c:pt idx="18">
                  <c:v>3.7324544478013766</c:v>
                </c:pt>
                <c:pt idx="19">
                  <c:v>3.7565480366887933</c:v>
                </c:pt>
                <c:pt idx="20">
                  <c:v>3.780875471030765</c:v>
                </c:pt>
                <c:pt idx="21">
                  <c:v>3.8054397841892471</c:v>
                </c:pt>
                <c:pt idx="22">
                  <c:v>3.8302440588274718</c:v>
                </c:pt>
                <c:pt idx="23">
                  <c:v>3.8552914278737824</c:v>
                </c:pt>
                <c:pt idx="24">
                  <c:v>3.8805850755074958</c:v>
                </c:pt>
                <c:pt idx="25">
                  <c:v>3.9061282381673883</c:v>
                </c:pt>
                <c:pt idx="26">
                  <c:v>3.9319242055833721</c:v>
                </c:pt>
                <c:pt idx="27">
                  <c:v>3.9579763218320041</c:v>
                </c:pt>
                <c:pt idx="28">
                  <c:v>3.9842879864164389</c:v>
                </c:pt>
                <c:pt idx="29">
                  <c:v>4.0108626553714721</c:v>
                </c:pt>
                <c:pt idx="30">
                  <c:v>4.0377038423943583</c:v>
                </c:pt>
                <c:pt idx="31">
                  <c:v>4.0648151200020743</c:v>
                </c:pt>
                <c:pt idx="32">
                  <c:v>4.0922001207157495</c:v>
                </c:pt>
                <c:pt idx="33">
                  <c:v>4.1198625382729857</c:v>
                </c:pt>
                <c:pt idx="34">
                  <c:v>4.1478061288688242</c:v>
                </c:pt>
                <c:pt idx="35">
                  <c:v>4.1760347124261319</c:v>
                </c:pt>
                <c:pt idx="36">
                  <c:v>4.2045521738962037</c:v>
                </c:pt>
                <c:pt idx="37">
                  <c:v>4.2333624645904155</c:v>
                </c:pt>
                <c:pt idx="38">
                  <c:v>4.2624696035437575</c:v>
                </c:pt>
                <c:pt idx="39">
                  <c:v>4.2918776789111499</c:v>
                </c:pt>
                <c:pt idx="40">
                  <c:v>4.3215908493974071</c:v>
                </c:pt>
                <c:pt idx="41">
                  <c:v>4.3516133457218205</c:v>
                </c:pt>
                <c:pt idx="42">
                  <c:v>4.3819494721182854</c:v>
                </c:pt>
                <c:pt idx="43">
                  <c:v>4.4126036078719819</c:v>
                </c:pt>
                <c:pt idx="44">
                  <c:v>4.4435802088936187</c:v>
                </c:pt>
                <c:pt idx="45">
                  <c:v>4.4748838093322991</c:v>
                </c:pt>
                <c:pt idx="46">
                  <c:v>4.5065190232280905</c:v>
                </c:pt>
                <c:pt idx="47">
                  <c:v>4.5384905462054155</c:v>
                </c:pt>
                <c:pt idx="48">
                  <c:v>4.5708031572084256</c:v>
                </c:pt>
                <c:pt idx="49">
                  <c:v>4.6034617202795509</c:v>
                </c:pt>
                <c:pt idx="50">
                  <c:v>4.6364711863824395</c:v>
                </c:pt>
                <c:pt idx="51">
                  <c:v>4.6698365952705858</c:v>
                </c:pt>
                <c:pt idx="52">
                  <c:v>4.7035630774029284</c:v>
                </c:pt>
                <c:pt idx="53">
                  <c:v>4.7376558559077946</c:v>
                </c:pt>
                <c:pt idx="54">
                  <c:v>4.772120248596571</c:v>
                </c:pt>
                <c:pt idx="55">
                  <c:v>4.80696167002856</c:v>
                </c:pt>
                <c:pt idx="56">
                  <c:v>4.8421856336285014</c:v>
                </c:pt>
                <c:pt idx="57">
                  <c:v>4.8777977538582897</c:v>
                </c:pt>
                <c:pt idx="58">
                  <c:v>4.9138037484445114</c:v>
                </c:pt>
                <c:pt idx="59">
                  <c:v>4.950209440663393</c:v>
                </c:pt>
                <c:pt idx="60">
                  <c:v>4.9870207616849118</c:v>
                </c:pt>
                <c:pt idx="61">
                  <c:v>5.0242437529777746</c:v>
                </c:pt>
                <c:pt idx="62">
                  <c:v>5.0618845687771099</c:v>
                </c:pt>
                <c:pt idx="63">
                  <c:v>5.0999494786167379</c:v>
                </c:pt>
                <c:pt idx="64">
                  <c:v>5.1384448699279348</c:v>
                </c:pt>
                <c:pt idx="65">
                  <c:v>5.1773772507067308</c:v>
                </c:pt>
                <c:pt idx="66">
                  <c:v>5.2167532522517694</c:v>
                </c:pt>
                <c:pt idx="67">
                  <c:v>5.2565796319749092</c:v>
                </c:pt>
                <c:pt idx="68">
                  <c:v>5.2968632762867403</c:v>
                </c:pt>
                <c:pt idx="69">
                  <c:v>5.3376112035593382</c:v>
                </c:pt>
                <c:pt idx="70">
                  <c:v>5.3788305671686114</c:v>
                </c:pt>
                <c:pt idx="71">
                  <c:v>5.4205286586186743</c:v>
                </c:pt>
                <c:pt idx="72">
                  <c:v>5.4627129107508212</c:v>
                </c:pt>
                <c:pt idx="73">
                  <c:v>5.5053909010396804</c:v>
                </c:pt>
                <c:pt idx="74">
                  <c:v>5.5485703549792973</c:v>
                </c:pt>
                <c:pt idx="75">
                  <c:v>5.5922591495619294</c:v>
                </c:pt>
                <c:pt idx="76">
                  <c:v>5.6364653168524956</c:v>
                </c:pt>
                <c:pt idx="77">
                  <c:v>5.681197047661656</c:v>
                </c:pt>
                <c:pt idx="78">
                  <c:v>5.7264626953206701</c:v>
                </c:pt>
                <c:pt idx="79">
                  <c:v>5.7722707795612456</c:v>
                </c:pt>
                <c:pt idx="80">
                  <c:v>5.81862999050374</c:v>
                </c:pt>
                <c:pt idx="81">
                  <c:v>5.8655491927571672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54048"/>
        <c:axId val="306256008"/>
      </c:scatterChart>
      <c:valAx>
        <c:axId val="3062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56008"/>
        <c:crosses val="autoZero"/>
        <c:crossBetween val="midCat"/>
      </c:valAx>
      <c:valAx>
        <c:axId val="30625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0.63842199999999982</c:v>
                </c:pt>
                <c:pt idx="3">
                  <c:v>1.3837567142857146</c:v>
                </c:pt>
                <c:pt idx="4">
                  <c:v>2.5078679999999998</c:v>
                </c:pt>
                <c:pt idx="5">
                  <c:v>3.8977338571428581</c:v>
                </c:pt>
                <c:pt idx="6">
                  <c:v>5.6969230000000017</c:v>
                </c:pt>
                <c:pt idx="7">
                  <c:v>8.6080048571428573</c:v>
                </c:pt>
                <c:pt idx="8">
                  <c:v>13.281619857142857</c:v>
                </c:pt>
                <c:pt idx="9">
                  <c:v>19.558926142857139</c:v>
                </c:pt>
                <c:pt idx="10">
                  <c:v>25.723210428571427</c:v>
                </c:pt>
                <c:pt idx="11">
                  <c:v>40.483280714285719</c:v>
                </c:pt>
                <c:pt idx="12">
                  <c:v>58.47822571428572</c:v>
                </c:pt>
                <c:pt idx="13">
                  <c:v>80.242609142857134</c:v>
                </c:pt>
                <c:pt idx="14">
                  <c:v>107.33430271428573</c:v>
                </c:pt>
                <c:pt idx="15">
                  <c:v>138.04270228571428</c:v>
                </c:pt>
                <c:pt idx="16">
                  <c:v>173.57744942857141</c:v>
                </c:pt>
                <c:pt idx="17">
                  <c:v>221.49269428571426</c:v>
                </c:pt>
                <c:pt idx="18">
                  <c:v>267.85617685714283</c:v>
                </c:pt>
                <c:pt idx="19">
                  <c:v>325.84260385714288</c:v>
                </c:pt>
                <c:pt idx="20">
                  <c:v>389.89862099999993</c:v>
                </c:pt>
                <c:pt idx="21">
                  <c:v>466.85748099999995</c:v>
                </c:pt>
                <c:pt idx="22">
                  <c:v>552.80617700000005</c:v>
                </c:pt>
                <c:pt idx="23">
                  <c:v>661.56700142857142</c:v>
                </c:pt>
                <c:pt idx="24">
                  <c:v>783.21234099999992</c:v>
                </c:pt>
                <c:pt idx="25">
                  <c:v>921.61549200000013</c:v>
                </c:pt>
                <c:pt idx="26">
                  <c:v>1067.8141107142856</c:v>
                </c:pt>
                <c:pt idx="27">
                  <c:v>1224.6459671428572</c:v>
                </c:pt>
                <c:pt idx="28">
                  <c:v>1385.9925968571426</c:v>
                </c:pt>
                <c:pt idx="29">
                  <c:v>1557.169091142857</c:v>
                </c:pt>
                <c:pt idx="30">
                  <c:v>1723.9621622857142</c:v>
                </c:pt>
                <c:pt idx="31">
                  <c:v>1889.7655267142854</c:v>
                </c:pt>
                <c:pt idx="32">
                  <c:v>2053.1282255714286</c:v>
                </c:pt>
                <c:pt idx="33">
                  <c:v>2214.8200307142861</c:v>
                </c:pt>
                <c:pt idx="34">
                  <c:v>2372.2444894285713</c:v>
                </c:pt>
                <c:pt idx="35">
                  <c:v>2521.0639981428571</c:v>
                </c:pt>
                <c:pt idx="36">
                  <c:v>2661.6359509999997</c:v>
                </c:pt>
                <c:pt idx="37">
                  <c:v>2796.3521392857142</c:v>
                </c:pt>
                <c:pt idx="38">
                  <c:v>2922.072382285714</c:v>
                </c:pt>
                <c:pt idx="39">
                  <c:v>3041.4297887142861</c:v>
                </c:pt>
                <c:pt idx="40">
                  <c:v>3154.0211445714285</c:v>
                </c:pt>
                <c:pt idx="41">
                  <c:v>3261.4990158571427</c:v>
                </c:pt>
                <c:pt idx="42">
                  <c:v>3363.5976479999999</c:v>
                </c:pt>
                <c:pt idx="43">
                  <c:v>3457.0668929999997</c:v>
                </c:pt>
                <c:pt idx="44">
                  <c:v>3546.9469238571428</c:v>
                </c:pt>
                <c:pt idx="45">
                  <c:v>3643.8587597142855</c:v>
                </c:pt>
                <c:pt idx="46">
                  <c:v>3743.3365018571421</c:v>
                </c:pt>
                <c:pt idx="47">
                  <c:v>3831.0019112857144</c:v>
                </c:pt>
                <c:pt idx="48">
                  <c:v>3928.2711412857143</c:v>
                </c:pt>
                <c:pt idx="49">
                  <c:v>4020.2497168571431</c:v>
                </c:pt>
                <c:pt idx="50">
                  <c:v>4116.8896888571444</c:v>
                </c:pt>
                <c:pt idx="51">
                  <c:v>4210.8049127142867</c:v>
                </c:pt>
                <c:pt idx="52">
                  <c:v>4296.5672750000012</c:v>
                </c:pt>
                <c:pt idx="53">
                  <c:v>4333.6843310000013</c:v>
                </c:pt>
                <c:pt idx="54">
                  <c:v>4376.9962178571432</c:v>
                </c:pt>
                <c:pt idx="55">
                  <c:v>4404.365884714286</c:v>
                </c:pt>
                <c:pt idx="56">
                  <c:v>4432.6366734285721</c:v>
                </c:pt>
                <c:pt idx="57">
                  <c:v>4452.7820922857145</c:v>
                </c:pt>
                <c:pt idx="58">
                  <c:v>4466.6135490000006</c:v>
                </c:pt>
                <c:pt idx="59">
                  <c:v>4467.8690102857145</c:v>
                </c:pt>
                <c:pt idx="60">
                  <c:v>4505.2151650000005</c:v>
                </c:pt>
                <c:pt idx="61">
                  <c:v>4537.8296664285717</c:v>
                </c:pt>
                <c:pt idx="62">
                  <c:v>4567.8629882857149</c:v>
                </c:pt>
                <c:pt idx="63">
                  <c:v>4593.9680298571429</c:v>
                </c:pt>
                <c:pt idx="64">
                  <c:v>4620.1036180000001</c:v>
                </c:pt>
                <c:pt idx="65">
                  <c:v>4642.732467571429</c:v>
                </c:pt>
                <c:pt idx="66">
                  <c:v>4667.2063258571434</c:v>
                </c:pt>
                <c:pt idx="67">
                  <c:v>4690.5469090000015</c:v>
                </c:pt>
                <c:pt idx="68">
                  <c:v>4711.9172425714287</c:v>
                </c:pt>
                <c:pt idx="69">
                  <c:v>4732.9454552857142</c:v>
                </c:pt>
                <c:pt idx="70">
                  <c:v>4761.7355344285725</c:v>
                </c:pt>
                <c:pt idx="71">
                  <c:v>4788.3140467142866</c:v>
                </c:pt>
                <c:pt idx="72">
                  <c:v>4813.869251142858</c:v>
                </c:pt>
                <c:pt idx="73">
                  <c:v>4838.5905361428577</c:v>
                </c:pt>
                <c:pt idx="74">
                  <c:v>4860.9689042857144</c:v>
                </c:pt>
                <c:pt idx="75">
                  <c:v>4882.7180145714292</c:v>
                </c:pt>
                <c:pt idx="76">
                  <c:v>4902.1089348571422</c:v>
                </c:pt>
                <c:pt idx="77">
                  <c:v>4914.8468267142862</c:v>
                </c:pt>
                <c:pt idx="78">
                  <c:v>4927.086810571428</c:v>
                </c:pt>
                <c:pt idx="79">
                  <c:v>4938.8899794285726</c:v>
                </c:pt>
                <c:pt idx="80">
                  <c:v>4949.5720915714292</c:v>
                </c:pt>
                <c:pt idx="81">
                  <c:v>4963.7487237142859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0.15623275394691311</c:v>
                </c:pt>
                <c:pt idx="3">
                  <c:v>1.2060668720873069</c:v>
                </c:pt>
                <c:pt idx="4">
                  <c:v>3.9855355654512774</c:v>
                </c:pt>
                <c:pt idx="5">
                  <c:v>9.3036808221162559</c:v>
                </c:pt>
                <c:pt idx="6">
                  <c:v>17.948374176571878</c:v>
                </c:pt>
                <c:pt idx="7">
                  <c:v>30.685551633038116</c:v>
                </c:pt>
                <c:pt idx="8">
                  <c:v>48.25559497243421</c:v>
                </c:pt>
                <c:pt idx="9">
                  <c:v>71.367874152669714</c:v>
                </c:pt>
                <c:pt idx="10">
                  <c:v>100.69392292588233</c:v>
                </c:pt>
                <c:pt idx="11">
                  <c:v>136.85955762867061</c:v>
                </c:pt>
                <c:pt idx="12">
                  <c:v>180.436199853012</c:v>
                </c:pt>
                <c:pt idx="13">
                  <c:v>231.93165697024614</c:v>
                </c:pt>
                <c:pt idx="14">
                  <c:v>291.78062551840958</c:v>
                </c:pt>
                <c:pt idx="15">
                  <c:v>360.33520037811491</c:v>
                </c:pt>
                <c:pt idx="16">
                  <c:v>437.85569152467741</c:v>
                </c:pt>
                <c:pt idx="17">
                  <c:v>524.50206604867844</c:v>
                </c:pt>
                <c:pt idx="18">
                  <c:v>620.32634312543826</c:v>
                </c:pt>
                <c:pt idx="19">
                  <c:v>725.26627127957147</c:v>
                </c:pt>
                <c:pt idx="20">
                  <c:v>839.14060866269847</c:v>
                </c:pt>
                <c:pt idx="21">
                  <c:v>961.64630661213221</c:v>
                </c:pt>
                <c:pt idx="22">
                  <c:v>1092.3578634647502</c:v>
                </c:pt>
                <c:pt idx="23">
                  <c:v>1230.7290690344489</c:v>
                </c:pt>
                <c:pt idx="24">
                  <c:v>1376.0973005719854</c:v>
                </c:pt>
                <c:pt idx="25">
                  <c:v>1527.6904594048804</c:v>
                </c:pt>
                <c:pt idx="26">
                  <c:v>1684.6365555761238</c:v>
                </c:pt>
                <c:pt idx="27">
                  <c:v>1845.9758582136794</c:v>
                </c:pt>
                <c:pt idx="28">
                  <c:v>2010.6754353416432</c:v>
                </c:pt>
                <c:pt idx="29">
                  <c:v>2177.6458122767904</c:v>
                </c:pt>
                <c:pt idx="30">
                  <c:v>2345.7593869831117</c:v>
                </c:pt>
                <c:pt idx="31">
                  <c:v>2513.8701583633069</c:v>
                </c:pt>
                <c:pt idx="32">
                  <c:v>2680.8342540168455</c:v>
                </c:pt>
                <c:pt idx="33">
                  <c:v>2845.5306917571129</c:v>
                </c:pt>
                <c:pt idx="34">
                  <c:v>3006.8817778311768</c:v>
                </c:pt>
                <c:pt idx="35">
                  <c:v>3163.8725371255837</c:v>
                </c:pt>
                <c:pt idx="36">
                  <c:v>3315.5685883468323</c:v>
                </c:pt>
                <c:pt idx="37">
                  <c:v>3461.1319205961058</c:v>
                </c:pt>
                <c:pt idx="38">
                  <c:v>3599.8340958431781</c:v>
                </c:pt>
                <c:pt idx="39">
                  <c:v>3731.0664920194044</c:v>
                </c:pt>
                <c:pt idx="40">
                  <c:v>3854.3473098969557</c:v>
                </c:pt>
                <c:pt idx="41">
                  <c:v>3969.3251885148611</c:v>
                </c:pt>
                <c:pt idx="42">
                  <c:v>4075.7794026589318</c:v>
                </c:pt>
                <c:pt idx="43">
                  <c:v>4173.6167452616291</c:v>
                </c:pt>
                <c:pt idx="44">
                  <c:v>4262.8653208874539</c:v>
                </c:pt>
                <c:pt idx="45">
                  <c:v>4343.6655873442351</c:v>
                </c:pt>
                <c:pt idx="46">
                  <c:v>4416.2590752805545</c:v>
                </c:pt>
                <c:pt idx="47">
                  <c:v>4480.9752858795064</c:v>
                </c:pt>
                <c:pt idx="48">
                  <c:v>4538.2173113415829</c:v>
                </c:pt>
                <c:pt idx="49">
                  <c:v>4588.4467402807841</c:v>
                </c:pt>
                <c:pt idx="50">
                  <c:v>4632.1684006413479</c:v>
                </c:pt>
                <c:pt idx="51">
                  <c:v>4669.9154581134308</c:v>
                </c:pt>
                <c:pt idx="52">
                  <c:v>4702.23533157374</c:v>
                </c:pt>
                <c:pt idx="53">
                  <c:v>4729.6768132603238</c:v>
                </c:pt>
                <c:pt idx="54">
                  <c:v>4752.7786954726453</c:v>
                </c:pt>
                <c:pt idx="55">
                  <c:v>4772.0601132267129</c:v>
                </c:pt>
                <c:pt idx="56">
                  <c:v>4788.0127191224883</c:v>
                </c:pt>
                <c:pt idx="57">
                  <c:v>4801.0947179110499</c:v>
                </c:pt>
                <c:pt idx="58">
                  <c:v>4811.7267083437782</c:v>
                </c:pt>
                <c:pt idx="59">
                  <c:v>4820.2892123057391</c:v>
                </c:pt>
                <c:pt idx="60">
                  <c:v>4827.1217182899845</c:v>
                </c:pt>
                <c:pt idx="61">
                  <c:v>4832.5230290724876</c:v>
                </c:pt>
                <c:pt idx="62">
                  <c:v>4836.7526819709155</c:v>
                </c:pt>
                <c:pt idx="63">
                  <c:v>4840.0332032843953</c:v>
                </c:pt>
                <c:pt idx="64">
                  <c:v>4842.5529645857823</c:v>
                </c:pt>
                <c:pt idx="65">
                  <c:v>4844.4694250847024</c:v>
                </c:pt>
                <c:pt idx="66">
                  <c:v>4845.9125686057905</c:v>
                </c:pt>
                <c:pt idx="67">
                  <c:v>4846.9883730769707</c:v>
                </c:pt>
                <c:pt idx="68">
                  <c:v>4847.7821821902044</c:v>
                </c:pt>
                <c:pt idx="69">
                  <c:v>4848.3618807881421</c:v>
                </c:pt>
                <c:pt idx="70">
                  <c:v>4848.7808056763479</c:v>
                </c:pt>
                <c:pt idx="71">
                  <c:v>4849.0803505769391</c:v>
                </c:pt>
                <c:pt idx="72">
                  <c:v>4849.2922469311234</c:v>
                </c:pt>
                <c:pt idx="73">
                  <c:v>4849.4405207875634</c:v>
                </c:pt>
                <c:pt idx="74">
                  <c:v>4849.54314003539</c:v>
                </c:pt>
                <c:pt idx="75">
                  <c:v>4849.6133760187831</c:v>
                </c:pt>
                <c:pt idx="76">
                  <c:v>4849.6609095870454</c:v>
                </c:pt>
                <c:pt idx="77">
                  <c:v>4849.6927145035379</c:v>
                </c:pt>
                <c:pt idx="78">
                  <c:v>4849.7137515253289</c:v>
                </c:pt>
                <c:pt idx="79">
                  <c:v>4849.7275050293229</c:v>
                </c:pt>
                <c:pt idx="80">
                  <c:v>4849.7363913996223</c:v>
                </c:pt>
                <c:pt idx="81">
                  <c:v>4849.7420650183512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53264"/>
        <c:axId val="306256400"/>
      </c:scatterChart>
      <c:valAx>
        <c:axId val="30625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56400"/>
        <c:crosses val="autoZero"/>
        <c:crossBetween val="midCat"/>
      </c:valAx>
      <c:valAx>
        <c:axId val="3062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5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95250</xdr:colOff>
      <xdr:row>10</xdr:row>
      <xdr:rowOff>40976</xdr:rowOff>
    </xdr:from>
    <xdr:to>
      <xdr:col>6</xdr:col>
      <xdr:colOff>772783</xdr:colOff>
      <xdr:row>25</xdr:row>
      <xdr:rowOff>115379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4405BAB-7E47-45EA-A3EA-D6E26BC3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64699</xdr:colOff>
      <xdr:row>9</xdr:row>
      <xdr:rowOff>111065</xdr:rowOff>
    </xdr:from>
    <xdr:to>
      <xdr:col>14</xdr:col>
      <xdr:colOff>722463</xdr:colOff>
      <xdr:row>25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E141081-2A53-4BF8-9879-C59F9AC3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opLeftCell="A3" zoomScale="84" zoomScaleNormal="84" workbookViewId="0">
      <selection activeCell="J47" sqref="J5:J47"/>
    </sheetView>
  </sheetViews>
  <sheetFormatPr defaultRowHeight="15" x14ac:dyDescent="0.25"/>
  <cols>
    <col min="1" max="2" width="14.42578125" customWidth="1"/>
    <col min="3" max="3" width="15.14062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462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465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25">
      <c r="A4" s="9" t="s">
        <v>44</v>
      </c>
      <c r="B4" s="9"/>
      <c r="C4" s="10">
        <f>[1]Sheet1_Raw!N3</f>
        <v>0</v>
      </c>
      <c r="F4" t="s">
        <v>84</v>
      </c>
      <c r="G4">
        <v>0</v>
      </c>
      <c r="H4">
        <v>3.5281210000000001</v>
      </c>
      <c r="I4">
        <v>1.4479041428571429</v>
      </c>
      <c r="J4">
        <v>0.48568942857142861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85</v>
      </c>
      <c r="G5">
        <v>1</v>
      </c>
      <c r="H5">
        <v>4.7469270000000003</v>
      </c>
      <c r="I5">
        <v>2.0863261428571427</v>
      </c>
      <c r="J5">
        <v>0.63842199999999982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86</v>
      </c>
      <c r="G6">
        <v>2</v>
      </c>
      <c r="H6">
        <v>5.538081</v>
      </c>
      <c r="I6">
        <v>2.8316608571428574</v>
      </c>
      <c r="J6">
        <v>0.74533471428571474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87</v>
      </c>
      <c r="G7">
        <v>3</v>
      </c>
      <c r="H7">
        <v>8.5530209999999993</v>
      </c>
      <c r="I7">
        <v>3.9557721428571426</v>
      </c>
      <c r="J7">
        <v>1.1241112857142852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88</v>
      </c>
      <c r="G8">
        <v>4</v>
      </c>
      <c r="H8">
        <v>10.691276</v>
      </c>
      <c r="I8">
        <v>5.345638000000001</v>
      </c>
      <c r="J8">
        <v>1.3898658571428584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89</v>
      </c>
      <c r="G9">
        <v>5</v>
      </c>
      <c r="H9">
        <v>14.390458000000001</v>
      </c>
      <c r="I9">
        <v>7.1448271428571442</v>
      </c>
      <c r="J9">
        <v>1.7991891428571432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90</v>
      </c>
      <c r="G10">
        <v>6</v>
      </c>
      <c r="H10">
        <v>22.943479</v>
      </c>
      <c r="I10">
        <v>10.055909</v>
      </c>
      <c r="J10">
        <v>2.9110818571428556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91</v>
      </c>
      <c r="G11">
        <v>7</v>
      </c>
      <c r="H11">
        <v>36.243425999999999</v>
      </c>
      <c r="I11">
        <v>14.729524</v>
      </c>
      <c r="J11">
        <v>4.6736149999999999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92</v>
      </c>
      <c r="G12">
        <v>8</v>
      </c>
      <c r="H12">
        <v>48.688071000000001</v>
      </c>
      <c r="I12">
        <v>21.006830285714283</v>
      </c>
      <c r="J12">
        <v>6.2773062857142836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93</v>
      </c>
      <c r="G13">
        <v>9</v>
      </c>
      <c r="H13">
        <v>48.688071000000001</v>
      </c>
      <c r="I13">
        <v>27.171114571428571</v>
      </c>
      <c r="J13">
        <v>6.1642842857142881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94</v>
      </c>
      <c r="G14">
        <v>10</v>
      </c>
      <c r="H14">
        <v>111.873513</v>
      </c>
      <c r="I14">
        <v>41.93118485714286</v>
      </c>
      <c r="J14">
        <v>14.760070285714288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95</v>
      </c>
      <c r="G15">
        <v>11</v>
      </c>
      <c r="H15">
        <v>136.655891</v>
      </c>
      <c r="I15">
        <v>59.926129857142861</v>
      </c>
      <c r="J15">
        <v>17.994945000000001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96</v>
      </c>
      <c r="G16">
        <v>12</v>
      </c>
      <c r="H16">
        <v>166.741142</v>
      </c>
      <c r="I16">
        <v>81.690513285714275</v>
      </c>
      <c r="J16">
        <v>21.764383428571414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97</v>
      </c>
      <c r="G17">
        <v>13</v>
      </c>
      <c r="H17">
        <v>212.58533399999999</v>
      </c>
      <c r="I17">
        <v>108.78220685714287</v>
      </c>
      <c r="J17">
        <v>27.091693571428593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98</v>
      </c>
      <c r="G18">
        <v>14</v>
      </c>
      <c r="H18">
        <v>251.202223</v>
      </c>
      <c r="I18">
        <v>139.49060642857143</v>
      </c>
      <c r="J18">
        <v>30.708399571428558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99</v>
      </c>
      <c r="G19">
        <v>15</v>
      </c>
      <c r="H19">
        <v>297.43130100000002</v>
      </c>
      <c r="I19">
        <v>175.02535357142855</v>
      </c>
      <c r="J19">
        <v>35.534747142857128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100</v>
      </c>
      <c r="G20">
        <v>16</v>
      </c>
      <c r="H20">
        <v>384.094785</v>
      </c>
      <c r="I20">
        <v>222.94059842857141</v>
      </c>
      <c r="J20">
        <v>47.915244857142852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101</v>
      </c>
      <c r="G21">
        <v>17</v>
      </c>
      <c r="H21">
        <v>436.417891</v>
      </c>
      <c r="I21">
        <v>269.304081</v>
      </c>
      <c r="J21">
        <v>46.363482571428591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102</v>
      </c>
      <c r="G22">
        <v>18</v>
      </c>
      <c r="H22">
        <v>542.56088</v>
      </c>
      <c r="I22">
        <v>327.29050800000005</v>
      </c>
      <c r="J22">
        <v>57.986427000000049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103</v>
      </c>
      <c r="G23">
        <v>19</v>
      </c>
      <c r="H23">
        <v>615.13326199999995</v>
      </c>
      <c r="I23">
        <v>391.3465251428571</v>
      </c>
      <c r="J23">
        <v>64.056017142857058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104</v>
      </c>
      <c r="G24">
        <v>20</v>
      </c>
      <c r="H24">
        <v>751.29735400000004</v>
      </c>
      <c r="I24">
        <v>468.30538514285712</v>
      </c>
      <c r="J24">
        <v>76.958860000000016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105</v>
      </c>
      <c r="G25">
        <v>21</v>
      </c>
      <c r="H25">
        <v>852.84309499999995</v>
      </c>
      <c r="I25">
        <v>554.25408114285722</v>
      </c>
      <c r="J25">
        <v>85.948696000000098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106</v>
      </c>
      <c r="G26">
        <v>22</v>
      </c>
      <c r="H26">
        <v>1058.7570720000001</v>
      </c>
      <c r="I26">
        <v>663.01490557142859</v>
      </c>
      <c r="J26">
        <v>108.76082442857137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107</v>
      </c>
      <c r="G27">
        <v>23</v>
      </c>
      <c r="H27">
        <v>1235.6121619999999</v>
      </c>
      <c r="I27">
        <v>784.66024514285709</v>
      </c>
      <c r="J27">
        <v>121.64533957142851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108</v>
      </c>
      <c r="G28">
        <v>24</v>
      </c>
      <c r="H28">
        <v>1405.2399479999999</v>
      </c>
      <c r="I28">
        <v>923.0633961428573</v>
      </c>
      <c r="J28">
        <v>138.40315100000021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109</v>
      </c>
      <c r="G29">
        <v>25</v>
      </c>
      <c r="H29">
        <v>1565.9512110000001</v>
      </c>
      <c r="I29">
        <v>1069.2620148571427</v>
      </c>
      <c r="J29">
        <v>146.19861871428543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110</v>
      </c>
      <c r="G30">
        <v>26</v>
      </c>
      <c r="H30">
        <v>1712.9562570000001</v>
      </c>
      <c r="I30">
        <v>1226.0938712857144</v>
      </c>
      <c r="J30">
        <v>156.83185642857165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111</v>
      </c>
      <c r="G31">
        <v>27</v>
      </c>
      <c r="H31">
        <v>1880.7237620000001</v>
      </c>
      <c r="I31">
        <v>1387.4405009999998</v>
      </c>
      <c r="J31">
        <v>161.34662971428543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112</v>
      </c>
      <c r="G32">
        <v>28</v>
      </c>
      <c r="H32">
        <v>2051.0785550000001</v>
      </c>
      <c r="I32">
        <v>1558.6169952857142</v>
      </c>
      <c r="J32">
        <v>171.1764942857144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113</v>
      </c>
      <c r="G33">
        <v>29</v>
      </c>
      <c r="H33">
        <v>2226.3085700000001</v>
      </c>
      <c r="I33">
        <v>1725.4100664285713</v>
      </c>
      <c r="J33">
        <v>166.79307114285712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114</v>
      </c>
      <c r="G34">
        <v>30</v>
      </c>
      <c r="H34">
        <v>2396.235713</v>
      </c>
      <c r="I34">
        <v>1891.2134308571426</v>
      </c>
      <c r="J34">
        <v>165.80336442857129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115</v>
      </c>
      <c r="G35">
        <v>31</v>
      </c>
      <c r="H35">
        <v>2548.7788399999999</v>
      </c>
      <c r="I35">
        <v>2054.5761297142858</v>
      </c>
      <c r="J35">
        <v>163.36269885714319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116</v>
      </c>
      <c r="G36">
        <v>32</v>
      </c>
      <c r="H36">
        <v>2697.7938469999999</v>
      </c>
      <c r="I36">
        <v>2216.2679348571432</v>
      </c>
      <c r="J36">
        <v>161.69180514285745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117</v>
      </c>
      <c r="G37">
        <v>33</v>
      </c>
      <c r="H37">
        <v>2814.9274679999999</v>
      </c>
      <c r="I37">
        <v>2373.6923935714285</v>
      </c>
      <c r="J37">
        <v>157.42445871428527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118</v>
      </c>
      <c r="G38">
        <v>34</v>
      </c>
      <c r="H38">
        <v>2922.4603229999998</v>
      </c>
      <c r="I38">
        <v>2522.5119022857143</v>
      </c>
      <c r="J38">
        <v>148.8195087142858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119</v>
      </c>
      <c r="G39">
        <v>35</v>
      </c>
      <c r="H39">
        <v>3035.0822250000001</v>
      </c>
      <c r="I39">
        <v>2663.0838551428569</v>
      </c>
      <c r="J39">
        <v>140.57195285714261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120</v>
      </c>
      <c r="G40">
        <v>36</v>
      </c>
      <c r="H40">
        <v>3169.3218879999999</v>
      </c>
      <c r="I40">
        <v>2797.8000434285714</v>
      </c>
      <c r="J40">
        <v>134.71618828571445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121</v>
      </c>
      <c r="G41">
        <v>37</v>
      </c>
      <c r="H41">
        <v>3276.2774140000001</v>
      </c>
      <c r="I41">
        <v>2923.5202864285711</v>
      </c>
      <c r="J41">
        <v>125.72024299999975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122</v>
      </c>
      <c r="G42">
        <v>38</v>
      </c>
      <c r="H42">
        <v>3384.2806850000002</v>
      </c>
      <c r="I42">
        <v>3042.8776928571433</v>
      </c>
      <c r="J42">
        <v>119.35740642857218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123</v>
      </c>
      <c r="G43">
        <v>39</v>
      </c>
      <c r="H43">
        <v>3485.9333379999998</v>
      </c>
      <c r="I43">
        <v>3155.4690487142857</v>
      </c>
      <c r="J43">
        <v>112.59135585714239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124</v>
      </c>
      <c r="G44">
        <v>40</v>
      </c>
      <c r="H44">
        <v>3567.272567</v>
      </c>
      <c r="I44">
        <v>3262.9469199999999</v>
      </c>
      <c r="J44">
        <v>107.47787128571417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125</v>
      </c>
      <c r="G45">
        <v>41</v>
      </c>
      <c r="H45">
        <v>3637.150748</v>
      </c>
      <c r="I45">
        <v>3365.0455521428571</v>
      </c>
      <c r="J45">
        <v>102.09863214285724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126</v>
      </c>
      <c r="G46">
        <v>42</v>
      </c>
      <c r="H46">
        <v>3689.3669399999999</v>
      </c>
      <c r="I46">
        <v>3458.5147971428569</v>
      </c>
      <c r="J46">
        <v>93.469244999999773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127</v>
      </c>
      <c r="G47">
        <v>43</v>
      </c>
      <c r="H47">
        <v>3798.4821040000002</v>
      </c>
      <c r="I47">
        <v>3548.394828</v>
      </c>
      <c r="J47">
        <v>89.880030857143083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128</v>
      </c>
      <c r="G48">
        <v>44</v>
      </c>
      <c r="H48">
        <v>3954.660265</v>
      </c>
      <c r="I48">
        <v>3645.3066638571427</v>
      </c>
      <c r="J48">
        <v>96.911835857142705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129</v>
      </c>
      <c r="G49">
        <v>45</v>
      </c>
      <c r="H49">
        <v>4080.6248799999998</v>
      </c>
      <c r="I49">
        <v>3744.7844059999993</v>
      </c>
      <c r="J49">
        <v>99.477742142856641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130</v>
      </c>
      <c r="G50">
        <v>46</v>
      </c>
      <c r="H50">
        <v>4099.5912040000003</v>
      </c>
      <c r="I50">
        <v>3832.4498154285716</v>
      </c>
      <c r="J50">
        <v>87.665409428572275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131</v>
      </c>
      <c r="G51">
        <v>47</v>
      </c>
      <c r="H51">
        <v>4248.157177</v>
      </c>
      <c r="I51">
        <v>3929.7190454285715</v>
      </c>
      <c r="J51">
        <v>97.26922999999988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132</v>
      </c>
      <c r="G52">
        <v>48</v>
      </c>
      <c r="H52">
        <v>4281.0007770000002</v>
      </c>
      <c r="I52">
        <v>4021.6976210000003</v>
      </c>
      <c r="J52">
        <v>91.978575571428792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133</v>
      </c>
      <c r="G53">
        <v>49</v>
      </c>
      <c r="H53">
        <v>4365.8467440000004</v>
      </c>
      <c r="I53">
        <v>4118.3375930000011</v>
      </c>
      <c r="J53">
        <v>96.639972000000853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134</v>
      </c>
      <c r="G54">
        <v>50</v>
      </c>
      <c r="H54">
        <v>4455.8886709999997</v>
      </c>
      <c r="I54">
        <v>4212.2528168571434</v>
      </c>
      <c r="J54">
        <v>93.915223857142337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135</v>
      </c>
      <c r="G55">
        <v>51</v>
      </c>
      <c r="H55">
        <v>4554.9968010000002</v>
      </c>
      <c r="I55">
        <v>4298.015179142858</v>
      </c>
      <c r="J55">
        <v>85.762362285714516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136</v>
      </c>
      <c r="G56">
        <v>52</v>
      </c>
      <c r="H56">
        <v>4340.4442719999997</v>
      </c>
      <c r="I56">
        <v>4335.132235142858</v>
      </c>
      <c r="J56">
        <v>37.117056000000048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137</v>
      </c>
      <c r="G57">
        <v>53</v>
      </c>
      <c r="H57">
        <v>4402.7744119999998</v>
      </c>
      <c r="I57">
        <v>4378.4441219999999</v>
      </c>
      <c r="J57">
        <v>43.311886857141872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138</v>
      </c>
      <c r="G58">
        <v>54</v>
      </c>
      <c r="H58">
        <v>4439.7448450000002</v>
      </c>
      <c r="I58">
        <v>4405.8137888571428</v>
      </c>
      <c r="J58">
        <v>27.369666857142875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139</v>
      </c>
      <c r="G59">
        <v>55</v>
      </c>
      <c r="H59">
        <v>4478.8962979999997</v>
      </c>
      <c r="I59">
        <v>4434.0845775714288</v>
      </c>
      <c r="J59">
        <v>28.270788714286027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140</v>
      </c>
      <c r="G60">
        <v>56</v>
      </c>
      <c r="H60">
        <v>4506.8646760000001</v>
      </c>
      <c r="I60">
        <v>4454.2299964285712</v>
      </c>
      <c r="J60">
        <v>20.145418857142431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141</v>
      </c>
      <c r="G61">
        <v>57</v>
      </c>
      <c r="H61">
        <v>4552.7088679999997</v>
      </c>
      <c r="I61">
        <v>4468.0614531428573</v>
      </c>
      <c r="J61">
        <v>13.831456714286105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142</v>
      </c>
      <c r="G62">
        <v>58</v>
      </c>
      <c r="H62">
        <v>4563.78503</v>
      </c>
      <c r="I62">
        <v>4469.3169144285712</v>
      </c>
      <c r="J62">
        <v>1.2554612857138636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143</v>
      </c>
      <c r="G63">
        <v>59</v>
      </c>
      <c r="H63">
        <v>4601.8673550000003</v>
      </c>
      <c r="I63">
        <v>4506.6630691428572</v>
      </c>
      <c r="J63">
        <v>37.346154714286058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144</v>
      </c>
      <c r="G64">
        <v>60</v>
      </c>
      <c r="H64">
        <v>4631.075922</v>
      </c>
      <c r="I64">
        <v>4539.2775705714284</v>
      </c>
      <c r="J64">
        <v>32.614501428571202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145</v>
      </c>
      <c r="G65">
        <v>61</v>
      </c>
      <c r="H65">
        <v>4649.9780979999996</v>
      </c>
      <c r="I65">
        <v>4569.3108924285716</v>
      </c>
      <c r="J65">
        <v>30.033321857143164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146</v>
      </c>
      <c r="G66">
        <v>62</v>
      </c>
      <c r="H66">
        <v>4661.6315889999996</v>
      </c>
      <c r="I66">
        <v>4595.4159339999997</v>
      </c>
      <c r="J66">
        <v>26.105041571428046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147</v>
      </c>
      <c r="G67">
        <v>63</v>
      </c>
      <c r="H67">
        <v>4689.8137930000003</v>
      </c>
      <c r="I67">
        <v>4621.5515221428568</v>
      </c>
      <c r="J67">
        <v>26.135588142857159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148</v>
      </c>
      <c r="G68">
        <v>64</v>
      </c>
      <c r="H68">
        <v>4711.110815</v>
      </c>
      <c r="I68">
        <v>4644.1803717142857</v>
      </c>
      <c r="J68">
        <v>22.628849571428873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149</v>
      </c>
      <c r="G69">
        <v>65</v>
      </c>
      <c r="H69">
        <v>4735.102038</v>
      </c>
      <c r="I69">
        <v>4668.6542300000001</v>
      </c>
      <c r="J69">
        <v>24.473858285714414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150</v>
      </c>
      <c r="G70">
        <v>66</v>
      </c>
      <c r="H70">
        <v>4765.2514369999999</v>
      </c>
      <c r="I70">
        <v>4691.9948131428582</v>
      </c>
      <c r="J70">
        <v>23.340583142858122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151</v>
      </c>
      <c r="G71">
        <v>67</v>
      </c>
      <c r="H71">
        <v>4780.6682570000003</v>
      </c>
      <c r="I71">
        <v>4713.3651467142854</v>
      </c>
      <c r="J71">
        <v>21.370333571427182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152</v>
      </c>
      <c r="G72">
        <v>68</v>
      </c>
      <c r="H72">
        <v>4797.1755869999997</v>
      </c>
      <c r="I72">
        <v>4734.3933594285709</v>
      </c>
      <c r="J72">
        <v>21.028212714285473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153</v>
      </c>
      <c r="G73">
        <v>69</v>
      </c>
      <c r="H73">
        <v>4863.1621429999996</v>
      </c>
      <c r="I73">
        <v>4763.1834385714292</v>
      </c>
      <c r="J73">
        <v>28.790079142858303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154</v>
      </c>
      <c r="G74">
        <v>70</v>
      </c>
      <c r="H74">
        <v>4875.8633790000004</v>
      </c>
      <c r="I74">
        <v>4789.7619508571433</v>
      </c>
      <c r="J74">
        <v>26.578512285714169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155</v>
      </c>
      <c r="G75">
        <v>71</v>
      </c>
      <c r="H75">
        <v>4889.9972459999999</v>
      </c>
      <c r="I75">
        <v>4815.3171552857148</v>
      </c>
      <c r="J75">
        <v>25.555204428571415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156</v>
      </c>
      <c r="G76">
        <v>72</v>
      </c>
      <c r="H76">
        <v>4908.1510330000001</v>
      </c>
      <c r="I76">
        <v>4840.0384402857144</v>
      </c>
      <c r="J76">
        <v>24.721284999999625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157</v>
      </c>
      <c r="G77">
        <v>73</v>
      </c>
      <c r="H77">
        <v>4921.9000139999998</v>
      </c>
      <c r="I77">
        <v>4862.4168084285711</v>
      </c>
      <c r="J77">
        <v>22.378368142856743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158</v>
      </c>
      <c r="G78">
        <v>74</v>
      </c>
      <c r="H78">
        <v>4932.9120290000001</v>
      </c>
      <c r="I78">
        <v>4884.1659187142859</v>
      </c>
      <c r="J78">
        <v>21.749110285714778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159</v>
      </c>
      <c r="G79">
        <v>75</v>
      </c>
      <c r="H79">
        <v>4932.9120290000001</v>
      </c>
      <c r="I79">
        <v>4903.5568389999989</v>
      </c>
      <c r="J79">
        <v>19.390920285713037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160</v>
      </c>
      <c r="G80">
        <v>76</v>
      </c>
      <c r="H80">
        <v>4952.3273859999999</v>
      </c>
      <c r="I80">
        <v>4916.2947308571429</v>
      </c>
      <c r="J80">
        <v>12.73789185714395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161</v>
      </c>
      <c r="G81">
        <v>77</v>
      </c>
      <c r="H81">
        <v>4961.5432659999997</v>
      </c>
      <c r="I81">
        <v>4928.5347147142847</v>
      </c>
      <c r="J81">
        <v>12.239983857141851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162</v>
      </c>
      <c r="G82">
        <v>78</v>
      </c>
      <c r="H82">
        <v>4972.619428</v>
      </c>
      <c r="I82">
        <v>4940.3378835714293</v>
      </c>
      <c r="J82">
        <v>11.803168857144556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163</v>
      </c>
      <c r="G83">
        <v>79</v>
      </c>
      <c r="H83">
        <v>4982.9258179999997</v>
      </c>
      <c r="I83">
        <v>4951.0199957142859</v>
      </c>
      <c r="J83">
        <v>10.682112142856568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164</v>
      </c>
      <c r="G84">
        <v>80</v>
      </c>
      <c r="H84">
        <v>5021.1364389999999</v>
      </c>
      <c r="I84">
        <v>4965.1966278571426</v>
      </c>
      <c r="J84">
        <v>14.176632142856761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165</v>
      </c>
      <c r="G85">
        <v>81</v>
      </c>
      <c r="H85">
        <v>5031.1007079999999</v>
      </c>
      <c r="I85">
        <v>4979.2235819999996</v>
      </c>
      <c r="J85">
        <v>14.026954142856994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166</v>
      </c>
      <c r="G86">
        <v>82</v>
      </c>
      <c r="H86">
        <v>5041.407099</v>
      </c>
      <c r="I86">
        <v>4994.7228777142864</v>
      </c>
      <c r="J86">
        <v>15.499295714286745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167</v>
      </c>
      <c r="G87">
        <v>83</v>
      </c>
      <c r="H87">
        <v>5033.4527889999999</v>
      </c>
      <c r="I87">
        <v>5006.3122209999992</v>
      </c>
      <c r="J87">
        <v>11.589343285712857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168</v>
      </c>
      <c r="G88">
        <v>84</v>
      </c>
      <c r="H88">
        <v>5051.8204009999999</v>
      </c>
      <c r="I88">
        <v>5019.208954571428</v>
      </c>
      <c r="J88">
        <v>12.89673357142874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169</v>
      </c>
      <c r="G89">
        <v>85</v>
      </c>
      <c r="H89">
        <v>5051.8204009999999</v>
      </c>
      <c r="I89">
        <v>5030.5233792857134</v>
      </c>
      <c r="J89">
        <v>11.314424714285451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170</v>
      </c>
      <c r="G90">
        <v>86</v>
      </c>
      <c r="H90">
        <v>5087.0374650000003</v>
      </c>
      <c r="I90">
        <v>5045.3964717142862</v>
      </c>
      <c r="J90">
        <v>14.873092428572818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171</v>
      </c>
      <c r="G91">
        <v>87</v>
      </c>
      <c r="H91">
        <v>5101.1071840000004</v>
      </c>
      <c r="I91">
        <v>5056.8208638571441</v>
      </c>
      <c r="J91">
        <v>11.424392142857869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172</v>
      </c>
      <c r="G92">
        <v>88</v>
      </c>
      <c r="H92">
        <v>5115.3051990000004</v>
      </c>
      <c r="I92">
        <v>5068.8500768571439</v>
      </c>
      <c r="J92">
        <v>12.0292129999998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173</v>
      </c>
      <c r="G93">
        <v>89</v>
      </c>
      <c r="H93">
        <v>5120.6722200000004</v>
      </c>
      <c r="I93">
        <v>5080.1736655714285</v>
      </c>
      <c r="J93">
        <v>11.323588714284597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174</v>
      </c>
      <c r="G94">
        <v>90</v>
      </c>
      <c r="H94">
        <v>5124.0720449999999</v>
      </c>
      <c r="I94">
        <v>5093.1192735714285</v>
      </c>
      <c r="J94">
        <v>12.945607999999993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175</v>
      </c>
      <c r="G95">
        <v>91</v>
      </c>
      <c r="H95">
        <v>5130.3585160000002</v>
      </c>
      <c r="I95">
        <v>5104.3390042857145</v>
      </c>
      <c r="J95">
        <v>11.219730714286015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176</v>
      </c>
      <c r="G96">
        <v>92</v>
      </c>
      <c r="H96">
        <v>5138.7832410000001</v>
      </c>
      <c r="I96">
        <v>5116.7622671428571</v>
      </c>
      <c r="J96">
        <v>12.423262857142618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177</v>
      </c>
      <c r="G97">
        <v>93</v>
      </c>
      <c r="H97">
        <v>5145.9250140000004</v>
      </c>
      <c r="I97">
        <v>5125.1747741428571</v>
      </c>
      <c r="J97">
        <v>8.4125070000000051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178</v>
      </c>
      <c r="G98">
        <v>94</v>
      </c>
      <c r="H98">
        <v>5152.7246649999997</v>
      </c>
      <c r="I98">
        <v>5132.5487000000003</v>
      </c>
      <c r="J98">
        <v>7.3739258571431492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179</v>
      </c>
      <c r="G99">
        <v>95</v>
      </c>
      <c r="H99">
        <v>5159.8236729999999</v>
      </c>
      <c r="I99">
        <v>5138.9084819999998</v>
      </c>
      <c r="J99">
        <v>6.3597819999995409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180</v>
      </c>
      <c r="G100">
        <v>96</v>
      </c>
      <c r="H100">
        <v>5164.9554850000004</v>
      </c>
      <c r="I100">
        <v>5145.2346627142852</v>
      </c>
      <c r="J100">
        <v>6.3261807142853286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181</v>
      </c>
      <c r="G101">
        <v>97</v>
      </c>
      <c r="H101">
        <v>5168.5263709999999</v>
      </c>
      <c r="I101">
        <v>5151.5852807142855</v>
      </c>
      <c r="J101">
        <v>6.3506180000003951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182</v>
      </c>
      <c r="G102">
        <v>98</v>
      </c>
      <c r="H102">
        <v>5173.8506269999998</v>
      </c>
      <c r="I102">
        <v>5157.7984394285722</v>
      </c>
      <c r="J102">
        <v>6.213158714286692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183</v>
      </c>
      <c r="G103">
        <v>99</v>
      </c>
      <c r="H103">
        <v>5180.5647479999998</v>
      </c>
      <c r="I103">
        <v>5163.767226142857</v>
      </c>
      <c r="J103">
        <v>5.9687867142847608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</row>
    <row r="113" spans="1:5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</row>
    <row r="114" spans="1:5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</row>
    <row r="115" spans="1:5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</row>
    <row r="116" spans="1:5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</row>
    <row r="117" spans="1:5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</row>
    <row r="118" spans="1:5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</row>
    <row r="119" spans="1:5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</row>
    <row r="120" spans="1:5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</row>
    <row r="121" spans="1:5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</row>
    <row r="122" spans="1:5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</row>
    <row r="123" spans="1:5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</row>
    <row r="124" spans="1:5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</row>
    <row r="125" spans="1:5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</row>
    <row r="126" spans="1:5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</row>
    <row r="127" spans="1:5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</row>
    <row r="128" spans="1:5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</row>
    <row r="129" spans="1:5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</row>
    <row r="130" spans="1:5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</row>
    <row r="131" spans="1:5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</row>
    <row r="132" spans="1:5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</row>
    <row r="133" spans="1:5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</row>
    <row r="134" spans="1:5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</row>
    <row r="135" spans="1:5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</row>
    <row r="136" spans="1:5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</row>
    <row r="137" spans="1:5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</row>
    <row r="138" spans="1:5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</row>
    <row r="139" spans="1:5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</row>
    <row r="140" spans="1:5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</row>
    <row r="141" spans="1:5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</row>
    <row r="142" spans="1:5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</row>
    <row r="143" spans="1:5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</row>
    <row r="144" spans="1:5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</row>
    <row r="145" spans="1:5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</row>
    <row r="146" spans="1:5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</row>
    <row r="147" spans="1:5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</row>
    <row r="148" spans="1:5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</row>
    <row r="149" spans="1:5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</row>
    <row r="150" spans="1:5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</row>
    <row r="151" spans="1:5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</row>
    <row r="152" spans="1:5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</row>
    <row r="153" spans="1:5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5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5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5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5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5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5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5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8"/>
  <sheetViews>
    <sheetView zoomScale="80" zoomScaleNormal="80" workbookViewId="0">
      <selection activeCell="I5" sqref="I5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463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0</v>
      </c>
      <c r="B3">
        <f>A3-$A$3</f>
        <v>0</v>
      </c>
      <c r="C3" s="4">
        <f>Input!I4</f>
        <v>1.4479041428571429</v>
      </c>
      <c r="D3">
        <f>C3-$C$3</f>
        <v>0</v>
      </c>
      <c r="E3">
        <f t="shared" ref="E3:E34" si="0">(_Ac/(1+EXP(-1*(B3-_Muc)/_sc)))</f>
        <v>933.41407165183296</v>
      </c>
      <c r="F3">
        <f>(D3-E3)^2</f>
        <v>871261.82915765315</v>
      </c>
      <c r="G3">
        <f>(E3-$H$4)^2</f>
        <v>4940221.4655213803</v>
      </c>
      <c r="H3" s="2" t="s">
        <v>11</v>
      </c>
      <c r="I3" s="16">
        <f>SUM(F3:F167)</f>
        <v>229311835.34921119</v>
      </c>
      <c r="J3">
        <f>1-(I3/I5)</f>
        <v>0.64351605605683537</v>
      </c>
      <c r="L3">
        <f>Input!J4</f>
        <v>0.48568942857142861</v>
      </c>
      <c r="M3">
        <f>L3-$L$3</f>
        <v>0</v>
      </c>
      <c r="N3">
        <f>_Ac*EXP(-1*(B3-_Muc)/_sc)*(1/_sc)*(1/(1+EXP(-1*(B3-_Muc)/_sc))^2)+$L$3</f>
        <v>22.586487138355391</v>
      </c>
      <c r="O3">
        <f>(L3-N3)^2</f>
        <v>488.44525940879197</v>
      </c>
      <c r="P3">
        <f>(N3-$Q$4)^2</f>
        <v>815.43791405275726</v>
      </c>
      <c r="Q3" s="1" t="s">
        <v>11</v>
      </c>
      <c r="R3" s="16">
        <f>SUM(O3:O167)</f>
        <v>1043739.1962279</v>
      </c>
      <c r="S3" s="5">
        <f>1-(R3/R5)</f>
        <v>-1.1515362140250622</v>
      </c>
      <c r="V3">
        <f>COUNT(B3:B500)</f>
        <v>100</v>
      </c>
      <c r="X3">
        <v>3109814.1482263152</v>
      </c>
      <c r="Y3">
        <v>342.45725814551048</v>
      </c>
      <c r="Z3">
        <v>42.221729670784931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1">A4-$A$3</f>
        <v>1</v>
      </c>
      <c r="C4" s="4">
        <f>Input!I5</f>
        <v>2.0863261428571427</v>
      </c>
      <c r="D4">
        <f t="shared" ref="D4:D67" si="2">C4-$C$3</f>
        <v>0.63842199999999982</v>
      </c>
      <c r="E4">
        <f t="shared" si="0"/>
        <v>955.77851005413254</v>
      </c>
      <c r="F4">
        <f t="shared" ref="F4:F67" si="3">(D4-E4)^2</f>
        <v>912292.58780805604</v>
      </c>
      <c r="G4">
        <f t="shared" ref="G4:G67" si="4">(E4-$H$4)^2</f>
        <v>4841304.5081612812</v>
      </c>
      <c r="H4">
        <f>AVERAGE(D3:D167)</f>
        <v>3156.074969207144</v>
      </c>
      <c r="I4" t="s">
        <v>5</v>
      </c>
      <c r="J4" t="s">
        <v>6</v>
      </c>
      <c r="L4">
        <f>Input!J5</f>
        <v>0.63842199999999982</v>
      </c>
      <c r="M4">
        <f t="shared" ref="M4:M67" si="5">L4-$L$3</f>
        <v>0.15273257142857122</v>
      </c>
      <c r="N4">
        <f t="shared" ref="N4:N34" si="6">_Ac*EXP(-1*(B4-_Muc)/_sc)*(1/_sc)*(1/(1+EXP(-1*(B4-_Muc)/_sc))^2)+$L$3</f>
        <v>23.115855601480373</v>
      </c>
      <c r="O4">
        <f t="shared" ref="O4:O67" si="7">(L4-N4)^2</f>
        <v>505.23502130895901</v>
      </c>
      <c r="P4">
        <f t="shared" ref="P4:P67" si="8">(N4-$Q$4)^2</f>
        <v>785.48498723659498</v>
      </c>
      <c r="Q4">
        <f>AVERAGE(M3:M167)</f>
        <v>51.142360685714387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1"/>
        <v>2</v>
      </c>
      <c r="C5" s="4">
        <f>Input!I6</f>
        <v>2.8316608571428574</v>
      </c>
      <c r="D5">
        <f t="shared" si="2"/>
        <v>1.3837567142857146</v>
      </c>
      <c r="E5">
        <f t="shared" si="0"/>
        <v>978.67862781550548</v>
      </c>
      <c r="F5">
        <f t="shared" si="3"/>
        <v>955105.26508074976</v>
      </c>
      <c r="G5">
        <f t="shared" si="4"/>
        <v>4741054.8275056928</v>
      </c>
      <c r="I5">
        <f>SUM(G3:G167)</f>
        <v>643259925.85453176</v>
      </c>
      <c r="J5" s="5">
        <f>1-((1-J3)*(V3-1)/(V3-1-1))</f>
        <v>0.63987846479210919</v>
      </c>
      <c r="L5">
        <f>Input!J6</f>
        <v>0.74533471428571474</v>
      </c>
      <c r="M5">
        <f t="shared" si="5"/>
        <v>0.25964528571428613</v>
      </c>
      <c r="N5">
        <f t="shared" si="6"/>
        <v>23.65789575336046</v>
      </c>
      <c r="O5">
        <f t="shared" si="7"/>
        <v>524.98545336932602</v>
      </c>
      <c r="P5">
        <f t="shared" si="8"/>
        <v>755.39581261779267</v>
      </c>
      <c r="R5">
        <f>SUM(P3:P167)</f>
        <v>485113.46888988127</v>
      </c>
      <c r="S5" s="5">
        <f>1-((1-S3)*(V3-1)/(V3-1-1))</f>
        <v>-1.1734906651885835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1"/>
        <v>3</v>
      </c>
      <c r="C6" s="4">
        <f>Input!I7</f>
        <v>3.9557721428571426</v>
      </c>
      <c r="D6">
        <f t="shared" si="2"/>
        <v>2.5078679999999998</v>
      </c>
      <c r="E6">
        <f t="shared" si="0"/>
        <v>1002.1272474995548</v>
      </c>
      <c r="F6">
        <f t="shared" si="3"/>
        <v>999238.90387107478</v>
      </c>
      <c r="G6">
        <f t="shared" si="4"/>
        <v>4639490.7878493136</v>
      </c>
      <c r="L6">
        <f>Input!J7</f>
        <v>1.1241112857142852</v>
      </c>
      <c r="M6">
        <f t="shared" si="5"/>
        <v>0.6384218571428566</v>
      </c>
      <c r="N6">
        <f t="shared" si="6"/>
        <v>24.212910533543951</v>
      </c>
      <c r="O6">
        <f t="shared" si="7"/>
        <v>533.09265070657978</v>
      </c>
      <c r="P6">
        <f t="shared" si="8"/>
        <v>725.19528549823224</v>
      </c>
      <c r="V6" s="19" t="s">
        <v>17</v>
      </c>
      <c r="W6" s="20">
        <f>SQRT((S5-J5)^2)</f>
        <v>1.8133691299806927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1"/>
        <v>4</v>
      </c>
      <c r="C7" s="4">
        <f>Input!I8</f>
        <v>5.345638000000001</v>
      </c>
      <c r="D7">
        <f t="shared" si="2"/>
        <v>3.8977338571428581</v>
      </c>
      <c r="E7">
        <f t="shared" si="0"/>
        <v>1026.1374982070854</v>
      </c>
      <c r="F7">
        <f t="shared" si="3"/>
        <v>1044974.1358182261</v>
      </c>
      <c r="G7">
        <f t="shared" si="4"/>
        <v>4536633.6303701242</v>
      </c>
      <c r="L7">
        <f>Input!J8</f>
        <v>1.3898658571428584</v>
      </c>
      <c r="M7">
        <f t="shared" si="5"/>
        <v>0.90417642857142977</v>
      </c>
      <c r="N7">
        <f t="shared" si="6"/>
        <v>24.781210105108627</v>
      </c>
      <c r="O7">
        <f t="shared" si="7"/>
        <v>547.15498572684123</v>
      </c>
      <c r="P7">
        <f t="shared" si="8"/>
        <v>694.91025993337132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1"/>
        <v>5</v>
      </c>
      <c r="C8" s="4">
        <f>Input!I9</f>
        <v>7.1448271428571442</v>
      </c>
      <c r="D8">
        <f t="shared" si="2"/>
        <v>5.6969230000000017</v>
      </c>
      <c r="E8">
        <f t="shared" si="0"/>
        <v>1050.7228228849622</v>
      </c>
      <c r="F8">
        <f t="shared" si="3"/>
        <v>1092079.1314303749</v>
      </c>
      <c r="G8">
        <f t="shared" si="4"/>
        <v>4432507.6600234183</v>
      </c>
      <c r="L8">
        <f>Input!J9</f>
        <v>1.7991891428571432</v>
      </c>
      <c r="M8">
        <f t="shared" si="5"/>
        <v>1.3134997142857145</v>
      </c>
      <c r="N8">
        <f t="shared" si="6"/>
        <v>25.363112025993537</v>
      </c>
      <c r="O8">
        <f t="shared" si="7"/>
        <v>555.25846164239886</v>
      </c>
      <c r="P8">
        <f t="shared" si="8"/>
        <v>664.56966145971921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1"/>
        <v>6</v>
      </c>
      <c r="C9" s="4">
        <f>Input!I10</f>
        <v>10.055909</v>
      </c>
      <c r="D9">
        <f t="shared" si="2"/>
        <v>8.6080048571428573</v>
      </c>
      <c r="E9">
        <f t="shared" si="0"/>
        <v>1075.8969858083178</v>
      </c>
      <c r="F9">
        <f t="shared" si="3"/>
        <v>1139105.7688597976</v>
      </c>
      <c r="G9">
        <f t="shared" si="4"/>
        <v>4327140.4426172068</v>
      </c>
      <c r="L9">
        <f>Input!J10</f>
        <v>2.9110818571428556</v>
      </c>
      <c r="M9">
        <f t="shared" si="5"/>
        <v>2.4253924285714268</v>
      </c>
      <c r="N9">
        <f t="shared" si="6"/>
        <v>25.958941424350684</v>
      </c>
      <c r="O9">
        <f t="shared" si="7"/>
        <v>531.20383062973349</v>
      </c>
      <c r="P9">
        <f t="shared" si="8"/>
        <v>634.20460569362433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1"/>
        <v>7</v>
      </c>
      <c r="C10" s="4">
        <f>Input!I11</f>
        <v>14.729524</v>
      </c>
      <c r="D10">
        <f t="shared" si="2"/>
        <v>13.281619857142857</v>
      </c>
      <c r="E10">
        <f t="shared" si="0"/>
        <v>1101.6740802401439</v>
      </c>
      <c r="F10">
        <f t="shared" si="3"/>
        <v>1184598.1478185623</v>
      </c>
      <c r="G10">
        <f t="shared" si="4"/>
        <v>4220563.0125884013</v>
      </c>
      <c r="L10">
        <f>Input!J11</f>
        <v>4.6736149999999999</v>
      </c>
      <c r="M10">
        <f t="shared" si="5"/>
        <v>4.187925571428571</v>
      </c>
      <c r="N10">
        <f t="shared" si="6"/>
        <v>26.569031178007748</v>
      </c>
      <c r="O10">
        <f t="shared" si="7"/>
        <v>479.40924960816352</v>
      </c>
      <c r="P10">
        <f t="shared" si="8"/>
        <v>603.84852309432574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1"/>
        <v>8</v>
      </c>
      <c r="C11" s="4">
        <f>Input!I12</f>
        <v>21.006830285714283</v>
      </c>
      <c r="D11">
        <f t="shared" si="2"/>
        <v>19.558926142857139</v>
      </c>
      <c r="E11">
        <f t="shared" si="0"/>
        <v>1128.0685362724503</v>
      </c>
      <c r="F11">
        <f t="shared" si="3"/>
        <v>1228793.5557496625</v>
      </c>
      <c r="G11">
        <f t="shared" si="4"/>
        <v>4112810.0920245005</v>
      </c>
      <c r="L11">
        <f>Input!J12</f>
        <v>6.2773062857142836</v>
      </c>
      <c r="M11">
        <f t="shared" si="5"/>
        <v>5.7916168571428548</v>
      </c>
      <c r="N11">
        <f t="shared" si="6"/>
        <v>27.193722098136998</v>
      </c>
      <c r="O11">
        <f t="shared" si="7"/>
        <v>437.4964504381669</v>
      </c>
      <c r="P11">
        <f t="shared" si="8"/>
        <v>573.53729019840068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1"/>
        <v>9</v>
      </c>
      <c r="C12" s="4">
        <f>Input!I13</f>
        <v>27.171114571428571</v>
      </c>
      <c r="D12">
        <f t="shared" si="2"/>
        <v>25.723210428571427</v>
      </c>
      <c r="E12">
        <f t="shared" si="0"/>
        <v>1155.0951288532267</v>
      </c>
      <c r="F12">
        <f t="shared" si="3"/>
        <v>1275480.930126186</v>
      </c>
      <c r="G12">
        <f t="shared" si="4"/>
        <v>4003920.3215027885</v>
      </c>
      <c r="L12">
        <f>Input!J13</f>
        <v>6.1642842857142881</v>
      </c>
      <c r="M12">
        <f t="shared" si="5"/>
        <v>5.6785948571428593</v>
      </c>
      <c r="N12">
        <f t="shared" si="6"/>
        <v>27.833363117225694</v>
      </c>
      <c r="O12">
        <f t="shared" si="7"/>
        <v>469.54897740625574</v>
      </c>
      <c r="P12">
        <f t="shared" si="8"/>
        <v>543.30936764781177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1"/>
        <v>10</v>
      </c>
      <c r="C13" s="4">
        <f>Input!I14</f>
        <v>41.93118485714286</v>
      </c>
      <c r="D13">
        <f t="shared" si="2"/>
        <v>40.483280714285719</v>
      </c>
      <c r="E13">
        <f t="shared" si="0"/>
        <v>1182.7689860035809</v>
      </c>
      <c r="F13">
        <f t="shared" si="3"/>
        <v>1304816.6325082628</v>
      </c>
      <c r="G13">
        <f t="shared" si="4"/>
        <v>3893936.5033469805</v>
      </c>
      <c r="L13">
        <f>Input!J14</f>
        <v>14.760070285714288</v>
      </c>
      <c r="M13">
        <f t="shared" si="5"/>
        <v>14.274380857142861</v>
      </c>
      <c r="N13">
        <f t="shared" si="6"/>
        <v>28.488311481447184</v>
      </c>
      <c r="O13">
        <f t="shared" si="7"/>
        <v>188.46460632821777</v>
      </c>
      <c r="P13">
        <f t="shared" si="8"/>
        <v>513.20594534935947</v>
      </c>
      <c r="S13" t="s">
        <v>23</v>
      </c>
      <c r="T13">
        <f>_Ac*0.8413</f>
        <v>2616286.642902799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1"/>
        <v>11</v>
      </c>
      <c r="C14" s="4">
        <f>Input!I15</f>
        <v>59.926129857142861</v>
      </c>
      <c r="D14">
        <f t="shared" si="2"/>
        <v>58.47822571428572</v>
      </c>
      <c r="E14">
        <f t="shared" si="0"/>
        <v>1211.1055972294721</v>
      </c>
      <c r="F14">
        <f t="shared" si="3"/>
        <v>1328549.8575660072</v>
      </c>
      <c r="G14">
        <f t="shared" si="4"/>
        <v>3782905.8579312195</v>
      </c>
      <c r="L14">
        <f>Input!J15</f>
        <v>17.994945000000001</v>
      </c>
      <c r="M14">
        <f t="shared" si="5"/>
        <v>17.509255571428572</v>
      </c>
      <c r="N14">
        <f t="shared" si="6"/>
        <v>29.158932947532058</v>
      </c>
      <c r="O14">
        <f t="shared" si="7"/>
        <v>124.63462689264102</v>
      </c>
      <c r="P14">
        <f t="shared" si="8"/>
        <v>483.27109511988419</v>
      </c>
      <c r="S14" t="s">
        <v>24</v>
      </c>
      <c r="T14">
        <f>_Ac*0.9772</f>
        <v>3038910.3856467549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1"/>
        <v>12</v>
      </c>
      <c r="C15" s="4">
        <f>Input!I16</f>
        <v>81.690513285714275</v>
      </c>
      <c r="D15">
        <f t="shared" si="2"/>
        <v>80.242609142857134</v>
      </c>
      <c r="E15">
        <f t="shared" si="0"/>
        <v>1240.120822132626</v>
      </c>
      <c r="F15">
        <f t="shared" si="3"/>
        <v>1345317.4689683395</v>
      </c>
      <c r="G15">
        <f t="shared" si="4"/>
        <v>3670880.293692044</v>
      </c>
      <c r="L15">
        <f>Input!J16</f>
        <v>21.764383428571414</v>
      </c>
      <c r="M15">
        <f t="shared" si="5"/>
        <v>21.278693999999984</v>
      </c>
      <c r="N15">
        <f t="shared" si="6"/>
        <v>29.845601984242837</v>
      </c>
      <c r="O15">
        <f t="shared" si="7"/>
        <v>65.306093344528122</v>
      </c>
      <c r="P15">
        <f t="shared" si="8"/>
        <v>453.55193118870415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1"/>
        <v>13</v>
      </c>
      <c r="C16" s="4">
        <f>Input!I17</f>
        <v>108.78220685714287</v>
      </c>
      <c r="D16">
        <f t="shared" si="2"/>
        <v>107.33430271428573</v>
      </c>
      <c r="E16">
        <f t="shared" si="0"/>
        <v>1269.8308992252532</v>
      </c>
      <c r="F16">
        <f t="shared" si="3"/>
        <v>1351398.3368995832</v>
      </c>
      <c r="G16">
        <f t="shared" si="4"/>
        <v>3557916.6915418482</v>
      </c>
      <c r="L16">
        <f>Input!J17</f>
        <v>27.091693571428593</v>
      </c>
      <c r="M16">
        <f t="shared" si="5"/>
        <v>26.606004142857163</v>
      </c>
      <c r="N16">
        <f t="shared" si="6"/>
        <v>30.54870197855627</v>
      </c>
      <c r="O16">
        <f t="shared" si="7"/>
        <v>11.950907126951442</v>
      </c>
      <c r="P16">
        <f t="shared" si="8"/>
        <v>424.09877894690931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1"/>
        <v>14</v>
      </c>
      <c r="C17" s="4">
        <f>Input!I18</f>
        <v>139.49060642857143</v>
      </c>
      <c r="D17">
        <f t="shared" si="2"/>
        <v>138.04270228571428</v>
      </c>
      <c r="E17">
        <f t="shared" si="0"/>
        <v>1300.2524549533637</v>
      </c>
      <c r="F17">
        <f t="shared" si="3"/>
        <v>1350731.5091957988</v>
      </c>
      <c r="G17">
        <f t="shared" si="4"/>
        <v>3444077.2044112226</v>
      </c>
      <c r="L17">
        <f>Input!J18</f>
        <v>30.708399571428558</v>
      </c>
      <c r="M17">
        <f t="shared" si="5"/>
        <v>30.222710142857128</v>
      </c>
      <c r="N17">
        <f t="shared" si="6"/>
        <v>31.26862544666071</v>
      </c>
      <c r="O17">
        <f t="shared" si="7"/>
        <v>0.31385303127963132</v>
      </c>
      <c r="P17">
        <f t="shared" si="8"/>
        <v>394.96535235200389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1"/>
        <v>15</v>
      </c>
      <c r="C18" s="4">
        <f>Input!I19</f>
        <v>175.02535357142855</v>
      </c>
      <c r="D18">
        <f t="shared" si="2"/>
        <v>173.57744942857141</v>
      </c>
      <c r="E18">
        <f t="shared" si="0"/>
        <v>1331.4025129335196</v>
      </c>
      <c r="F18">
        <f t="shared" si="3"/>
        <v>1340558.8776802369</v>
      </c>
      <c r="G18">
        <f t="shared" si="4"/>
        <v>3329429.5726836221</v>
      </c>
      <c r="L18">
        <f>Input!J19</f>
        <v>35.534747142857128</v>
      </c>
      <c r="M18">
        <f t="shared" si="5"/>
        <v>35.049057714285702</v>
      </c>
      <c r="N18">
        <f t="shared" si="6"/>
        <v>32.005774249877504</v>
      </c>
      <c r="O18">
        <f t="shared" si="7"/>
        <v>12.453649679384977</v>
      </c>
      <c r="P18">
        <f t="shared" si="8"/>
        <v>366.20894041625616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1"/>
        <v>16</v>
      </c>
      <c r="C19" s="4">
        <f>Input!I20</f>
        <v>222.94059842857141</v>
      </c>
      <c r="D19">
        <f t="shared" si="2"/>
        <v>221.49269428571426</v>
      </c>
      <c r="E19">
        <f t="shared" si="0"/>
        <v>1363.298503408022</v>
      </c>
      <c r="F19">
        <f t="shared" si="3"/>
        <v>1303720.5057454482</v>
      </c>
      <c r="G19">
        <f t="shared" si="4"/>
        <v>3214047.4563231906</v>
      </c>
      <c r="L19">
        <f>Input!J20</f>
        <v>47.915244857142852</v>
      </c>
      <c r="M19">
        <f t="shared" si="5"/>
        <v>47.429555428571426</v>
      </c>
      <c r="N19">
        <f t="shared" si="6"/>
        <v>32.760559815618201</v>
      </c>
      <c r="O19">
        <f t="shared" si="7"/>
        <v>229.66447870781101</v>
      </c>
      <c r="P19">
        <f t="shared" si="8"/>
        <v>337.89060322786889</v>
      </c>
    </row>
    <row r="20" spans="1:35" x14ac:dyDescent="0.25">
      <c r="A20">
        <f>Input!G21</f>
        <v>17</v>
      </c>
      <c r="B20">
        <f t="shared" si="1"/>
        <v>17</v>
      </c>
      <c r="C20" s="4">
        <f>Input!I21</f>
        <v>269.304081</v>
      </c>
      <c r="D20">
        <f t="shared" si="2"/>
        <v>267.85617685714283</v>
      </c>
      <c r="E20">
        <f t="shared" si="0"/>
        <v>1395.9582729236254</v>
      </c>
      <c r="F20">
        <f t="shared" si="3"/>
        <v>1272614.3391495915</v>
      </c>
      <c r="G20">
        <f t="shared" si="4"/>
        <v>3098010.7845360083</v>
      </c>
      <c r="L20">
        <f>Input!J21</f>
        <v>46.363482571428591</v>
      </c>
      <c r="M20">
        <f t="shared" si="5"/>
        <v>45.877793142857165</v>
      </c>
      <c r="N20">
        <f t="shared" si="6"/>
        <v>33.533403363491587</v>
      </c>
      <c r="O20">
        <f t="shared" si="7"/>
        <v>164.61093248193743</v>
      </c>
      <c r="P20">
        <f t="shared" si="8"/>
        <v>310.07537797586394</v>
      </c>
    </row>
    <row r="21" spans="1:35" x14ac:dyDescent="0.25">
      <c r="A21">
        <f>Input!G22</f>
        <v>18</v>
      </c>
      <c r="B21">
        <f t="shared" si="1"/>
        <v>18</v>
      </c>
      <c r="C21" s="4">
        <f>Input!I22</f>
        <v>327.29050800000005</v>
      </c>
      <c r="D21">
        <f t="shared" si="2"/>
        <v>325.84260385714288</v>
      </c>
      <c r="E21">
        <f t="shared" si="0"/>
        <v>1429.4000942389698</v>
      </c>
      <c r="F21">
        <f t="shared" si="3"/>
        <v>1217839.1345778361</v>
      </c>
      <c r="G21">
        <f t="shared" si="4"/>
        <v>2981406.12384636</v>
      </c>
      <c r="L21">
        <f>Input!J22</f>
        <v>57.986427000000049</v>
      </c>
      <c r="M21">
        <f t="shared" si="5"/>
        <v>57.500737571428623</v>
      </c>
      <c r="N21">
        <f t="shared" si="6"/>
        <v>34.32473613667657</v>
      </c>
      <c r="O21">
        <f t="shared" si="7"/>
        <v>559.87561451148576</v>
      </c>
      <c r="P21">
        <f t="shared" si="8"/>
        <v>282.83249547239944</v>
      </c>
    </row>
    <row r="22" spans="1:35" x14ac:dyDescent="0.25">
      <c r="A22">
        <f>Input!G23</f>
        <v>19</v>
      </c>
      <c r="B22">
        <f t="shared" si="1"/>
        <v>19</v>
      </c>
      <c r="C22" s="4">
        <f>Input!I23</f>
        <v>391.3465251428571</v>
      </c>
      <c r="D22">
        <f t="shared" si="2"/>
        <v>389.89862099999993</v>
      </c>
      <c r="E22">
        <f t="shared" si="0"/>
        <v>1463.6426764660873</v>
      </c>
      <c r="F22">
        <f t="shared" si="3"/>
        <v>1152926.2966487603</v>
      </c>
      <c r="G22">
        <f t="shared" si="4"/>
        <v>2864327.0655127498</v>
      </c>
      <c r="L22">
        <f>Input!J23</f>
        <v>64.056017142857058</v>
      </c>
      <c r="M22">
        <f t="shared" si="5"/>
        <v>63.570327714285632</v>
      </c>
      <c r="N22">
        <f t="shared" si="6"/>
        <v>35.134999638680412</v>
      </c>
      <c r="O22">
        <f t="shared" si="7"/>
        <v>836.42525347689195</v>
      </c>
      <c r="P22">
        <f t="shared" si="8"/>
        <v>256.23560769010061</v>
      </c>
    </row>
    <row r="23" spans="1:35" x14ac:dyDescent="0.25">
      <c r="A23">
        <f>Input!G24</f>
        <v>20</v>
      </c>
      <c r="B23">
        <f t="shared" si="1"/>
        <v>20</v>
      </c>
      <c r="C23" s="4">
        <f>Input!I24</f>
        <v>468.30538514285712</v>
      </c>
      <c r="D23">
        <f t="shared" si="2"/>
        <v>466.85748099999995</v>
      </c>
      <c r="E23">
        <f t="shared" si="0"/>
        <v>1498.7051754513855</v>
      </c>
      <c r="F23">
        <f t="shared" si="3"/>
        <v>1064709.6645446396</v>
      </c>
      <c r="G23">
        <f t="shared" si="4"/>
        <v>2746874.6332540056</v>
      </c>
      <c r="L23">
        <f>Input!J24</f>
        <v>76.958860000000016</v>
      </c>
      <c r="M23">
        <f t="shared" si="5"/>
        <v>76.473170571428582</v>
      </c>
      <c r="N23">
        <f t="shared" si="6"/>
        <v>35.964645875602741</v>
      </c>
      <c r="O23">
        <f t="shared" si="7"/>
        <v>1680.5255916769329</v>
      </c>
      <c r="P23">
        <f t="shared" si="8"/>
        <v>230.36302685708239</v>
      </c>
    </row>
    <row r="24" spans="1:35" x14ac:dyDescent="0.25">
      <c r="A24">
        <f>Input!G25</f>
        <v>21</v>
      </c>
      <c r="B24">
        <f t="shared" si="1"/>
        <v>21</v>
      </c>
      <c r="C24" s="4">
        <f>Input!I25</f>
        <v>554.25408114285722</v>
      </c>
      <c r="D24">
        <f t="shared" si="2"/>
        <v>552.80617700000005</v>
      </c>
      <c r="E24">
        <f t="shared" si="0"/>
        <v>1534.6072044017233</v>
      </c>
      <c r="F24">
        <f t="shared" si="3"/>
        <v>963933.25740707922</v>
      </c>
      <c r="G24">
        <f t="shared" si="4"/>
        <v>2629157.7123030871</v>
      </c>
      <c r="L24">
        <f>Input!J25</f>
        <v>85.948696000000098</v>
      </c>
      <c r="M24">
        <f t="shared" si="5"/>
        <v>85.463006571428664</v>
      </c>
      <c r="N24">
        <f t="shared" si="6"/>
        <v>36.814137604030122</v>
      </c>
      <c r="O24">
        <f t="shared" si="7"/>
        <v>2414.2048287669836</v>
      </c>
      <c r="P24">
        <f t="shared" si="8"/>
        <v>205.29797667850971</v>
      </c>
    </row>
    <row r="25" spans="1:35" x14ac:dyDescent="0.25">
      <c r="A25">
        <f>Input!G26</f>
        <v>22</v>
      </c>
      <c r="B25">
        <f t="shared" si="1"/>
        <v>22</v>
      </c>
      <c r="C25" s="4">
        <f>Input!I26</f>
        <v>663.01490557142859</v>
      </c>
      <c r="D25">
        <f t="shared" si="2"/>
        <v>661.56700142857142</v>
      </c>
      <c r="E25">
        <f t="shared" si="0"/>
        <v>1571.3688447612353</v>
      </c>
      <c r="F25">
        <f t="shared" si="3"/>
        <v>827739.39413151308</v>
      </c>
      <c r="G25">
        <f t="shared" si="4"/>
        <v>2511293.5008563721</v>
      </c>
      <c r="L25">
        <f>Input!J26</f>
        <v>108.76082442857137</v>
      </c>
      <c r="M25">
        <f t="shared" si="5"/>
        <v>108.27513499999993</v>
      </c>
      <c r="N25">
        <f t="shared" si="6"/>
        <v>37.683948584686952</v>
      </c>
      <c r="O25">
        <f t="shared" si="7"/>
        <v>5051.9222797269585</v>
      </c>
      <c r="P25">
        <f t="shared" si="8"/>
        <v>181.12885628108168</v>
      </c>
    </row>
    <row r="26" spans="1:35" x14ac:dyDescent="0.25">
      <c r="A26">
        <f>Input!G27</f>
        <v>23</v>
      </c>
      <c r="B26">
        <f t="shared" si="1"/>
        <v>23</v>
      </c>
      <c r="C26" s="4">
        <f>Input!I27</f>
        <v>784.66024514285709</v>
      </c>
      <c r="D26">
        <f t="shared" si="2"/>
        <v>783.21234099999992</v>
      </c>
      <c r="E26">
        <f t="shared" si="0"/>
        <v>1609.0106573447363</v>
      </c>
      <c r="F26">
        <f t="shared" si="3"/>
        <v>681942.85927780124</v>
      </c>
      <c r="G26">
        <f t="shared" si="4"/>
        <v>2393407.9850383052</v>
      </c>
      <c r="L26">
        <f>Input!J27</f>
        <v>121.64533957142851</v>
      </c>
      <c r="M26">
        <f t="shared" si="5"/>
        <v>121.15965014285707</v>
      </c>
      <c r="N26">
        <f t="shared" si="6"/>
        <v>38.574563841971766</v>
      </c>
      <c r="O26">
        <f t="shared" si="7"/>
        <v>6900.7537802936995</v>
      </c>
      <c r="P26">
        <f t="shared" si="8"/>
        <v>157.94951750558695</v>
      </c>
    </row>
    <row r="27" spans="1:35" x14ac:dyDescent="0.25">
      <c r="A27">
        <f>Input!G28</f>
        <v>24</v>
      </c>
      <c r="B27">
        <f t="shared" si="1"/>
        <v>24</v>
      </c>
      <c r="C27" s="4">
        <f>Input!I28</f>
        <v>923.0633961428573</v>
      </c>
      <c r="D27">
        <f t="shared" si="2"/>
        <v>921.61549200000013</v>
      </c>
      <c r="E27">
        <f t="shared" si="0"/>
        <v>1647.5536937336747</v>
      </c>
      <c r="F27">
        <f t="shared" si="3"/>
        <v>526986.27273632109</v>
      </c>
      <c r="G27">
        <f t="shared" si="4"/>
        <v>2275636.438556103</v>
      </c>
      <c r="L27">
        <f>Input!J28</f>
        <v>138.40315100000021</v>
      </c>
      <c r="M27">
        <f t="shared" si="5"/>
        <v>137.91746157142879</v>
      </c>
      <c r="N27">
        <f t="shared" si="6"/>
        <v>39.486479929511525</v>
      </c>
      <c r="O27">
        <f t="shared" si="7"/>
        <v>9784.5078156672535</v>
      </c>
      <c r="P27">
        <f t="shared" si="8"/>
        <v>135.85955620282019</v>
      </c>
    </row>
    <row r="28" spans="1:35" x14ac:dyDescent="0.25">
      <c r="A28">
        <f>Input!G29</f>
        <v>25</v>
      </c>
      <c r="B28">
        <f t="shared" si="1"/>
        <v>25</v>
      </c>
      <c r="C28" s="4">
        <f>Input!I29</f>
        <v>1069.2620148571427</v>
      </c>
      <c r="D28">
        <f t="shared" si="2"/>
        <v>1067.8141107142856</v>
      </c>
      <c r="E28">
        <f t="shared" si="0"/>
        <v>1687.0195079406865</v>
      </c>
      <c r="F28">
        <f t="shared" si="3"/>
        <v>383415.32395430497</v>
      </c>
      <c r="G28">
        <f t="shared" si="4"/>
        <v>2158123.9482768043</v>
      </c>
      <c r="L28">
        <f>Input!J29</f>
        <v>146.19861871428543</v>
      </c>
      <c r="M28">
        <f t="shared" si="5"/>
        <v>145.71292928571401</v>
      </c>
      <c r="N28">
        <f t="shared" si="6"/>
        <v>40.420205201866729</v>
      </c>
      <c r="O28">
        <f t="shared" si="7"/>
        <v>11189.072765204242</v>
      </c>
      <c r="P28">
        <f t="shared" si="8"/>
        <v>114.96461821980441</v>
      </c>
    </row>
    <row r="29" spans="1:35" x14ac:dyDescent="0.25">
      <c r="A29">
        <f>Input!G30</f>
        <v>26</v>
      </c>
      <c r="B29">
        <f t="shared" si="1"/>
        <v>26</v>
      </c>
      <c r="C29" s="4">
        <f>Input!I30</f>
        <v>1226.0938712857144</v>
      </c>
      <c r="D29">
        <f t="shared" si="2"/>
        <v>1224.6459671428572</v>
      </c>
      <c r="E29">
        <f t="shared" si="0"/>
        <v>1727.4301683490053</v>
      </c>
      <c r="F29">
        <f t="shared" si="3"/>
        <v>252791.95298250436</v>
      </c>
      <c r="G29">
        <f t="shared" si="4"/>
        <v>2041025.967018991</v>
      </c>
      <c r="L29">
        <f>Input!J30</f>
        <v>156.83185642857165</v>
      </c>
      <c r="M29">
        <f t="shared" si="5"/>
        <v>156.34616700000024</v>
      </c>
      <c r="N29">
        <f t="shared" si="6"/>
        <v>41.376260092526373</v>
      </c>
      <c r="O29">
        <f t="shared" si="7"/>
        <v>13329.994725311835</v>
      </c>
      <c r="P29">
        <f t="shared" si="8"/>
        <v>95.376720796267279</v>
      </c>
    </row>
    <row r="30" spans="1:35" x14ac:dyDescent="0.25">
      <c r="A30">
        <f>Input!G31</f>
        <v>27</v>
      </c>
      <c r="B30">
        <f t="shared" si="1"/>
        <v>27</v>
      </c>
      <c r="C30" s="4">
        <f>Input!I31</f>
        <v>1387.4405009999998</v>
      </c>
      <c r="D30">
        <f t="shared" si="2"/>
        <v>1385.9925968571426</v>
      </c>
      <c r="E30">
        <f t="shared" si="0"/>
        <v>1768.80826993305</v>
      </c>
      <c r="F30">
        <f t="shared" si="3"/>
        <v>146547.83955256001</v>
      </c>
      <c r="G30">
        <f t="shared" si="4"/>
        <v>1924508.8949148394</v>
      </c>
      <c r="L30">
        <f>Input!J31</f>
        <v>161.34662971428543</v>
      </c>
      <c r="M30">
        <f t="shared" si="5"/>
        <v>160.86094028571401</v>
      </c>
      <c r="N30">
        <f t="shared" si="6"/>
        <v>42.355177398331044</v>
      </c>
      <c r="O30">
        <f t="shared" si="7"/>
        <v>14158.965724260044</v>
      </c>
      <c r="P30">
        <f t="shared" si="8"/>
        <v>77.214590126069126</v>
      </c>
    </row>
    <row r="31" spans="1:35" x14ac:dyDescent="0.25">
      <c r="A31">
        <f>Input!G32</f>
        <v>28</v>
      </c>
      <c r="B31">
        <f t="shared" si="1"/>
        <v>28</v>
      </c>
      <c r="C31" s="4">
        <f>Input!I32</f>
        <v>1558.6169952857142</v>
      </c>
      <c r="D31">
        <f t="shared" si="2"/>
        <v>1557.169091142857</v>
      </c>
      <c r="E31">
        <f t="shared" si="0"/>
        <v>1811.176946766733</v>
      </c>
      <c r="F31">
        <f t="shared" si="3"/>
        <v>64519.99071863979</v>
      </c>
      <c r="G31">
        <f t="shared" si="4"/>
        <v>1808750.6907641285</v>
      </c>
      <c r="L31">
        <f>Input!J32</f>
        <v>171.1764942857144</v>
      </c>
      <c r="M31">
        <f t="shared" si="5"/>
        <v>170.69080485714298</v>
      </c>
      <c r="N31">
        <f t="shared" si="6"/>
        <v>43.357502570468334</v>
      </c>
      <c r="O31">
        <f t="shared" si="7"/>
        <v>16337.694643102141</v>
      </c>
      <c r="P31">
        <f t="shared" si="8"/>
        <v>60.604015874512321</v>
      </c>
    </row>
    <row r="32" spans="1:35" x14ac:dyDescent="0.25">
      <c r="A32">
        <f>Input!G33</f>
        <v>29</v>
      </c>
      <c r="B32">
        <f t="shared" si="1"/>
        <v>29</v>
      </c>
      <c r="C32" s="4">
        <f>Input!I33</f>
        <v>1725.4100664285713</v>
      </c>
      <c r="D32">
        <f t="shared" si="2"/>
        <v>1723.9621622857142</v>
      </c>
      <c r="E32">
        <f t="shared" si="0"/>
        <v>1854.559884826084</v>
      </c>
      <c r="F32">
        <f t="shared" si="3"/>
        <v>17055.765132731438</v>
      </c>
      <c r="G32">
        <f t="shared" si="4"/>
        <v>1693941.5148714376</v>
      </c>
      <c r="L32">
        <f>Input!J33</f>
        <v>166.79307114285712</v>
      </c>
      <c r="M32">
        <f t="shared" si="5"/>
        <v>166.3073817142857</v>
      </c>
      <c r="N32">
        <f t="shared" si="6"/>
        <v>44.383794012185163</v>
      </c>
      <c r="O32">
        <f t="shared" si="7"/>
        <v>14984.031127653647</v>
      </c>
      <c r="P32">
        <f t="shared" si="8"/>
        <v>45.678223480539877</v>
      </c>
    </row>
    <row r="33" spans="1:16" x14ac:dyDescent="0.25">
      <c r="A33">
        <f>Input!G34</f>
        <v>30</v>
      </c>
      <c r="B33">
        <f t="shared" si="1"/>
        <v>30</v>
      </c>
      <c r="C33" s="4">
        <f>Input!I34</f>
        <v>1891.2134308571426</v>
      </c>
      <c r="D33">
        <f t="shared" si="2"/>
        <v>1889.7655267142854</v>
      </c>
      <c r="E33">
        <f t="shared" si="0"/>
        <v>1898.9813350930319</v>
      </c>
      <c r="F33">
        <f t="shared" si="3"/>
        <v>84.931124073773958</v>
      </c>
      <c r="G33">
        <f t="shared" si="4"/>
        <v>1580284.4049302251</v>
      </c>
      <c r="L33">
        <f>Input!J34</f>
        <v>165.80336442857129</v>
      </c>
      <c r="M33">
        <f t="shared" si="5"/>
        <v>165.31767499999987</v>
      </c>
      <c r="N33">
        <f t="shared" si="6"/>
        <v>45.434623383366542</v>
      </c>
      <c r="O33">
        <f t="shared" si="7"/>
        <v>14488.633820807558</v>
      </c>
      <c r="P33">
        <f t="shared" si="8"/>
        <v>32.578265112613046</v>
      </c>
    </row>
    <row r="34" spans="1:16" x14ac:dyDescent="0.25">
      <c r="A34">
        <f>Input!G35</f>
        <v>31</v>
      </c>
      <c r="B34">
        <f t="shared" si="1"/>
        <v>31</v>
      </c>
      <c r="C34" s="4">
        <f>Input!I35</f>
        <v>2054.5761297142858</v>
      </c>
      <c r="D34">
        <f t="shared" si="2"/>
        <v>2053.1282255714286</v>
      </c>
      <c r="E34">
        <f t="shared" si="0"/>
        <v>1944.4661269672451</v>
      </c>
      <c r="F34">
        <f t="shared" si="3"/>
        <v>11807.451673065294</v>
      </c>
      <c r="G34">
        <f t="shared" si="4"/>
        <v>1467995.9865939082</v>
      </c>
      <c r="L34">
        <f>Input!J35</f>
        <v>163.36269885714319</v>
      </c>
      <c r="M34">
        <f t="shared" si="5"/>
        <v>162.87700942857177</v>
      </c>
      <c r="N34">
        <f t="shared" si="6"/>
        <v>46.5105759121316</v>
      </c>
      <c r="O34">
        <f t="shared" si="7"/>
        <v>13654.418636756103</v>
      </c>
      <c r="P34">
        <f t="shared" si="8"/>
        <v>21.453430188793348</v>
      </c>
    </row>
    <row r="35" spans="1:16" x14ac:dyDescent="0.25">
      <c r="A35">
        <f>Input!G36</f>
        <v>32</v>
      </c>
      <c r="B35">
        <f t="shared" si="1"/>
        <v>32</v>
      </c>
      <c r="C35" s="4">
        <f>Input!I36</f>
        <v>2216.2679348571432</v>
      </c>
      <c r="D35">
        <f t="shared" si="2"/>
        <v>2214.8200307142861</v>
      </c>
      <c r="E35">
        <f t="shared" ref="E35:E66" si="9">(_Ac/(1+EXP(-1*(B35-_Muc)/_sc)))</f>
        <v>1991.0396819931409</v>
      </c>
      <c r="F35">
        <f t="shared" si="3"/>
        <v>50077.64447375734</v>
      </c>
      <c r="G35">
        <f t="shared" si="4"/>
        <v>1357307.2204538148</v>
      </c>
      <c r="L35">
        <f>Input!J36</f>
        <v>161.69180514285745</v>
      </c>
      <c r="M35">
        <f t="shared" si="5"/>
        <v>161.20611571428603</v>
      </c>
      <c r="N35">
        <f t="shared" ref="N35:N66" si="10">_Ac*EXP(-1*(B35-_Muc)/_sc)*(1/_sc)*(1/(1+EXP(-1*(B35-_Muc)/_sc))^2)+$L$3</f>
        <v>47.612250713601966</v>
      </c>
      <c r="O35">
        <f t="shared" si="7"/>
        <v>13014.144738777464</v>
      </c>
      <c r="P35">
        <f t="shared" si="8"/>
        <v>12.461676415207553</v>
      </c>
    </row>
    <row r="36" spans="1:16" x14ac:dyDescent="0.25">
      <c r="A36">
        <f>Input!G37</f>
        <v>33</v>
      </c>
      <c r="B36">
        <f t="shared" si="1"/>
        <v>33</v>
      </c>
      <c r="C36" s="4">
        <f>Input!I37</f>
        <v>2373.6923935714285</v>
      </c>
      <c r="D36">
        <f t="shared" si="2"/>
        <v>2372.2444894285713</v>
      </c>
      <c r="E36">
        <f t="shared" si="9"/>
        <v>2038.7280279093295</v>
      </c>
      <c r="F36">
        <f t="shared" si="3"/>
        <v>111233.23010431591</v>
      </c>
      <c r="G36">
        <f t="shared" si="4"/>
        <v>1248464.1872275819</v>
      </c>
      <c r="L36">
        <f>Input!J37</f>
        <v>157.42445871428527</v>
      </c>
      <c r="M36">
        <f t="shared" si="5"/>
        <v>156.93876928571385</v>
      </c>
      <c r="N36">
        <f t="shared" si="10"/>
        <v>48.740261116000092</v>
      </c>
      <c r="O36">
        <f t="shared" si="7"/>
        <v>11812.254807583098</v>
      </c>
      <c r="P36">
        <f t="shared" si="8"/>
        <v>5.7700823428216017</v>
      </c>
    </row>
    <row r="37" spans="1:16" x14ac:dyDescent="0.25">
      <c r="A37">
        <f>Input!G38</f>
        <v>34</v>
      </c>
      <c r="B37">
        <f t="shared" si="1"/>
        <v>34</v>
      </c>
      <c r="C37" s="4">
        <f>Input!I38</f>
        <v>2522.5119022857143</v>
      </c>
      <c r="D37">
        <f t="shared" si="2"/>
        <v>2521.0639981428571</v>
      </c>
      <c r="E37">
        <f t="shared" si="9"/>
        <v>2087.5578130278668</v>
      </c>
      <c r="F37">
        <f t="shared" si="3"/>
        <v>187927.61253295228</v>
      </c>
      <c r="G37">
        <f t="shared" si="4"/>
        <v>1141728.9130494499</v>
      </c>
      <c r="L37">
        <f>Input!J38</f>
        <v>148.8195087142858</v>
      </c>
      <c r="M37">
        <f t="shared" si="5"/>
        <v>148.33381928571438</v>
      </c>
      <c r="N37">
        <f t="shared" si="10"/>
        <v>49.895234994237718</v>
      </c>
      <c r="O37">
        <f t="shared" si="7"/>
        <v>9786.0119310389982</v>
      </c>
      <c r="P37">
        <f t="shared" si="8"/>
        <v>1.5553224903411582</v>
      </c>
    </row>
    <row r="38" spans="1:16" x14ac:dyDescent="0.25">
      <c r="A38">
        <f>Input!G39</f>
        <v>35</v>
      </c>
      <c r="B38">
        <f t="shared" si="1"/>
        <v>35</v>
      </c>
      <c r="C38" s="4">
        <f>Input!I39</f>
        <v>2663.0838551428569</v>
      </c>
      <c r="D38">
        <f t="shared" si="2"/>
        <v>2661.6359509999997</v>
      </c>
      <c r="E38">
        <f t="shared" si="9"/>
        <v>2137.5563209509346</v>
      </c>
      <c r="F38">
        <f t="shared" si="3"/>
        <v>274659.45863236499</v>
      </c>
      <c r="G38">
        <f t="shared" si="4"/>
        <v>1037380.2368456561</v>
      </c>
      <c r="L38">
        <f>Input!J39</f>
        <v>140.57195285714261</v>
      </c>
      <c r="M38">
        <f t="shared" si="5"/>
        <v>140.08626342857119</v>
      </c>
      <c r="N38">
        <f t="shared" si="10"/>
        <v>51.077815111159595</v>
      </c>
      <c r="O38">
        <f t="shared" si="7"/>
        <v>8009.2006908969806</v>
      </c>
      <c r="P38">
        <f t="shared" si="8"/>
        <v>4.1661311946082176E-3</v>
      </c>
    </row>
    <row r="39" spans="1:16" x14ac:dyDescent="0.25">
      <c r="A39">
        <f>Input!G40</f>
        <v>36</v>
      </c>
      <c r="B39">
        <f t="shared" si="1"/>
        <v>36</v>
      </c>
      <c r="C39" s="4">
        <f>Input!I40</f>
        <v>2797.8000434285714</v>
      </c>
      <c r="D39">
        <f t="shared" si="2"/>
        <v>2796.3521392857142</v>
      </c>
      <c r="E39">
        <f t="shared" si="9"/>
        <v>2188.7514856326293</v>
      </c>
      <c r="F39">
        <f t="shared" si="3"/>
        <v>369178.55431965605</v>
      </c>
      <c r="G39">
        <f t="shared" si="4"/>
        <v>935714.7218747345</v>
      </c>
      <c r="L39">
        <f>Input!J40</f>
        <v>134.71618828571445</v>
      </c>
      <c r="M39">
        <f t="shared" si="5"/>
        <v>134.23049885714303</v>
      </c>
      <c r="N39">
        <f t="shared" si="10"/>
        <v>52.288659466607719</v>
      </c>
      <c r="O39">
        <f t="shared" si="7"/>
        <v>6794.29750722467</v>
      </c>
      <c r="P39">
        <f t="shared" si="8"/>
        <v>1.3140008950775393</v>
      </c>
    </row>
    <row r="40" spans="1:16" x14ac:dyDescent="0.25">
      <c r="A40">
        <f>Input!G41</f>
        <v>37</v>
      </c>
      <c r="B40">
        <f t="shared" si="1"/>
        <v>37</v>
      </c>
      <c r="C40" s="4">
        <f>Input!I41</f>
        <v>2923.5202864285711</v>
      </c>
      <c r="D40">
        <f t="shared" si="2"/>
        <v>2922.072382285714</v>
      </c>
      <c r="E40">
        <f t="shared" si="9"/>
        <v>2241.171906793832</v>
      </c>
      <c r="F40">
        <f t="shared" si="3"/>
        <v>463625.45752507093</v>
      </c>
      <c r="G40">
        <f t="shared" si="4"/>
        <v>837047.61361325672</v>
      </c>
      <c r="L40">
        <f>Input!J41</f>
        <v>125.72024299999975</v>
      </c>
      <c r="M40">
        <f t="shared" si="5"/>
        <v>125.23455357142832</v>
      </c>
      <c r="N40">
        <f t="shared" si="10"/>
        <v>53.528441654478215</v>
      </c>
      <c r="O40">
        <f t="shared" si="7"/>
        <v>5211.6561815112454</v>
      </c>
      <c r="P40">
        <f t="shared" si="8"/>
        <v>5.6933823894969278</v>
      </c>
    </row>
    <row r="41" spans="1:16" x14ac:dyDescent="0.25">
      <c r="A41">
        <f>Input!G42</f>
        <v>38</v>
      </c>
      <c r="B41">
        <f t="shared" si="1"/>
        <v>38</v>
      </c>
      <c r="C41" s="4">
        <f>Input!I42</f>
        <v>3042.8776928571433</v>
      </c>
      <c r="D41">
        <f t="shared" si="2"/>
        <v>3041.4297887142861</v>
      </c>
      <c r="E41">
        <f t="shared" si="9"/>
        <v>2294.8468656981763</v>
      </c>
      <c r="F41">
        <f t="shared" si="3"/>
        <v>557386.06093927857</v>
      </c>
      <c r="G41">
        <f t="shared" si="4"/>
        <v>741713.84627365321</v>
      </c>
      <c r="L41">
        <f>Input!J42</f>
        <v>119.35740642857218</v>
      </c>
      <c r="M41">
        <f t="shared" si="5"/>
        <v>118.87171700000074</v>
      </c>
      <c r="N41">
        <f t="shared" si="10"/>
        <v>54.797851227943077</v>
      </c>
      <c r="O41">
        <f t="shared" si="7"/>
        <v>4167.9361677030747</v>
      </c>
      <c r="P41">
        <f t="shared" si="8"/>
        <v>13.362611104323408</v>
      </c>
    </row>
    <row r="42" spans="1:16" x14ac:dyDescent="0.25">
      <c r="A42">
        <f>Input!G43</f>
        <v>39</v>
      </c>
      <c r="B42">
        <f t="shared" si="1"/>
        <v>39</v>
      </c>
      <c r="C42" s="4">
        <f>Input!I43</f>
        <v>3155.4690487142857</v>
      </c>
      <c r="D42">
        <f t="shared" si="2"/>
        <v>3154.0211445714285</v>
      </c>
      <c r="E42">
        <f t="shared" si="9"/>
        <v>2349.8063412974011</v>
      </c>
      <c r="F42">
        <f t="shared" si="3"/>
        <v>646761.44980508264</v>
      </c>
      <c r="G42">
        <f t="shared" si="4"/>
        <v>650069.10035145946</v>
      </c>
      <c r="L42">
        <f>Input!J43</f>
        <v>112.59135585714239</v>
      </c>
      <c r="M42">
        <f t="shared" si="5"/>
        <v>112.10566642857096</v>
      </c>
      <c r="N42">
        <f t="shared" si="10"/>
        <v>56.097594073013965</v>
      </c>
      <c r="O42">
        <f t="shared" si="7"/>
        <v>3191.5451205218492</v>
      </c>
      <c r="P42">
        <f t="shared" si="8"/>
        <v>24.554337922608457</v>
      </c>
    </row>
    <row r="43" spans="1:16" x14ac:dyDescent="0.25">
      <c r="A43">
        <f>Input!G44</f>
        <v>40</v>
      </c>
      <c r="B43">
        <f t="shared" si="1"/>
        <v>40</v>
      </c>
      <c r="C43" s="4">
        <f>Input!I44</f>
        <v>3262.9469199999999</v>
      </c>
      <c r="D43">
        <f t="shared" si="2"/>
        <v>3261.4990158571427</v>
      </c>
      <c r="E43">
        <f t="shared" si="9"/>
        <v>2406.0810267545248</v>
      </c>
      <c r="F43">
        <f t="shared" si="3"/>
        <v>731739.93608036649</v>
      </c>
      <c r="G43">
        <f t="shared" si="4"/>
        <v>562490.91371562262</v>
      </c>
      <c r="L43">
        <f>Input!J44</f>
        <v>107.47787128571417</v>
      </c>
      <c r="M43">
        <f t="shared" si="5"/>
        <v>106.99218185714274</v>
      </c>
      <c r="N43">
        <f t="shared" si="10"/>
        <v>57.428392790628699</v>
      </c>
      <c r="O43">
        <f t="shared" si="7"/>
        <v>2504.9502976300232</v>
      </c>
      <c r="P43">
        <f t="shared" si="8"/>
        <v>39.514199624013465</v>
      </c>
    </row>
    <row r="44" spans="1:16" x14ac:dyDescent="0.25">
      <c r="A44">
        <f>Input!G45</f>
        <v>41</v>
      </c>
      <c r="B44">
        <f t="shared" si="1"/>
        <v>41</v>
      </c>
      <c r="C44" s="4">
        <f>Input!I45</f>
        <v>3365.0455521428571</v>
      </c>
      <c r="D44">
        <f t="shared" si="2"/>
        <v>3363.5976479999999</v>
      </c>
      <c r="E44">
        <f t="shared" si="9"/>
        <v>2463.7023463534233</v>
      </c>
      <c r="F44">
        <f t="shared" si="3"/>
        <v>809811.55392558314</v>
      </c>
      <c r="G44">
        <f t="shared" si="4"/>
        <v>479379.84887734056</v>
      </c>
      <c r="L44">
        <f>Input!J45</f>
        <v>102.09863214285724</v>
      </c>
      <c r="M44">
        <f t="shared" si="5"/>
        <v>101.61294271428581</v>
      </c>
      <c r="N44">
        <f t="shared" si="10"/>
        <v>58.79098708744305</v>
      </c>
      <c r="O44">
        <f t="shared" si="7"/>
        <v>1875.5521202457412</v>
      </c>
      <c r="P44">
        <f t="shared" si="8"/>
        <v>58.501485833220755</v>
      </c>
    </row>
    <row r="45" spans="1:16" x14ac:dyDescent="0.25">
      <c r="A45">
        <f>Input!G46</f>
        <v>42</v>
      </c>
      <c r="B45">
        <f t="shared" si="1"/>
        <v>42</v>
      </c>
      <c r="C45" s="4">
        <f>Input!I46</f>
        <v>3458.5147971428569</v>
      </c>
      <c r="D45">
        <f t="shared" si="2"/>
        <v>3457.0668929999997</v>
      </c>
      <c r="E45">
        <f t="shared" si="9"/>
        <v>2522.702472803654</v>
      </c>
      <c r="F45">
        <f t="shared" si="3"/>
        <v>873036.86972885323</v>
      </c>
      <c r="G45">
        <f t="shared" si="4"/>
        <v>401160.71920038894</v>
      </c>
      <c r="L45">
        <f>Input!J46</f>
        <v>93.469244999999773</v>
      </c>
      <c r="M45">
        <f t="shared" si="5"/>
        <v>92.98355557142834</v>
      </c>
      <c r="N45">
        <f t="shared" si="10"/>
        <v>60.186134175515861</v>
      </c>
      <c r="O45">
        <f t="shared" si="7"/>
        <v>1107.7654661548781</v>
      </c>
      <c r="P45">
        <f t="shared" si="8"/>
        <v>81.789838934835927</v>
      </c>
    </row>
    <row r="46" spans="1:16" x14ac:dyDescent="0.25">
      <c r="A46">
        <f>Input!G47</f>
        <v>43</v>
      </c>
      <c r="B46">
        <f t="shared" si="1"/>
        <v>43</v>
      </c>
      <c r="C46" s="4">
        <f>Input!I47</f>
        <v>3548.394828</v>
      </c>
      <c r="D46">
        <f t="shared" si="2"/>
        <v>3546.9469238571428</v>
      </c>
      <c r="E46">
        <f t="shared" si="9"/>
        <v>2583.114344949463</v>
      </c>
      <c r="F46">
        <f t="shared" si="3"/>
        <v>928973.24016382883</v>
      </c>
      <c r="G46">
        <f t="shared" si="4"/>
        <v>328283.87694975158</v>
      </c>
      <c r="L46">
        <f>Input!J47</f>
        <v>89.880030857143083</v>
      </c>
      <c r="M46">
        <f t="shared" si="5"/>
        <v>89.39434142857165</v>
      </c>
      <c r="N46">
        <f t="shared" si="10"/>
        <v>61.614609181076595</v>
      </c>
      <c r="O46">
        <f t="shared" si="7"/>
        <v>798.9340625258493</v>
      </c>
      <c r="P46">
        <f t="shared" si="8"/>
        <v>109.66798854861604</v>
      </c>
    </row>
    <row r="47" spans="1:16" x14ac:dyDescent="0.25">
      <c r="A47">
        <f>Input!G48</f>
        <v>44</v>
      </c>
      <c r="B47">
        <f t="shared" si="1"/>
        <v>44</v>
      </c>
      <c r="C47" s="4">
        <f>Input!I48</f>
        <v>3645.3066638571427</v>
      </c>
      <c r="D47">
        <f t="shared" si="2"/>
        <v>3643.8587597142855</v>
      </c>
      <c r="E47">
        <f t="shared" si="9"/>
        <v>2644.9716858922111</v>
      </c>
      <c r="F47">
        <f t="shared" si="3"/>
        <v>997775.38624882628</v>
      </c>
      <c r="G47">
        <f t="shared" si="4"/>
        <v>261226.5662153046</v>
      </c>
      <c r="L47">
        <f>Input!J48</f>
        <v>96.911835857142705</v>
      </c>
      <c r="M47">
        <f t="shared" si="5"/>
        <v>96.426146428571272</v>
      </c>
      <c r="N47">
        <f t="shared" si="10"/>
        <v>63.077205562570548</v>
      </c>
      <c r="O47">
        <f t="shared" si="7"/>
        <v>1144.7822071703799</v>
      </c>
      <c r="P47">
        <f t="shared" si="8"/>
        <v>142.44052223461975</v>
      </c>
    </row>
    <row r="48" spans="1:16" x14ac:dyDescent="0.25">
      <c r="A48">
        <f>Input!G49</f>
        <v>45</v>
      </c>
      <c r="B48">
        <f t="shared" si="1"/>
        <v>45</v>
      </c>
      <c r="C48" s="4">
        <f>Input!I49</f>
        <v>3744.7844059999993</v>
      </c>
      <c r="D48">
        <f t="shared" si="2"/>
        <v>3743.3365018571421</v>
      </c>
      <c r="E48">
        <f t="shared" si="9"/>
        <v>2708.3090215355464</v>
      </c>
      <c r="F48">
        <f t="shared" si="3"/>
        <v>1071281.8850208712</v>
      </c>
      <c r="G48">
        <f t="shared" si="4"/>
        <v>200494.34389424388</v>
      </c>
      <c r="L48">
        <f>Input!J49</f>
        <v>99.477742142856641</v>
      </c>
      <c r="M48">
        <f t="shared" si="5"/>
        <v>98.992052714285208</v>
      </c>
      <c r="N48">
        <f t="shared" si="10"/>
        <v>64.57473553817799</v>
      </c>
      <c r="O48">
        <f t="shared" si="7"/>
        <v>1218.2198700462416</v>
      </c>
      <c r="P48">
        <f t="shared" si="8"/>
        <v>180.42869417709662</v>
      </c>
    </row>
    <row r="49" spans="1:16" x14ac:dyDescent="0.25">
      <c r="A49">
        <f>Input!G50</f>
        <v>46</v>
      </c>
      <c r="B49">
        <f t="shared" si="1"/>
        <v>46</v>
      </c>
      <c r="C49" s="4">
        <f>Input!I50</f>
        <v>3832.4498154285716</v>
      </c>
      <c r="D49">
        <f t="shared" si="2"/>
        <v>3831.0019112857144</v>
      </c>
      <c r="E49">
        <f t="shared" si="9"/>
        <v>2773.161699562912</v>
      </c>
      <c r="F49">
        <f t="shared" si="3"/>
        <v>1119025.9135377435</v>
      </c>
      <c r="G49">
        <f t="shared" si="4"/>
        <v>146622.57206963637</v>
      </c>
      <c r="L49">
        <f>Input!J50</f>
        <v>87.665409428572275</v>
      </c>
      <c r="M49">
        <f t="shared" si="5"/>
        <v>87.179720000000842</v>
      </c>
      <c r="N49">
        <f t="shared" si="10"/>
        <v>66.108030523008352</v>
      </c>
      <c r="O49">
        <f t="shared" si="7"/>
        <v>464.7205852780524</v>
      </c>
      <c r="P49">
        <f t="shared" si="8"/>
        <v>223.97127367889038</v>
      </c>
    </row>
    <row r="50" spans="1:16" x14ac:dyDescent="0.25">
      <c r="A50">
        <f>Input!G51</f>
        <v>47</v>
      </c>
      <c r="B50">
        <f t="shared" si="1"/>
        <v>47</v>
      </c>
      <c r="C50" s="4">
        <f>Input!I51</f>
        <v>3929.7190454285715</v>
      </c>
      <c r="D50">
        <f t="shared" si="2"/>
        <v>3928.2711412857143</v>
      </c>
      <c r="E50">
        <f t="shared" si="9"/>
        <v>2839.5659088572002</v>
      </c>
      <c r="F50">
        <f t="shared" si="3"/>
        <v>1185279.083117225</v>
      </c>
      <c r="G50">
        <f t="shared" si="4"/>
        <v>100177.9852836044</v>
      </c>
      <c r="L50">
        <f>Input!J51</f>
        <v>97.26922999999988</v>
      </c>
      <c r="M50">
        <f t="shared" si="5"/>
        <v>96.783540571428446</v>
      </c>
      <c r="N50">
        <f t="shared" si="10"/>
        <v>67.677941576174632</v>
      </c>
      <c r="O50">
        <f t="shared" si="7"/>
        <v>875.64435058201411</v>
      </c>
      <c r="P50">
        <f t="shared" si="8"/>
        <v>273.42543538495403</v>
      </c>
    </row>
    <row r="51" spans="1:16" x14ac:dyDescent="0.25">
      <c r="A51">
        <f>Input!G52</f>
        <v>48</v>
      </c>
      <c r="B51">
        <f t="shared" si="1"/>
        <v>48</v>
      </c>
      <c r="C51" s="4">
        <f>Input!I52</f>
        <v>4021.6976210000003</v>
      </c>
      <c r="D51">
        <f t="shared" si="2"/>
        <v>4020.2497168571431</v>
      </c>
      <c r="E51">
        <f t="shared" si="9"/>
        <v>2907.5586993724642</v>
      </c>
      <c r="F51">
        <f t="shared" si="3"/>
        <v>1238081.3003910901</v>
      </c>
      <c r="G51">
        <f t="shared" si="4"/>
        <v>61760.33637254341</v>
      </c>
      <c r="L51">
        <f>Input!J52</f>
        <v>91.978575571428792</v>
      </c>
      <c r="M51">
        <f t="shared" si="5"/>
        <v>91.492886142857358</v>
      </c>
      <c r="N51">
        <f t="shared" si="10"/>
        <v>69.285339857954838</v>
      </c>
      <c r="O51">
        <f t="shared" si="7"/>
        <v>514.98294714728968</v>
      </c>
      <c r="P51">
        <f t="shared" si="8"/>
        <v>329.1676932443508</v>
      </c>
    </row>
    <row r="52" spans="1:16" x14ac:dyDescent="0.25">
      <c r="A52">
        <f>Input!G53</f>
        <v>49</v>
      </c>
      <c r="B52">
        <f t="shared" si="1"/>
        <v>49</v>
      </c>
      <c r="C52" s="4">
        <f>Input!I53</f>
        <v>4118.3375930000011</v>
      </c>
      <c r="D52">
        <f t="shared" si="2"/>
        <v>4116.8896888571444</v>
      </c>
      <c r="E52">
        <f t="shared" si="9"/>
        <v>2977.1780024679701</v>
      </c>
      <c r="F52">
        <f t="shared" si="3"/>
        <v>1298942.7280920555</v>
      </c>
      <c r="G52">
        <f t="shared" si="4"/>
        <v>32004.124708477084</v>
      </c>
      <c r="L52">
        <f>Input!J53</f>
        <v>96.639972000000853</v>
      </c>
      <c r="M52">
        <f t="shared" si="5"/>
        <v>96.15428257142942</v>
      </c>
      <c r="N52">
        <f t="shared" si="10"/>
        <v>70.93111709725359</v>
      </c>
      <c r="O52">
        <f t="shared" si="7"/>
        <v>660.94522041051198</v>
      </c>
      <c r="P52">
        <f t="shared" si="8"/>
        <v>391.59488031523392</v>
      </c>
    </row>
    <row r="53" spans="1:16" x14ac:dyDescent="0.25">
      <c r="A53">
        <f>Input!G54</f>
        <v>50</v>
      </c>
      <c r="B53">
        <f t="shared" si="1"/>
        <v>50</v>
      </c>
      <c r="C53" s="4">
        <f>Input!I54</f>
        <v>4212.2528168571434</v>
      </c>
      <c r="D53">
        <f t="shared" si="2"/>
        <v>4210.8049127142867</v>
      </c>
      <c r="E53">
        <f t="shared" si="9"/>
        <v>3048.4626517149031</v>
      </c>
      <c r="F53">
        <f t="shared" si="3"/>
        <v>1351039.5317051592</v>
      </c>
      <c r="G53">
        <f t="shared" si="4"/>
        <v>11580.410876050855</v>
      </c>
      <c r="L53">
        <f>Input!J54</f>
        <v>93.915223857142337</v>
      </c>
      <c r="M53">
        <f t="shared" si="5"/>
        <v>93.429534428570904</v>
      </c>
      <c r="N53">
        <f t="shared" si="10"/>
        <v>72.61618606957731</v>
      </c>
      <c r="O53">
        <f t="shared" si="7"/>
        <v>453.64901067612288</v>
      </c>
      <c r="P53">
        <f t="shared" si="8"/>
        <v>461.12517661663566</v>
      </c>
    </row>
    <row r="54" spans="1:16" x14ac:dyDescent="0.25">
      <c r="A54">
        <f>Input!G55</f>
        <v>51</v>
      </c>
      <c r="B54">
        <f t="shared" si="1"/>
        <v>51</v>
      </c>
      <c r="C54" s="4">
        <f>Input!I55</f>
        <v>4298.015179142858</v>
      </c>
      <c r="D54">
        <f t="shared" si="2"/>
        <v>4296.5672750000012</v>
      </c>
      <c r="E54">
        <f t="shared" si="9"/>
        <v>3121.4524041864415</v>
      </c>
      <c r="F54">
        <f t="shared" si="3"/>
        <v>1380894.959607169</v>
      </c>
      <c r="G54">
        <f t="shared" si="4"/>
        <v>1198.722008612772</v>
      </c>
      <c r="L54">
        <f>Input!J55</f>
        <v>85.762362285714516</v>
      </c>
      <c r="M54">
        <f t="shared" si="5"/>
        <v>85.276672857143083</v>
      </c>
      <c r="N54">
        <f t="shared" si="10"/>
        <v>74.341481085744135</v>
      </c>
      <c r="O54">
        <f t="shared" si="7"/>
        <v>130.4365273838369</v>
      </c>
      <c r="P54">
        <f t="shared" si="8"/>
        <v>538.19918733507643</v>
      </c>
    </row>
    <row r="55" spans="1:16" x14ac:dyDescent="0.25">
      <c r="A55">
        <f>Input!G56</f>
        <v>52</v>
      </c>
      <c r="B55">
        <f t="shared" si="1"/>
        <v>52</v>
      </c>
      <c r="C55" s="4">
        <f>Input!I56</f>
        <v>4335.132235142858</v>
      </c>
      <c r="D55">
        <f t="shared" si="2"/>
        <v>4333.6843310000013</v>
      </c>
      <c r="E55">
        <f t="shared" si="9"/>
        <v>3196.1879622419679</v>
      </c>
      <c r="F55">
        <f t="shared" si="3"/>
        <v>1293897.988937712</v>
      </c>
      <c r="G55">
        <f t="shared" si="4"/>
        <v>1609.0522102118252</v>
      </c>
      <c r="L55">
        <f>Input!J56</f>
        <v>37.117056000000048</v>
      </c>
      <c r="M55">
        <f t="shared" si="5"/>
        <v>36.631366571428622</v>
      </c>
      <c r="N55">
        <f t="shared" si="10"/>
        <v>76.107958491549184</v>
      </c>
      <c r="O55">
        <f t="shared" si="7"/>
        <v>1520.2904771054925</v>
      </c>
      <c r="P55">
        <f t="shared" si="8"/>
        <v>623.28107380270319</v>
      </c>
    </row>
    <row r="56" spans="1:16" x14ac:dyDescent="0.25">
      <c r="A56">
        <f>Input!G57</f>
        <v>53</v>
      </c>
      <c r="B56">
        <f t="shared" si="1"/>
        <v>53</v>
      </c>
      <c r="C56" s="4">
        <f>Input!I57</f>
        <v>4378.4441219999999</v>
      </c>
      <c r="D56">
        <f t="shared" si="2"/>
        <v>4376.9962178571432</v>
      </c>
      <c r="E56">
        <f t="shared" si="9"/>
        <v>3272.7109958165202</v>
      </c>
      <c r="F56">
        <f t="shared" si="3"/>
        <v>1219445.8516173081</v>
      </c>
      <c r="G56">
        <f t="shared" si="4"/>
        <v>13603.962703223096</v>
      </c>
      <c r="L56">
        <f>Input!J57</f>
        <v>43.311886857141872</v>
      </c>
      <c r="M56">
        <f t="shared" si="5"/>
        <v>42.826197428570445</v>
      </c>
      <c r="N56">
        <f t="shared" si="10"/>
        <v>77.916597178612548</v>
      </c>
      <c r="O56">
        <f t="shared" si="7"/>
        <v>1197.4859764328992</v>
      </c>
      <c r="P56">
        <f t="shared" si="8"/>
        <v>716.85973977763967</v>
      </c>
    </row>
    <row r="57" spans="1:16" x14ac:dyDescent="0.25">
      <c r="A57">
        <f>Input!G58</f>
        <v>54</v>
      </c>
      <c r="B57">
        <f t="shared" si="1"/>
        <v>54</v>
      </c>
      <c r="C57" s="4">
        <f>Input!I58</f>
        <v>4405.8137888571428</v>
      </c>
      <c r="D57">
        <f t="shared" si="2"/>
        <v>4404.365884714286</v>
      </c>
      <c r="E57">
        <f t="shared" si="9"/>
        <v>3351.06416522681</v>
      </c>
      <c r="F57">
        <f t="shared" si="3"/>
        <v>1109444.5122752737</v>
      </c>
      <c r="G57">
        <f t="shared" si="4"/>
        <v>38020.786564395727</v>
      </c>
      <c r="L57">
        <f>Input!J58</f>
        <v>27.369666857142875</v>
      </c>
      <c r="M57">
        <f t="shared" si="5"/>
        <v>26.883977428571445</v>
      </c>
      <c r="N57">
        <f t="shared" si="10"/>
        <v>79.768399106640175</v>
      </c>
      <c r="O57">
        <f t="shared" si="7"/>
        <v>2745.6271413545082</v>
      </c>
      <c r="P57">
        <f t="shared" si="8"/>
        <v>819.45007567631933</v>
      </c>
    </row>
    <row r="58" spans="1:16" x14ac:dyDescent="0.25">
      <c r="A58">
        <f>Input!G59</f>
        <v>55</v>
      </c>
      <c r="B58">
        <f t="shared" si="1"/>
        <v>55</v>
      </c>
      <c r="C58" s="4">
        <f>Input!I59</f>
        <v>4434.0845775714288</v>
      </c>
      <c r="D58">
        <f t="shared" si="2"/>
        <v>4432.6366734285721</v>
      </c>
      <c r="E58">
        <f t="shared" si="9"/>
        <v>3431.2911445052532</v>
      </c>
      <c r="F58">
        <f t="shared" si="3"/>
        <v>1002692.8682947212</v>
      </c>
      <c r="G58">
        <f t="shared" si="4"/>
        <v>75743.943145719575</v>
      </c>
      <c r="L58">
        <f>Input!J59</f>
        <v>28.270788714286027</v>
      </c>
      <c r="M58">
        <f t="shared" si="5"/>
        <v>27.785099285714598</v>
      </c>
      <c r="N58">
        <f t="shared" si="10"/>
        <v>81.66438983733012</v>
      </c>
      <c r="O58">
        <f t="shared" si="7"/>
        <v>2850.8766408867355</v>
      </c>
      <c r="P58">
        <f t="shared" si="8"/>
        <v>931.59426353208062</v>
      </c>
    </row>
    <row r="59" spans="1:16" x14ac:dyDescent="0.25">
      <c r="A59">
        <f>Input!G60</f>
        <v>56</v>
      </c>
      <c r="B59">
        <f t="shared" si="1"/>
        <v>56</v>
      </c>
      <c r="C59" s="4">
        <f>Input!I60</f>
        <v>4454.2299964285712</v>
      </c>
      <c r="D59">
        <f t="shared" si="2"/>
        <v>4452.7820922857145</v>
      </c>
      <c r="E59">
        <f t="shared" si="9"/>
        <v>3513.4366452738846</v>
      </c>
      <c r="F59">
        <f t="shared" si="3"/>
        <v>882369.86882185459</v>
      </c>
      <c r="G59">
        <f t="shared" si="4"/>
        <v>127707.36752122999</v>
      </c>
      <c r="L59">
        <f>Input!J60</f>
        <v>20.145418857142431</v>
      </c>
      <c r="M59">
        <f t="shared" si="5"/>
        <v>19.659729428571001</v>
      </c>
      <c r="N59">
        <f t="shared" si="10"/>
        <v>83.605619080163351</v>
      </c>
      <c r="O59">
        <f t="shared" si="7"/>
        <v>4027.1970123459046</v>
      </c>
      <c r="P59">
        <f t="shared" si="8"/>
        <v>1053.863145584761</v>
      </c>
    </row>
    <row r="60" spans="1:16" x14ac:dyDescent="0.25">
      <c r="A60">
        <f>Input!G61</f>
        <v>57</v>
      </c>
      <c r="B60">
        <f t="shared" si="1"/>
        <v>57</v>
      </c>
      <c r="C60" s="4">
        <f>Input!I61</f>
        <v>4468.0614531428573</v>
      </c>
      <c r="D60">
        <f t="shared" si="2"/>
        <v>4466.6135490000006</v>
      </c>
      <c r="E60">
        <f t="shared" si="9"/>
        <v>3597.5464411700505</v>
      </c>
      <c r="F60">
        <f t="shared" si="3"/>
        <v>755277.63791191415</v>
      </c>
      <c r="G60">
        <f t="shared" si="4"/>
        <v>194897.06055709528</v>
      </c>
      <c r="L60">
        <f>Input!J61</f>
        <v>13.831456714286105</v>
      </c>
      <c r="M60">
        <f t="shared" si="5"/>
        <v>13.345767285714677</v>
      </c>
      <c r="N60">
        <f t="shared" si="10"/>
        <v>85.593161250318147</v>
      </c>
      <c r="O60">
        <f t="shared" si="7"/>
        <v>5149.742237916762</v>
      </c>
      <c r="P60">
        <f t="shared" si="8"/>
        <v>1186.8576595421027</v>
      </c>
    </row>
    <row r="61" spans="1:16" x14ac:dyDescent="0.25">
      <c r="A61">
        <f>Input!G62</f>
        <v>58</v>
      </c>
      <c r="B61">
        <f t="shared" si="1"/>
        <v>58</v>
      </c>
      <c r="C61" s="4">
        <f>Input!I62</f>
        <v>4469.3169144285712</v>
      </c>
      <c r="D61">
        <f t="shared" si="2"/>
        <v>4467.8690102857145</v>
      </c>
      <c r="E61">
        <f t="shared" si="9"/>
        <v>3683.667392836232</v>
      </c>
      <c r="F61">
        <f t="shared" si="3"/>
        <v>614972.17681038438</v>
      </c>
      <c r="G61">
        <f t="shared" si="4"/>
        <v>278353.76547081507</v>
      </c>
      <c r="L61">
        <f>Input!J62</f>
        <v>1.2554612857138636</v>
      </c>
      <c r="M61">
        <f t="shared" si="5"/>
        <v>0.76977185714243501</v>
      </c>
      <c r="N61">
        <f t="shared" si="10"/>
        <v>87.628116038955</v>
      </c>
      <c r="O61">
        <f t="shared" si="7"/>
        <v>7460.2354891225887</v>
      </c>
      <c r="P61">
        <f t="shared" si="8"/>
        <v>1331.210343696526</v>
      </c>
    </row>
    <row r="62" spans="1:16" x14ac:dyDescent="0.25">
      <c r="A62">
        <f>Input!G63</f>
        <v>59</v>
      </c>
      <c r="B62">
        <f t="shared" si="1"/>
        <v>59</v>
      </c>
      <c r="C62" s="4">
        <f>Input!I63</f>
        <v>4506.6630691428572</v>
      </c>
      <c r="D62">
        <f t="shared" si="2"/>
        <v>4505.2151650000005</v>
      </c>
      <c r="E62">
        <f t="shared" si="9"/>
        <v>3771.8474734864035</v>
      </c>
      <c r="F62">
        <f t="shared" si="3"/>
        <v>537828.17095598241</v>
      </c>
      <c r="G62">
        <f t="shared" si="4"/>
        <v>379175.77702635061</v>
      </c>
      <c r="L62">
        <f>Input!J63</f>
        <v>37.346154714286058</v>
      </c>
      <c r="M62">
        <f t="shared" si="5"/>
        <v>36.860465285714632</v>
      </c>
      <c r="N62">
        <f t="shared" si="10"/>
        <v>89.711608996118784</v>
      </c>
      <c r="O62">
        <f t="shared" si="7"/>
        <v>2742.1408021427133</v>
      </c>
      <c r="P62">
        <f t="shared" si="8"/>
        <v>1487.5869152296325</v>
      </c>
    </row>
    <row r="63" spans="1:16" x14ac:dyDescent="0.25">
      <c r="A63">
        <f>Input!G64</f>
        <v>60</v>
      </c>
      <c r="B63">
        <f t="shared" si="1"/>
        <v>60</v>
      </c>
      <c r="C63" s="4">
        <f>Input!I64</f>
        <v>4539.2775705714284</v>
      </c>
      <c r="D63">
        <f t="shared" si="2"/>
        <v>4537.8296664285717</v>
      </c>
      <c r="E63">
        <f t="shared" si="9"/>
        <v>3862.1357950617144</v>
      </c>
      <c r="F63">
        <f t="shared" si="3"/>
        <v>456562.20780273119</v>
      </c>
      <c r="G63">
        <f t="shared" si="4"/>
        <v>498521.88980643789</v>
      </c>
      <c r="L63">
        <f>Input!J64</f>
        <v>32.614501428571202</v>
      </c>
      <c r="M63">
        <f t="shared" si="5"/>
        <v>32.128811999999776</v>
      </c>
      <c r="N63">
        <f t="shared" si="10"/>
        <v>91.844792126510967</v>
      </c>
      <c r="O63">
        <f t="shared" si="7"/>
        <v>3508.2273361624498</v>
      </c>
      <c r="P63">
        <f t="shared" si="8"/>
        <v>1656.687925192746</v>
      </c>
    </row>
    <row r="64" spans="1:16" x14ac:dyDescent="0.25">
      <c r="A64">
        <f>Input!G65</f>
        <v>61</v>
      </c>
      <c r="B64">
        <f t="shared" si="1"/>
        <v>61</v>
      </c>
      <c r="C64" s="4">
        <f>Input!I65</f>
        <v>4569.3108924285716</v>
      </c>
      <c r="D64">
        <f t="shared" si="2"/>
        <v>4567.8629882857149</v>
      </c>
      <c r="E64">
        <f t="shared" si="9"/>
        <v>3954.5826349885092</v>
      </c>
      <c r="F64">
        <f t="shared" si="3"/>
        <v>376112.79174034542</v>
      </c>
      <c r="G64">
        <f t="shared" si="4"/>
        <v>637614.49231160444</v>
      </c>
      <c r="L64">
        <f>Input!J65</f>
        <v>30.033321857143164</v>
      </c>
      <c r="M64">
        <f t="shared" si="5"/>
        <v>29.547632428571735</v>
      </c>
      <c r="N64">
        <f t="shared" si="10"/>
        <v>94.028844498388509</v>
      </c>
      <c r="O64">
        <f t="shared" si="7"/>
        <v>4095.4269181261457</v>
      </c>
      <c r="P64">
        <f t="shared" si="8"/>
        <v>1839.2504938147595</v>
      </c>
    </row>
    <row r="65" spans="1:16" x14ac:dyDescent="0.25">
      <c r="A65">
        <f>Input!G66</f>
        <v>62</v>
      </c>
      <c r="B65">
        <f t="shared" si="1"/>
        <v>62</v>
      </c>
      <c r="C65" s="4">
        <f>Input!I66</f>
        <v>4595.4159339999997</v>
      </c>
      <c r="D65">
        <f t="shared" si="2"/>
        <v>4593.9680298571429</v>
      </c>
      <c r="E65">
        <f t="shared" si="9"/>
        <v>4049.2394635518745</v>
      </c>
      <c r="F65">
        <f t="shared" si="3"/>
        <v>296729.21094899328</v>
      </c>
      <c r="G65">
        <f t="shared" si="4"/>
        <v>797742.81395807804</v>
      </c>
      <c r="L65">
        <f>Input!J66</f>
        <v>26.105041571428046</v>
      </c>
      <c r="M65">
        <f t="shared" si="5"/>
        <v>25.619352142856616</v>
      </c>
      <c r="N65">
        <f t="shared" si="10"/>
        <v>96.264972865846957</v>
      </c>
      <c r="O65">
        <f t="shared" si="7"/>
        <v>4922.4159592375818</v>
      </c>
      <c r="P65">
        <f t="shared" si="8"/>
        <v>2036.0501299586481</v>
      </c>
    </row>
    <row r="66" spans="1:16" x14ac:dyDescent="0.25">
      <c r="A66">
        <f>Input!G67</f>
        <v>63</v>
      </c>
      <c r="B66">
        <f t="shared" si="1"/>
        <v>63</v>
      </c>
      <c r="C66" s="4">
        <f>Input!I67</f>
        <v>4621.5515221428568</v>
      </c>
      <c r="D66">
        <f t="shared" si="2"/>
        <v>4620.1036180000001</v>
      </c>
      <c r="E66">
        <f t="shared" si="9"/>
        <v>4146.1589718983223</v>
      </c>
      <c r="F66">
        <f t="shared" si="3"/>
        <v>224623.52756844461</v>
      </c>
      <c r="G66">
        <f t="shared" si="4"/>
        <v>980266.33238498517</v>
      </c>
      <c r="L66">
        <f>Input!J67</f>
        <v>26.135588142857159</v>
      </c>
      <c r="M66">
        <f t="shared" si="5"/>
        <v>25.64989871428573</v>
      </c>
      <c r="N66">
        <f t="shared" si="10"/>
        <v>98.554412304753384</v>
      </c>
      <c r="O66">
        <f t="shared" si="7"/>
        <v>5244.4860929916449</v>
      </c>
      <c r="P66">
        <f t="shared" si="8"/>
        <v>2247.9026387264184</v>
      </c>
    </row>
    <row r="67" spans="1:16" x14ac:dyDescent="0.25">
      <c r="A67">
        <f>Input!G68</f>
        <v>64</v>
      </c>
      <c r="B67">
        <f t="shared" si="1"/>
        <v>64</v>
      </c>
      <c r="C67" s="4">
        <f>Input!I68</f>
        <v>4644.1803717142857</v>
      </c>
      <c r="D67">
        <f t="shared" si="2"/>
        <v>4642.732467571429</v>
      </c>
      <c r="E67">
        <f t="shared" ref="E67:E83" si="11">(_Ac/(1+EXP(-1*(B67-_Muc)/_sc)))</f>
        <v>4245.395100681284</v>
      </c>
      <c r="F67">
        <f t="shared" si="3"/>
        <v>157876.98312719364</v>
      </c>
      <c r="G67">
        <f t="shared" si="4"/>
        <v>1186618.3488348376</v>
      </c>
      <c r="L67">
        <f>Input!J68</f>
        <v>22.628849571428873</v>
      </c>
      <c r="M67">
        <f t="shared" si="5"/>
        <v>22.143160142857443</v>
      </c>
      <c r="N67">
        <f t="shared" ref="N67:N83" si="12">_Ac*EXP(-1*(B67-_Muc)/_sc)*(1/_sc)*(1/(1+EXP(-1*(B67-_Muc)/_sc))^2)+$L$3</f>
        <v>100.89842686259269</v>
      </c>
      <c r="O67">
        <f t="shared" si="7"/>
        <v>6126.1267293374658</v>
      </c>
      <c r="P67">
        <f t="shared" si="8"/>
        <v>2475.6661213978928</v>
      </c>
    </row>
    <row r="68" spans="1:16" x14ac:dyDescent="0.25">
      <c r="A68">
        <f>Input!G69</f>
        <v>65</v>
      </c>
      <c r="B68">
        <f t="shared" ref="B68:B84" si="13">A68-$A$3</f>
        <v>65</v>
      </c>
      <c r="C68" s="4">
        <f>Input!I69</f>
        <v>4668.6542300000001</v>
      </c>
      <c r="D68">
        <f t="shared" ref="D68:D83" si="14">C68-$C$3</f>
        <v>4667.2063258571434</v>
      </c>
      <c r="E68">
        <f t="shared" si="11"/>
        <v>4347.0030693635799</v>
      </c>
      <c r="F68">
        <f t="shared" ref="F68:F83" si="15">(D68-E68)^2</f>
        <v>102530.12546908279</v>
      </c>
      <c r="G68">
        <f t="shared" ref="G68:G83" si="16">(E68-$H$4)^2</f>
        <v>1418309.7397422178</v>
      </c>
      <c r="L68">
        <f>Input!J69</f>
        <v>24.473858285714414</v>
      </c>
      <c r="M68">
        <f t="shared" ref="M68:M83" si="17">L68-$L$3</f>
        <v>23.988168857142984</v>
      </c>
      <c r="N68">
        <f t="shared" si="12"/>
        <v>103.2983102225007</v>
      </c>
      <c r="O68">
        <f t="shared" ref="O68:O83" si="18">(L68-N68)^2</f>
        <v>6213.2942231347315</v>
      </c>
      <c r="P68">
        <f t="shared" ref="P68:P83" si="19">(N68-$Q$4)^2</f>
        <v>2720.2430720838006</v>
      </c>
    </row>
    <row r="69" spans="1:16" x14ac:dyDescent="0.25">
      <c r="A69">
        <f>Input!G70</f>
        <v>66</v>
      </c>
      <c r="B69">
        <f t="shared" si="13"/>
        <v>66</v>
      </c>
      <c r="C69" s="4">
        <f>Input!I70</f>
        <v>4691.9948131428582</v>
      </c>
      <c r="D69">
        <f t="shared" si="14"/>
        <v>4690.5469090000015</v>
      </c>
      <c r="E69">
        <f t="shared" si="11"/>
        <v>4451.0394061910856</v>
      </c>
      <c r="F69">
        <f t="shared" si="15"/>
        <v>57363.843901762855</v>
      </c>
      <c r="G69">
        <f t="shared" si="16"/>
        <v>1676932.8930531368</v>
      </c>
      <c r="L69">
        <f>Input!J70</f>
        <v>23.340583142858122</v>
      </c>
      <c r="M69">
        <f t="shared" si="17"/>
        <v>22.854893714286693</v>
      </c>
      <c r="N69">
        <f t="shared" si="12"/>
        <v>105.75538638175492</v>
      </c>
      <c r="O69">
        <f t="shared" si="18"/>
        <v>6792.1997929060735</v>
      </c>
      <c r="P69">
        <f t="shared" si="19"/>
        <v>2982.5825756763834</v>
      </c>
    </row>
    <row r="70" spans="1:16" x14ac:dyDescent="0.25">
      <c r="A70">
        <f>Input!G71</f>
        <v>67</v>
      </c>
      <c r="B70">
        <f t="shared" si="13"/>
        <v>67</v>
      </c>
      <c r="C70" s="4">
        <f>Input!I71</f>
        <v>4713.3651467142854</v>
      </c>
      <c r="D70">
        <f t="shared" si="14"/>
        <v>4711.9172425714287</v>
      </c>
      <c r="E70">
        <f t="shared" si="11"/>
        <v>4557.5619788522363</v>
      </c>
      <c r="F70">
        <f t="shared" si="15"/>
        <v>23825.547437821435</v>
      </c>
      <c r="G70">
        <f t="shared" si="16"/>
        <v>1964165.8382039429</v>
      </c>
      <c r="L70">
        <f>Input!J71</f>
        <v>21.370333571427182</v>
      </c>
      <c r="M70">
        <f t="shared" si="17"/>
        <v>20.884644142855752</v>
      </c>
      <c r="N70">
        <f t="shared" si="12"/>
        <v>108.27101034500122</v>
      </c>
      <c r="O70">
        <f t="shared" si="18"/>
        <v>7551.7276237051892</v>
      </c>
      <c r="P70">
        <f t="shared" si="19"/>
        <v>3263.6826118935332</v>
      </c>
    </row>
    <row r="71" spans="1:16" x14ac:dyDescent="0.25">
      <c r="A71">
        <f>Input!G72</f>
        <v>68</v>
      </c>
      <c r="B71">
        <f t="shared" si="13"/>
        <v>68</v>
      </c>
      <c r="C71" s="4">
        <f>Input!I72</f>
        <v>4734.3933594285709</v>
      </c>
      <c r="D71">
        <f t="shared" si="14"/>
        <v>4732.9454552857142</v>
      </c>
      <c r="E71">
        <f t="shared" si="11"/>
        <v>4666.6300258382817</v>
      </c>
      <c r="F71">
        <f t="shared" si="15"/>
        <v>4397.7361827973982</v>
      </c>
      <c r="G71">
        <f t="shared" si="16"/>
        <v>2281776.5791138993</v>
      </c>
      <c r="L71">
        <f>Input!J72</f>
        <v>21.028212714285473</v>
      </c>
      <c r="M71">
        <f t="shared" si="17"/>
        <v>20.542523285714044</v>
      </c>
      <c r="N71">
        <f t="shared" si="12"/>
        <v>110.84656883249724</v>
      </c>
      <c r="O71">
        <f t="shared" si="18"/>
        <v>8067.3370957779089</v>
      </c>
      <c r="P71">
        <f t="shared" si="19"/>
        <v>3564.592470434372</v>
      </c>
    </row>
    <row r="72" spans="1:16" x14ac:dyDescent="0.25">
      <c r="A72">
        <f>Input!G73</f>
        <v>69</v>
      </c>
      <c r="B72">
        <f t="shared" si="13"/>
        <v>69</v>
      </c>
      <c r="C72" s="4">
        <f>Input!I73</f>
        <v>4763.1834385714292</v>
      </c>
      <c r="D72">
        <f t="shared" si="14"/>
        <v>4761.7355344285725</v>
      </c>
      <c r="E72">
        <f t="shared" si="11"/>
        <v>4778.3041885193488</v>
      </c>
      <c r="F72">
        <f t="shared" si="15"/>
        <v>274.52029837980029</v>
      </c>
      <c r="G72">
        <f t="shared" si="16"/>
        <v>2631627.6399902855</v>
      </c>
      <c r="L72">
        <f>Input!J73</f>
        <v>28.790079142858303</v>
      </c>
      <c r="M72">
        <f t="shared" si="17"/>
        <v>28.304389714286874</v>
      </c>
      <c r="N72">
        <f t="shared" si="12"/>
        <v>113.48348100365486</v>
      </c>
      <c r="O72">
        <f t="shared" si="18"/>
        <v>7172.9723187543777</v>
      </c>
      <c r="P72">
        <f t="shared" si="19"/>
        <v>3886.4152824959306</v>
      </c>
    </row>
    <row r="73" spans="1:16" x14ac:dyDescent="0.25">
      <c r="A73">
        <f>Input!G74</f>
        <v>70</v>
      </c>
      <c r="B73">
        <f t="shared" si="13"/>
        <v>70</v>
      </c>
      <c r="C73" s="4">
        <f>Input!I74</f>
        <v>4789.7619508571433</v>
      </c>
      <c r="D73">
        <f t="shared" si="14"/>
        <v>4788.3140467142866</v>
      </c>
      <c r="E73">
        <f t="shared" si="11"/>
        <v>4892.6465439518861</v>
      </c>
      <c r="F73">
        <f t="shared" si="15"/>
        <v>10885.269979833698</v>
      </c>
      <c r="G73">
        <f t="shared" si="16"/>
        <v>3015680.8342114333</v>
      </c>
      <c r="L73">
        <f>Input!J74</f>
        <v>26.578512285714169</v>
      </c>
      <c r="M73">
        <f t="shared" si="17"/>
        <v>26.092822857142739</v>
      </c>
      <c r="N73">
        <f t="shared" si="12"/>
        <v>116.18319919616997</v>
      </c>
      <c r="O73">
        <f t="shared" si="18"/>
        <v>8028.9999163208086</v>
      </c>
      <c r="P73">
        <f t="shared" si="19"/>
        <v>4230.310674143162</v>
      </c>
    </row>
    <row r="74" spans="1:16" x14ac:dyDescent="0.25">
      <c r="A74">
        <f>Input!G75</f>
        <v>71</v>
      </c>
      <c r="B74">
        <f t="shared" si="13"/>
        <v>71</v>
      </c>
      <c r="C74" s="4">
        <f>Input!I75</f>
        <v>4815.3171552857148</v>
      </c>
      <c r="D74">
        <f t="shared" si="14"/>
        <v>4813.869251142858</v>
      </c>
      <c r="E74">
        <f t="shared" si="11"/>
        <v>5009.7206384330775</v>
      </c>
      <c r="F74">
        <f t="shared" si="15"/>
        <v>38357.765903503539</v>
      </c>
      <c r="G74">
        <f t="shared" si="16"/>
        <v>3436002.267040059</v>
      </c>
      <c r="L74">
        <f>Input!J75</f>
        <v>25.555204428571415</v>
      </c>
      <c r="M74">
        <f t="shared" si="17"/>
        <v>25.069514999999985</v>
      </c>
      <c r="N74">
        <f t="shared" si="12"/>
        <v>118.94720968102794</v>
      </c>
      <c r="O74">
        <f t="shared" si="18"/>
        <v>8722.0666450748686</v>
      </c>
      <c r="P74">
        <f t="shared" si="19"/>
        <v>4597.4975472772749</v>
      </c>
    </row>
    <row r="75" spans="1:16" x14ac:dyDescent="0.25">
      <c r="A75">
        <f>Input!G76</f>
        <v>72</v>
      </c>
      <c r="B75">
        <f t="shared" si="13"/>
        <v>72</v>
      </c>
      <c r="C75" s="4">
        <f>Input!I76</f>
        <v>4840.0384402857144</v>
      </c>
      <c r="D75">
        <f t="shared" si="14"/>
        <v>4838.5905361428577</v>
      </c>
      <c r="E75">
        <f t="shared" si="11"/>
        <v>5129.5915218183918</v>
      </c>
      <c r="F75">
        <f t="shared" si="15"/>
        <v>84681.573664132418</v>
      </c>
      <c r="G75">
        <f t="shared" si="16"/>
        <v>3894767.5834305841</v>
      </c>
      <c r="L75">
        <f>Input!J76</f>
        <v>24.721284999999625</v>
      </c>
      <c r="M75">
        <f t="shared" si="17"/>
        <v>24.235595571428195</v>
      </c>
      <c r="N75">
        <f t="shared" si="12"/>
        <v>121.77703343367966</v>
      </c>
      <c r="O75">
        <f t="shared" si="18"/>
        <v>9419.8183040217846</v>
      </c>
      <c r="P75">
        <f t="shared" si="19"/>
        <v>4989.256994212149</v>
      </c>
    </row>
    <row r="76" spans="1:16" x14ac:dyDescent="0.25">
      <c r="A76">
        <f>Input!G77</f>
        <v>73</v>
      </c>
      <c r="B76">
        <f t="shared" si="13"/>
        <v>73</v>
      </c>
      <c r="C76" s="4">
        <f>Input!I77</f>
        <v>4862.4168084285711</v>
      </c>
      <c r="D76">
        <f t="shared" si="14"/>
        <v>4860.9689042857144</v>
      </c>
      <c r="E76">
        <f t="shared" si="11"/>
        <v>5252.3257826184727</v>
      </c>
      <c r="F76">
        <f t="shared" si="15"/>
        <v>153160.20621836133</v>
      </c>
      <c r="G76">
        <f t="shared" si="16"/>
        <v>4394267.4727276573</v>
      </c>
      <c r="L76">
        <f>Input!J77</f>
        <v>22.378368142856743</v>
      </c>
      <c r="M76">
        <f t="shared" si="17"/>
        <v>21.892678714285314</v>
      </c>
      <c r="N76">
        <f t="shared" si="12"/>
        <v>124.67422692168228</v>
      </c>
      <c r="O76">
        <f t="shared" si="18"/>
        <v>10464.442723297418</v>
      </c>
      <c r="P76">
        <f t="shared" si="19"/>
        <v>5406.9353521442754</v>
      </c>
    </row>
    <row r="77" spans="1:16" x14ac:dyDescent="0.25">
      <c r="A77">
        <f>Input!G78</f>
        <v>74</v>
      </c>
      <c r="B77">
        <f t="shared" si="13"/>
        <v>74</v>
      </c>
      <c r="C77" s="4">
        <f>Input!I78</f>
        <v>4884.1659187142859</v>
      </c>
      <c r="D77">
        <f t="shared" si="14"/>
        <v>4882.7180145714292</v>
      </c>
      <c r="E77">
        <f t="shared" si="11"/>
        <v>5377.9915838920206</v>
      </c>
      <c r="F77">
        <f t="shared" si="15"/>
        <v>245295.90846755862</v>
      </c>
      <c r="G77">
        <f t="shared" si="16"/>
        <v>4936913.442612702</v>
      </c>
      <c r="L77">
        <f>Input!J78</f>
        <v>21.749110285714778</v>
      </c>
      <c r="M77">
        <f t="shared" si="17"/>
        <v>21.263420857143348</v>
      </c>
      <c r="N77">
        <f t="shared" si="12"/>
        <v>127.64038290910328</v>
      </c>
      <c r="O77">
        <f t="shared" si="18"/>
        <v>11212.961617800787</v>
      </c>
      <c r="P77">
        <f t="shared" si="19"/>
        <v>5851.9474040900996</v>
      </c>
    </row>
    <row r="78" spans="1:16" x14ac:dyDescent="0.25">
      <c r="A78">
        <f>Input!G79</f>
        <v>75</v>
      </c>
      <c r="B78">
        <f t="shared" si="13"/>
        <v>75</v>
      </c>
      <c r="C78" s="4">
        <f>Input!I79</f>
        <v>4903.5568389999989</v>
      </c>
      <c r="D78">
        <f t="shared" si="14"/>
        <v>4902.1089348571422</v>
      </c>
      <c r="E78">
        <f t="shared" si="11"/>
        <v>5506.6586999516403</v>
      </c>
      <c r="F78">
        <f t="shared" si="15"/>
        <v>365480.41847581282</v>
      </c>
      <c r="G78">
        <f t="shared" si="16"/>
        <v>5525243.8752407143</v>
      </c>
      <c r="L78">
        <f>Input!J79</f>
        <v>19.390920285713037</v>
      </c>
      <c r="M78">
        <f t="shared" si="17"/>
        <v>18.905230857141607</v>
      </c>
      <c r="N78">
        <f t="shared" si="12"/>
        <v>130.67713127799149</v>
      </c>
      <c r="O78">
        <f t="shared" si="18"/>
        <v>12384.620757017918</v>
      </c>
      <c r="P78">
        <f t="shared" si="19"/>
        <v>6325.7797331661486</v>
      </c>
    </row>
    <row r="79" spans="1:16" x14ac:dyDescent="0.25">
      <c r="A79">
        <f>Input!G80</f>
        <v>76</v>
      </c>
      <c r="B79">
        <f t="shared" si="13"/>
        <v>76</v>
      </c>
      <c r="C79" s="4">
        <f>Input!I80</f>
        <v>4916.2947308571429</v>
      </c>
      <c r="D79">
        <f t="shared" si="14"/>
        <v>4914.8468267142862</v>
      </c>
      <c r="E79">
        <f t="shared" si="11"/>
        <v>5638.3985538997385</v>
      </c>
      <c r="F79">
        <f t="shared" si="15"/>
        <v>523527.10191305127</v>
      </c>
      <c r="G79">
        <f t="shared" si="16"/>
        <v>6161930.3791210921</v>
      </c>
      <c r="L79">
        <f>Input!J80</f>
        <v>12.73789185714395</v>
      </c>
      <c r="M79">
        <f t="shared" si="17"/>
        <v>12.252202428572522</v>
      </c>
      <c r="N79">
        <f t="shared" si="12"/>
        <v>133.78613986721484</v>
      </c>
      <c r="O79">
        <f t="shared" si="18"/>
        <v>14652.678346307632</v>
      </c>
      <c r="P79">
        <f t="shared" si="19"/>
        <v>6829.9942374006096</v>
      </c>
    </row>
    <row r="80" spans="1:16" x14ac:dyDescent="0.25">
      <c r="A80">
        <f>Input!G81</f>
        <v>77</v>
      </c>
      <c r="B80">
        <f t="shared" si="13"/>
        <v>77</v>
      </c>
      <c r="C80" s="4">
        <f>Input!I81</f>
        <v>4928.5347147142847</v>
      </c>
      <c r="D80">
        <f t="shared" si="14"/>
        <v>4927.086810571428</v>
      </c>
      <c r="E80">
        <f t="shared" si="11"/>
        <v>5773.2842560121562</v>
      </c>
      <c r="F80">
        <f t="shared" si="15"/>
        <v>716050.11667041411</v>
      </c>
      <c r="G80">
        <f t="shared" si="16"/>
        <v>6849784.4509384008</v>
      </c>
      <c r="L80">
        <f>Input!J81</f>
        <v>12.239983857141851</v>
      </c>
      <c r="M80">
        <f t="shared" si="17"/>
        <v>11.754294428570423</v>
      </c>
      <c r="N80">
        <f t="shared" si="12"/>
        <v>136.96911532897479</v>
      </c>
      <c r="O80">
        <f t="shared" si="18"/>
        <v>15557.356237717788</v>
      </c>
      <c r="P80">
        <f t="shared" si="19"/>
        <v>7366.231812594423</v>
      </c>
    </row>
    <row r="81" spans="1:16" x14ac:dyDescent="0.25">
      <c r="A81">
        <f>Input!G82</f>
        <v>78</v>
      </c>
      <c r="B81">
        <f t="shared" si="13"/>
        <v>78</v>
      </c>
      <c r="C81" s="4">
        <f>Input!I82</f>
        <v>4940.3378835714293</v>
      </c>
      <c r="D81">
        <f t="shared" si="14"/>
        <v>4938.8899794285726</v>
      </c>
      <c r="E81">
        <f t="shared" si="11"/>
        <v>5911.3906429871968</v>
      </c>
      <c r="F81">
        <f t="shared" si="15"/>
        <v>945757.54062196438</v>
      </c>
      <c r="G81">
        <f t="shared" si="16"/>
        <v>7591764.4621780263</v>
      </c>
      <c r="L81">
        <f>Input!J82</f>
        <v>11.803168857144556</v>
      </c>
      <c r="M81">
        <f t="shared" si="17"/>
        <v>11.317479428573128</v>
      </c>
      <c r="N81">
        <f t="shared" si="12"/>
        <v>140.22780400330237</v>
      </c>
      <c r="O81">
        <f t="shared" si="18"/>
        <v>16492.886912423754</v>
      </c>
      <c r="P81">
        <f t="shared" si="19"/>
        <v>7936.2162110911822</v>
      </c>
    </row>
    <row r="82" spans="1:16" x14ac:dyDescent="0.25">
      <c r="A82">
        <f>Input!G83</f>
        <v>79</v>
      </c>
      <c r="B82">
        <f t="shared" si="13"/>
        <v>79</v>
      </c>
      <c r="C82" s="4">
        <f>Input!I83</f>
        <v>4951.0199957142859</v>
      </c>
      <c r="D82">
        <f t="shared" si="14"/>
        <v>4949.5720915714292</v>
      </c>
      <c r="E82">
        <f t="shared" si="11"/>
        <v>6052.794318078355</v>
      </c>
      <c r="F82">
        <f t="shared" si="15"/>
        <v>1217099.2810588987</v>
      </c>
      <c r="G82">
        <f t="shared" si="16"/>
        <v>8390982.9861248527</v>
      </c>
      <c r="L82">
        <f>Input!J83</f>
        <v>10.682112142856568</v>
      </c>
      <c r="M82">
        <f t="shared" si="17"/>
        <v>10.19642271428514</v>
      </c>
      <c r="N82">
        <f t="shared" si="12"/>
        <v>143.5639928108491</v>
      </c>
      <c r="O82">
        <f t="shared" si="18"/>
        <v>17657.594209862607</v>
      </c>
      <c r="P82">
        <f t="shared" si="19"/>
        <v>8541.7580846737346</v>
      </c>
    </row>
    <row r="83" spans="1:16" x14ac:dyDescent="0.25">
      <c r="A83">
        <f>Input!G84</f>
        <v>80</v>
      </c>
      <c r="B83">
        <f t="shared" si="13"/>
        <v>80</v>
      </c>
      <c r="C83" s="4">
        <f>Input!I84</f>
        <v>4965.1966278571426</v>
      </c>
      <c r="D83">
        <f t="shared" si="14"/>
        <v>4963.7487237142859</v>
      </c>
      <c r="E83">
        <f t="shared" si="11"/>
        <v>6197.5736921290481</v>
      </c>
      <c r="F83">
        <f t="shared" si="15"/>
        <v>1522324.0526836889</v>
      </c>
      <c r="G83">
        <f t="shared" si="16"/>
        <v>9250714.4815355744</v>
      </c>
      <c r="L83">
        <f>Input!J84</f>
        <v>14.176632142856761</v>
      </c>
      <c r="M83">
        <f t="shared" si="17"/>
        <v>13.690942714285333</v>
      </c>
      <c r="N83">
        <f t="shared" si="12"/>
        <v>146.97951016428166</v>
      </c>
      <c r="O83">
        <f t="shared" si="18"/>
        <v>17636.60441077346</v>
      </c>
      <c r="P83">
        <f t="shared" si="19"/>
        <v>9184.7592201772495</v>
      </c>
    </row>
    <row r="84" spans="1:16" x14ac:dyDescent="0.25">
      <c r="A84">
        <f>Input!G85</f>
        <v>81</v>
      </c>
      <c r="B84">
        <f t="shared" si="13"/>
        <v>81</v>
      </c>
      <c r="C84" s="4">
        <f>Input!I85</f>
        <v>4979.2235819999996</v>
      </c>
      <c r="D84">
        <f t="shared" ref="D84" si="20">C84-$C$3</f>
        <v>4977.7756778571429</v>
      </c>
      <c r="E84">
        <f t="shared" ref="E84" si="21">(_Ac/(1+EXP(-1*(B84-_Muc)/_sc)))</f>
        <v>6345.8090255281868</v>
      </c>
      <c r="F84">
        <f t="shared" ref="F84" si="22">(D84-E84)^2</f>
        <v>1871515.2403400433</v>
      </c>
      <c r="G84">
        <f t="shared" ref="G84" si="23">(E84-$H$4)^2</f>
        <v>10174403.350054294</v>
      </c>
      <c r="L84">
        <f>Input!J85</f>
        <v>14.026954142856994</v>
      </c>
      <c r="M84">
        <f t="shared" ref="M84" si="24">L84-$L$3</f>
        <v>13.541264714285566</v>
      </c>
      <c r="N84">
        <f t="shared" ref="N84" si="25">_Ac*EXP(-1*(B84-_Muc)/_sc)*(1/_sc)*(1/(1+EXP(-1*(B84-_Muc)/_sc))^2)+$L$3</f>
        <v>150.47622689859529</v>
      </c>
      <c r="O84">
        <f t="shared" ref="O84" si="26">(L84-N84)^2</f>
        <v>18618.404035569863</v>
      </c>
      <c r="P84">
        <f t="shared" ref="P84" si="27">(N84-$Q$4)^2</f>
        <v>9867.2169767985233</v>
      </c>
    </row>
    <row r="85" spans="1:16" x14ac:dyDescent="0.25">
      <c r="A85">
        <f>Input!G86</f>
        <v>82</v>
      </c>
      <c r="B85">
        <f t="shared" ref="B85:B102" si="28">A85-$A$3</f>
        <v>82</v>
      </c>
      <c r="C85" s="4">
        <f>Input!I86</f>
        <v>4994.7228777142864</v>
      </c>
      <c r="D85">
        <f t="shared" ref="D85:D102" si="29">C85-$C$3</f>
        <v>4993.2749735714297</v>
      </c>
      <c r="E85">
        <f t="shared" ref="E85:E102" si="30">(_Ac/(1+EXP(-1*(B85-_Muc)/_sc)))</f>
        <v>6497.5824711056966</v>
      </c>
      <c r="F85">
        <f t="shared" ref="F85:F102" si="31">(D85-E85)^2</f>
        <v>2262941.0471378085</v>
      </c>
      <c r="G85">
        <f t="shared" ref="G85:G102" si="32">(E85-$H$4)^2</f>
        <v>11165672.385244306</v>
      </c>
      <c r="L85">
        <f>Input!J86</f>
        <v>15.499295714286745</v>
      </c>
      <c r="M85">
        <f t="shared" ref="M85:M102" si="33">L85-$L$3</f>
        <v>15.013606285715317</v>
      </c>
      <c r="N85">
        <f t="shared" ref="N85:N102" si="34">_Ac*EXP(-1*(B85-_Muc)/_sc)*(1/_sc)*(1/(1+EXP(-1*(B85-_Muc)/_sc))^2)+$L$3</f>
        <v>154.05605722066215</v>
      </c>
      <c r="O85">
        <f t="shared" ref="O85:O102" si="35">(L85-N85)^2</f>
        <v>19197.976159134596</v>
      </c>
      <c r="P85">
        <f t="shared" ref="P85:P102" si="36">(N85-$Q$4)^2</f>
        <v>10591.228934487322</v>
      </c>
    </row>
    <row r="86" spans="1:16" x14ac:dyDescent="0.25">
      <c r="A86">
        <f>Input!G87</f>
        <v>83</v>
      </c>
      <c r="B86">
        <f t="shared" si="28"/>
        <v>83</v>
      </c>
      <c r="C86" s="4">
        <f>Input!I87</f>
        <v>5006.3122209999992</v>
      </c>
      <c r="D86">
        <f t="shared" si="29"/>
        <v>5004.8643168571425</v>
      </c>
      <c r="E86">
        <f t="shared" si="30"/>
        <v>6652.9781179872616</v>
      </c>
      <c r="F86">
        <f t="shared" si="31"/>
        <v>2716279.1014755699</v>
      </c>
      <c r="G86">
        <f t="shared" si="32"/>
        <v>12228331.631948302</v>
      </c>
      <c r="L86">
        <f>Input!J87</f>
        <v>11.589343285712857</v>
      </c>
      <c r="M86">
        <f t="shared" si="33"/>
        <v>11.103653857141429</v>
      </c>
      <c r="N86">
        <f t="shared" si="34"/>
        <v>157.72095967832675</v>
      </c>
      <c r="O86">
        <f t="shared" si="35"/>
        <v>21354.449309518062</v>
      </c>
      <c r="P86">
        <f t="shared" si="36"/>
        <v>11358.997763228075</v>
      </c>
    </row>
    <row r="87" spans="1:16" x14ac:dyDescent="0.25">
      <c r="A87">
        <f>Input!G88</f>
        <v>84</v>
      </c>
      <c r="B87">
        <f t="shared" si="28"/>
        <v>84</v>
      </c>
      <c r="C87" s="4">
        <f>Input!I88</f>
        <v>5019.208954571428</v>
      </c>
      <c r="D87">
        <f t="shared" si="29"/>
        <v>5017.7610504285713</v>
      </c>
      <c r="E87">
        <f t="shared" si="30"/>
        <v>6812.082036428149</v>
      </c>
      <c r="F87">
        <f t="shared" si="31"/>
        <v>3219587.8007984967</v>
      </c>
      <c r="G87">
        <f t="shared" si="32"/>
        <v>13366387.675569933</v>
      </c>
      <c r="L87">
        <f>Input!J88</f>
        <v>12.89673357142874</v>
      </c>
      <c r="M87">
        <f t="shared" si="33"/>
        <v>12.411044142857312</v>
      </c>
      <c r="N87">
        <f t="shared" si="34"/>
        <v>161.4729381493689</v>
      </c>
      <c r="O87">
        <f t="shared" si="35"/>
        <v>22074.888566785925</v>
      </c>
      <c r="P87">
        <f t="shared" si="36"/>
        <v>12172.836323463471</v>
      </c>
    </row>
    <row r="88" spans="1:16" x14ac:dyDescent="0.25">
      <c r="A88">
        <f>Input!G89</f>
        <v>85</v>
      </c>
      <c r="B88">
        <f t="shared" si="28"/>
        <v>85</v>
      </c>
      <c r="C88" s="4">
        <f>Input!I89</f>
        <v>5030.5233792857134</v>
      </c>
      <c r="D88">
        <f t="shared" si="29"/>
        <v>5029.0754751428567</v>
      </c>
      <c r="E88">
        <f t="shared" si="30"/>
        <v>6974.9823236459779</v>
      </c>
      <c r="F88">
        <f t="shared" si="31"/>
        <v>3786553.4630513489</v>
      </c>
      <c r="G88">
        <f t="shared" si="32"/>
        <v>14584053.381787013</v>
      </c>
      <c r="L88">
        <f>Input!J89</f>
        <v>11.314424714285451</v>
      </c>
      <c r="M88">
        <f t="shared" si="33"/>
        <v>10.828735285714023</v>
      </c>
      <c r="N88">
        <f t="shared" si="34"/>
        <v>165.31404285064838</v>
      </c>
      <c r="O88">
        <f t="shared" si="35"/>
        <v>23715.8823861456</v>
      </c>
      <c r="P88">
        <f t="shared" si="36"/>
        <v>13035.173008370708</v>
      </c>
    </row>
    <row r="89" spans="1:16" x14ac:dyDescent="0.25">
      <c r="A89">
        <f>Input!G90</f>
        <v>86</v>
      </c>
      <c r="B89">
        <f t="shared" si="28"/>
        <v>86</v>
      </c>
      <c r="C89" s="4">
        <f>Input!I90</f>
        <v>5045.3964717142862</v>
      </c>
      <c r="D89">
        <f t="shared" si="29"/>
        <v>5043.9485675714295</v>
      </c>
      <c r="E89">
        <f t="shared" si="30"/>
        <v>7141.7691506729425</v>
      </c>
      <c r="F89">
        <f t="shared" si="31"/>
        <v>4400851.1988843717</v>
      </c>
      <c r="G89">
        <f t="shared" si="32"/>
        <v>15885758.108170321</v>
      </c>
      <c r="L89">
        <f>Input!J90</f>
        <v>14.873092428572818</v>
      </c>
      <c r="M89">
        <f t="shared" si="33"/>
        <v>14.38740300000139</v>
      </c>
      <c r="N89">
        <f t="shared" si="34"/>
        <v>169.24637136775078</v>
      </c>
      <c r="O89">
        <f t="shared" si="35"/>
        <v>23831.109250433248</v>
      </c>
      <c r="P89">
        <f t="shared" si="36"/>
        <v>13948.557339182569</v>
      </c>
    </row>
    <row r="90" spans="1:16" x14ac:dyDescent="0.25">
      <c r="A90">
        <f>Input!G91</f>
        <v>87</v>
      </c>
      <c r="B90">
        <f t="shared" si="28"/>
        <v>87</v>
      </c>
      <c r="C90" s="4">
        <f>Input!I91</f>
        <v>5056.8208638571441</v>
      </c>
      <c r="D90">
        <f t="shared" si="29"/>
        <v>5055.3729597142874</v>
      </c>
      <c r="E90">
        <f t="shared" si="30"/>
        <v>7312.5348102480011</v>
      </c>
      <c r="F90">
        <f t="shared" si="31"/>
        <v>5094779.6195047786</v>
      </c>
      <c r="G90">
        <f t="shared" si="32"/>
        <v>17276158.410185385</v>
      </c>
      <c r="L90">
        <f>Input!J91</f>
        <v>11.424392142857869</v>
      </c>
      <c r="M90">
        <f t="shared" si="33"/>
        <v>10.938702714286441</v>
      </c>
      <c r="N90">
        <f t="shared" si="34"/>
        <v>173.27206970545001</v>
      </c>
      <c r="O90">
        <f t="shared" si="35"/>
        <v>26194.670732404789</v>
      </c>
      <c r="P90">
        <f t="shared" si="36"/>
        <v>14915.665825245294</v>
      </c>
    </row>
    <row r="91" spans="1:16" x14ac:dyDescent="0.25">
      <c r="A91">
        <f>Input!G92</f>
        <v>88</v>
      </c>
      <c r="B91">
        <f t="shared" si="28"/>
        <v>88</v>
      </c>
      <c r="C91" s="4">
        <f>Input!I92</f>
        <v>5068.8500768571439</v>
      </c>
      <c r="D91">
        <f t="shared" si="29"/>
        <v>5067.4021727142872</v>
      </c>
      <c r="E91">
        <f t="shared" si="30"/>
        <v>7487.3737657700722</v>
      </c>
      <c r="F91">
        <f t="shared" si="31"/>
        <v>5856262.5111969542</v>
      </c>
      <c r="G91">
        <f t="shared" si="32"/>
        <v>18760149.265107468</v>
      </c>
      <c r="L91">
        <f>Input!J92</f>
        <v>12.0292129999998</v>
      </c>
      <c r="M91">
        <f t="shared" si="33"/>
        <v>11.543523571428372</v>
      </c>
      <c r="N91">
        <f t="shared" si="34"/>
        <v>177.39333335930431</v>
      </c>
      <c r="O91">
        <f t="shared" si="35"/>
        <v>27345.292302206548</v>
      </c>
      <c r="P91">
        <f t="shared" si="36"/>
        <v>15939.308101027551</v>
      </c>
    </row>
    <row r="92" spans="1:16" x14ac:dyDescent="0.25">
      <c r="A92">
        <f>Input!G93</f>
        <v>89</v>
      </c>
      <c r="B92">
        <f t="shared" si="28"/>
        <v>89</v>
      </c>
      <c r="C92" s="4">
        <f>Input!I93</f>
        <v>5080.1736655714285</v>
      </c>
      <c r="D92">
        <f t="shared" si="29"/>
        <v>5078.7257614285718</v>
      </c>
      <c r="E92">
        <f t="shared" si="30"/>
        <v>7666.3827013335831</v>
      </c>
      <c r="F92">
        <f t="shared" si="31"/>
        <v>6695968.438638567</v>
      </c>
      <c r="G92">
        <f t="shared" si="32"/>
        <v>20342875.838479541</v>
      </c>
      <c r="L92">
        <f>Input!J93</f>
        <v>11.323588714284597</v>
      </c>
      <c r="M92">
        <f t="shared" si="33"/>
        <v>10.837899285713169</v>
      </c>
      <c r="N92">
        <f t="shared" si="34"/>
        <v>181.61240840870317</v>
      </c>
      <c r="O92">
        <f t="shared" si="35"/>
        <v>28998.282112918201</v>
      </c>
      <c r="P92">
        <f t="shared" si="36"/>
        <v>17022.433352838972</v>
      </c>
    </row>
    <row r="93" spans="1:16" x14ac:dyDescent="0.25">
      <c r="A93">
        <f>Input!G94</f>
        <v>90</v>
      </c>
      <c r="B93">
        <f t="shared" si="28"/>
        <v>90</v>
      </c>
      <c r="C93" s="4">
        <f>Input!I94</f>
        <v>5093.1192735714285</v>
      </c>
      <c r="D93">
        <f t="shared" si="29"/>
        <v>5091.6713694285718</v>
      </c>
      <c r="E93">
        <f t="shared" si="30"/>
        <v>7849.6605728678287</v>
      </c>
      <c r="F93">
        <f t="shared" si="31"/>
        <v>7606504.4462875072</v>
      </c>
      <c r="G93">
        <f t="shared" si="32"/>
        <v>22029745.818890832</v>
      </c>
      <c r="L93">
        <f>Input!J94</f>
        <v>12.945607999999993</v>
      </c>
      <c r="M93">
        <f t="shared" si="33"/>
        <v>12.459918571428565</v>
      </c>
      <c r="N93">
        <f t="shared" si="34"/>
        <v>185.93159263167624</v>
      </c>
      <c r="O93">
        <f t="shared" si="35"/>
        <v>29924.150878990531</v>
      </c>
      <c r="P93">
        <f t="shared" si="36"/>
        <v>18168.137048582306</v>
      </c>
    </row>
    <row r="94" spans="1:16" x14ac:dyDescent="0.25">
      <c r="A94">
        <f>Input!G95</f>
        <v>91</v>
      </c>
      <c r="B94">
        <f t="shared" si="28"/>
        <v>91</v>
      </c>
      <c r="C94" s="4">
        <f>Input!I95</f>
        <v>5104.3390042857145</v>
      </c>
      <c r="D94">
        <f t="shared" si="29"/>
        <v>5102.8911001428578</v>
      </c>
      <c r="E94">
        <f t="shared" si="30"/>
        <v>8037.3086604022583</v>
      </c>
      <c r="F94">
        <f t="shared" si="31"/>
        <v>8610806.4179587327</v>
      </c>
      <c r="G94">
        <f t="shared" si="32"/>
        <v>23826442.34805828</v>
      </c>
      <c r="L94">
        <f>Input!J95</f>
        <v>11.219730714286015</v>
      </c>
      <c r="M94">
        <f t="shared" si="33"/>
        <v>10.734041285714587</v>
      </c>
      <c r="N94">
        <f t="shared" si="34"/>
        <v>190.35323664178122</v>
      </c>
      <c r="O94">
        <f t="shared" si="35"/>
        <v>32088.812945875961</v>
      </c>
      <c r="P94">
        <f t="shared" si="36"/>
        <v>19379.667984455431</v>
      </c>
    </row>
    <row r="95" spans="1:16" x14ac:dyDescent="0.25">
      <c r="A95">
        <f>Input!G96</f>
        <v>92</v>
      </c>
      <c r="B95">
        <f t="shared" si="28"/>
        <v>92</v>
      </c>
      <c r="C95" s="4">
        <f>Input!I96</f>
        <v>5116.7622671428571</v>
      </c>
      <c r="D95">
        <f t="shared" si="29"/>
        <v>5115.3143630000004</v>
      </c>
      <c r="E95">
        <f t="shared" si="30"/>
        <v>8229.4306214797016</v>
      </c>
      <c r="F95">
        <f t="shared" si="31"/>
        <v>9697720.0713276137</v>
      </c>
      <c r="G95">
        <f t="shared" si="32"/>
        <v>25738937.574445907</v>
      </c>
      <c r="L95">
        <f>Input!J96</f>
        <v>12.423262857142618</v>
      </c>
      <c r="M95">
        <f t="shared" si="33"/>
        <v>11.93757342857119</v>
      </c>
      <c r="N95">
        <f t="shared" si="34"/>
        <v>194.87974504737568</v>
      </c>
      <c r="O95">
        <f t="shared" si="35"/>
        <v>33290.367893234834</v>
      </c>
      <c r="P95">
        <f t="shared" si="36"/>
        <v>20660.435663131953</v>
      </c>
    </row>
    <row r="96" spans="1:16" x14ac:dyDescent="0.25">
      <c r="A96">
        <f>Input!G97</f>
        <v>93</v>
      </c>
      <c r="B96">
        <f t="shared" si="28"/>
        <v>93</v>
      </c>
      <c r="C96" s="4">
        <f>Input!I97</f>
        <v>5125.1747741428571</v>
      </c>
      <c r="D96">
        <f t="shared" si="29"/>
        <v>5123.7268700000004</v>
      </c>
      <c r="E96">
        <f t="shared" si="30"/>
        <v>8426.1325457403</v>
      </c>
      <c r="F96">
        <f t="shared" si="31"/>
        <v>10905883.247161744</v>
      </c>
      <c r="G96">
        <f t="shared" si="32"/>
        <v>27773506.859974522</v>
      </c>
      <c r="L96">
        <f>Input!J97</f>
        <v>8.4125070000000051</v>
      </c>
      <c r="M96">
        <f t="shared" si="33"/>
        <v>7.9268175714285762</v>
      </c>
      <c r="N96">
        <f t="shared" si="34"/>
        <v>199.51357763358678</v>
      </c>
      <c r="O96">
        <f t="shared" si="35"/>
        <v>36519.619197303124</v>
      </c>
      <c r="P96">
        <f t="shared" si="36"/>
        <v>22014.018018592618</v>
      </c>
    </row>
    <row r="97" spans="1:16" x14ac:dyDescent="0.25">
      <c r="A97">
        <f>Input!G98</f>
        <v>94</v>
      </c>
      <c r="B97">
        <f t="shared" si="28"/>
        <v>94</v>
      </c>
      <c r="C97" s="4">
        <f>Input!I98</f>
        <v>5132.5487000000003</v>
      </c>
      <c r="D97">
        <f t="shared" si="29"/>
        <v>5131.1007958571436</v>
      </c>
      <c r="E97">
        <f t="shared" si="30"/>
        <v>8627.5230106988129</v>
      </c>
      <c r="F97">
        <f t="shared" si="31"/>
        <v>12224968.304438325</v>
      </c>
      <c r="G97">
        <f t="shared" si="32"/>
        <v>29936743.670743018</v>
      </c>
      <c r="L97">
        <f>Input!J98</f>
        <v>7.3739258571431492</v>
      </c>
      <c r="M97">
        <f t="shared" si="33"/>
        <v>6.8882364285717204</v>
      </c>
      <c r="N97">
        <f t="shared" si="34"/>
        <v>204.25725056727813</v>
      </c>
      <c r="O97">
        <f t="shared" si="35"/>
        <v>38763.043548916452</v>
      </c>
      <c r="P97">
        <f t="shared" si="36"/>
        <v>23444.169503443394</v>
      </c>
    </row>
    <row r="98" spans="1:16" x14ac:dyDescent="0.25">
      <c r="A98">
        <f>Input!G99</f>
        <v>95</v>
      </c>
      <c r="B98">
        <f t="shared" si="28"/>
        <v>95</v>
      </c>
      <c r="C98" s="4">
        <f>Input!I99</f>
        <v>5138.9084819999998</v>
      </c>
      <c r="D98">
        <f t="shared" si="29"/>
        <v>5137.4605778571431</v>
      </c>
      <c r="E98">
        <f t="shared" si="30"/>
        <v>8833.713138738507</v>
      </c>
      <c r="F98">
        <f t="shared" si="31"/>
        <v>13662282.993822042</v>
      </c>
      <c r="G98">
        <f t="shared" si="32"/>
        <v>32235575.184119448</v>
      </c>
      <c r="L98">
        <f>Input!J99</f>
        <v>6.3597819999995409</v>
      </c>
      <c r="M98">
        <f t="shared" si="33"/>
        <v>5.874092571428112</v>
      </c>
      <c r="N98">
        <f t="shared" si="34"/>
        <v>209.11333762531649</v>
      </c>
      <c r="O98">
        <f t="shared" si="35"/>
        <v>41109.004318708496</v>
      </c>
      <c r="P98">
        <f t="shared" si="36"/>
        <v>24954.829555252301</v>
      </c>
    </row>
    <row r="99" spans="1:16" x14ac:dyDescent="0.25">
      <c r="A99">
        <f>Input!G100</f>
        <v>96</v>
      </c>
      <c r="B99">
        <f t="shared" si="28"/>
        <v>96</v>
      </c>
      <c r="C99" s="4">
        <f>Input!I100</f>
        <v>5145.2346627142852</v>
      </c>
      <c r="D99">
        <f t="shared" si="29"/>
        <v>5143.7867585714284</v>
      </c>
      <c r="E99">
        <f t="shared" si="30"/>
        <v>9044.8166553451683</v>
      </c>
      <c r="F99">
        <f t="shared" si="31"/>
        <v>15218034.255522536</v>
      </c>
      <c r="G99">
        <f t="shared" si="32"/>
        <v>34677278.646059699</v>
      </c>
      <c r="L99">
        <f>Input!J100</f>
        <v>6.3261807142853286</v>
      </c>
      <c r="M99">
        <f t="shared" si="33"/>
        <v>5.8404912857138997</v>
      </c>
      <c r="N99">
        <f t="shared" si="34"/>
        <v>214.08447144643708</v>
      </c>
      <c r="O99">
        <f t="shared" si="35"/>
        <v>43163.507367945291</v>
      </c>
      <c r="P99">
        <f t="shared" si="36"/>
        <v>26550.131459159624</v>
      </c>
    </row>
    <row r="100" spans="1:16" x14ac:dyDescent="0.25">
      <c r="A100">
        <f>Input!G101</f>
        <v>97</v>
      </c>
      <c r="B100">
        <f t="shared" si="28"/>
        <v>97</v>
      </c>
      <c r="C100" s="4">
        <f>Input!I101</f>
        <v>5151.5852807142855</v>
      </c>
      <c r="D100">
        <f t="shared" si="29"/>
        <v>5150.1373765714288</v>
      </c>
      <c r="E100">
        <f t="shared" si="30"/>
        <v>9260.9499486047789</v>
      </c>
      <c r="F100">
        <f t="shared" si="31"/>
        <v>16898780.002387445</v>
      </c>
      <c r="G100">
        <f t="shared" si="32"/>
        <v>37269498.514075272</v>
      </c>
      <c r="L100">
        <f>Input!J101</f>
        <v>6.3506180000003951</v>
      </c>
      <c r="M100">
        <f t="shared" si="33"/>
        <v>5.8649285714289663</v>
      </c>
      <c r="N100">
        <f t="shared" si="34"/>
        <v>219.17334480699364</v>
      </c>
      <c r="O100">
        <f t="shared" si="35"/>
        <v>45293.513045564083</v>
      </c>
      <c r="P100">
        <f t="shared" si="36"/>
        <v>28234.411624765602</v>
      </c>
    </row>
    <row r="101" spans="1:16" x14ac:dyDescent="0.25">
      <c r="A101">
        <f>Input!G102</f>
        <v>98</v>
      </c>
      <c r="B101">
        <f t="shared" si="28"/>
        <v>98</v>
      </c>
      <c r="C101" s="4">
        <f>Input!I102</f>
        <v>5157.7984394285722</v>
      </c>
      <c r="D101">
        <f t="shared" si="29"/>
        <v>5156.3505352857155</v>
      </c>
      <c r="E101">
        <f t="shared" si="30"/>
        <v>9482.2321299891355</v>
      </c>
      <c r="F101">
        <f t="shared" si="31"/>
        <v>18713251.571393803</v>
      </c>
      <c r="G101">
        <f t="shared" si="32"/>
        <v>40020264.422913268</v>
      </c>
      <c r="L101">
        <f>Input!J102</f>
        <v>6.213158714286692</v>
      </c>
      <c r="M101">
        <f t="shared" si="33"/>
        <v>5.7274692857152631</v>
      </c>
      <c r="N101">
        <f t="shared" si="34"/>
        <v>224.38271192088487</v>
      </c>
      <c r="O101">
        <f t="shared" si="35"/>
        <v>47597.953946366673</v>
      </c>
      <c r="P101">
        <f t="shared" si="36"/>
        <v>30012.219296085237</v>
      </c>
    </row>
    <row r="102" spans="1:16" x14ac:dyDescent="0.25">
      <c r="A102">
        <f>Input!G103</f>
        <v>99</v>
      </c>
      <c r="B102">
        <f t="shared" si="28"/>
        <v>99</v>
      </c>
      <c r="C102" s="4">
        <f>Input!I103</f>
        <v>5163.767226142857</v>
      </c>
      <c r="D102">
        <f t="shared" si="29"/>
        <v>5162.3193220000003</v>
      </c>
      <c r="E102">
        <f t="shared" si="30"/>
        <v>9708.7850964534791</v>
      </c>
      <c r="F102">
        <f t="shared" si="31"/>
        <v>20670351.03827687</v>
      </c>
      <c r="G102">
        <f t="shared" si="32"/>
        <v>42938010.011716679</v>
      </c>
      <c r="L102">
        <f>Input!J103</f>
        <v>5.9687867142847608</v>
      </c>
      <c r="M102">
        <f t="shared" si="33"/>
        <v>5.483097285713332</v>
      </c>
      <c r="N102">
        <f t="shared" si="34"/>
        <v>229.71538976393083</v>
      </c>
      <c r="O102">
        <f t="shared" si="35"/>
        <v>50062.542376255886</v>
      </c>
      <c r="P102">
        <f t="shared" si="36"/>
        <v>31888.32671416954</v>
      </c>
    </row>
    <row r="103" spans="1:16" x14ac:dyDescent="0.25">
      <c r="C103" s="4"/>
    </row>
    <row r="104" spans="1:16" x14ac:dyDescent="0.25">
      <c r="C104" s="4"/>
    </row>
    <row r="105" spans="1:16" x14ac:dyDescent="0.25">
      <c r="C105" s="4"/>
    </row>
    <row r="106" spans="1:16" x14ac:dyDescent="0.25">
      <c r="C106" s="4"/>
    </row>
    <row r="107" spans="1:16" x14ac:dyDescent="0.25">
      <c r="C107" s="4"/>
    </row>
    <row r="108" spans="1:16" x14ac:dyDescent="0.25">
      <c r="C108" s="4"/>
    </row>
    <row r="109" spans="1:16" x14ac:dyDescent="0.25">
      <c r="C109" s="4"/>
    </row>
    <row r="110" spans="1:16" x14ac:dyDescent="0.25">
      <c r="C110" s="4"/>
    </row>
    <row r="111" spans="1:16" x14ac:dyDescent="0.25">
      <c r="C111" s="4"/>
    </row>
    <row r="112" spans="1:16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conditionalFormatting sqref="W6">
    <cfRule type="cellIs" dxfId="18" priority="1" operator="greaterThan">
      <formula>0.05</formula>
    </cfRule>
    <cfRule type="cellIs" dxfId="17" priority="2" operator="between">
      <formula>0.05</formula>
      <formula>0.025</formula>
    </cfRule>
    <cfRule type="cellIs" dxfId="16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0"/>
  <sheetViews>
    <sheetView tabSelected="1" topLeftCell="A2" zoomScale="80" zoomScaleNormal="80" workbookViewId="0">
      <selection activeCell="O32" sqref="O32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30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30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30" ht="14.45" x14ac:dyDescent="0.3">
      <c r="A3">
        <f>Input!G4</f>
        <v>0</v>
      </c>
      <c r="B3">
        <f>A3-$A$3</f>
        <v>0</v>
      </c>
      <c r="C3" s="3"/>
      <c r="D3" s="3"/>
      <c r="E3" s="15">
        <f>Input!I4</f>
        <v>1.4479041428571429</v>
      </c>
      <c r="F3" s="3"/>
      <c r="G3" s="3"/>
      <c r="H3" s="3"/>
      <c r="I3" s="3"/>
      <c r="J3" s="2" t="s">
        <v>11</v>
      </c>
      <c r="K3" s="23">
        <f>SUM(H4:H161)</f>
        <v>268752.62348364515</v>
      </c>
      <c r="L3">
        <f>1-(K3/K5)</f>
        <v>0.99928414624371131</v>
      </c>
      <c r="N3" s="15">
        <f>Input!J4</f>
        <v>0.48568942857142861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13448.334705123076</v>
      </c>
      <c r="U3">
        <f>1-(T3/T5)</f>
        <v>0.97496784760342303</v>
      </c>
      <c r="W3">
        <f>COUNT(B4:B500)</f>
        <v>99</v>
      </c>
      <c r="Y3">
        <v>29278.473991015766</v>
      </c>
      <c r="Z3">
        <v>3.5574854197157402</v>
      </c>
      <c r="AA3">
        <v>0.41741333290556931</v>
      </c>
    </row>
    <row r="4" spans="1:30" ht="14.45" x14ac:dyDescent="0.3">
      <c r="A4">
        <f>Input!G5</f>
        <v>1</v>
      </c>
      <c r="B4">
        <f t="shared" ref="B4:B67" si="0">A4-$A$3</f>
        <v>1</v>
      </c>
      <c r="C4">
        <f>LN(B4)</f>
        <v>0</v>
      </c>
      <c r="D4">
        <f>((C4-$Z$3)/$AA$3)</f>
        <v>-8.5226923513737969</v>
      </c>
      <c r="E4" s="4">
        <f>Input!I5</f>
        <v>2.0863261428571427</v>
      </c>
      <c r="F4">
        <f>E4-$E$4</f>
        <v>0</v>
      </c>
      <c r="G4">
        <f>P4</f>
        <v>8.2272739330332305E-13</v>
      </c>
      <c r="H4">
        <f>(F4-G4)^2</f>
        <v>6.7688036369168084E-25</v>
      </c>
      <c r="I4">
        <f>(G4-$J$4)^2</f>
        <v>10158983.872557404</v>
      </c>
      <c r="J4">
        <f>AVERAGE(F3:F161)</f>
        <v>3187.3160923506489</v>
      </c>
      <c r="K4" t="s">
        <v>5</v>
      </c>
      <c r="L4" t="s">
        <v>6</v>
      </c>
      <c r="N4" s="4">
        <f>Input!J5</f>
        <v>0.63842199999999982</v>
      </c>
      <c r="O4">
        <f>N4-$N$4</f>
        <v>0</v>
      </c>
      <c r="P4">
        <f>$Y$3*((1/B4*$AA$3)*(1/SQRT(2*PI()))*EXP(-1*D4*D4/2))</f>
        <v>8.2272739330332305E-13</v>
      </c>
      <c r="Q4">
        <f>(O4-P4)^2</f>
        <v>6.7688036369168084E-25</v>
      </c>
      <c r="R4">
        <f>(O4-S4)^2</f>
        <v>2652.8904531233975</v>
      </c>
      <c r="S4">
        <f>AVERAGE(O3:O167)</f>
        <v>51.506217616161621</v>
      </c>
      <c r="T4" t="s">
        <v>5</v>
      </c>
      <c r="U4" t="s">
        <v>6</v>
      </c>
    </row>
    <row r="5" spans="1:30" ht="14.45" x14ac:dyDescent="0.3">
      <c r="A5">
        <f>Input!G6</f>
        <v>2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-6.8621148711696494</v>
      </c>
      <c r="E5" s="4">
        <f>Input!I6</f>
        <v>2.8316608571428574</v>
      </c>
      <c r="F5">
        <f t="shared" ref="F5:F68" si="3">E5-$E$4</f>
        <v>0.74533471428571474</v>
      </c>
      <c r="G5">
        <f>G4+P5</f>
        <v>1.4515542216485127E-7</v>
      </c>
      <c r="H5">
        <f t="shared" ref="H5:H68" si="4">(F5-G5)^2</f>
        <v>0.55552361994063892</v>
      </c>
      <c r="I5">
        <f t="shared" ref="I5:I68" si="5">(G5-$J$4)^2</f>
        <v>10158983.871632097</v>
      </c>
      <c r="K5">
        <f>SUM(I4:I161)</f>
        <v>375429507.94446492</v>
      </c>
      <c r="L5">
        <f>1-((1-L3)*(W3-1)/(W3-1-1))</f>
        <v>0.99927676630807949</v>
      </c>
      <c r="N5" s="4">
        <f>Input!J6</f>
        <v>0.74533471428571474</v>
      </c>
      <c r="O5">
        <f t="shared" ref="O5:O68" si="6">N5-$N$4</f>
        <v>0.10691271428571492</v>
      </c>
      <c r="P5">
        <f t="shared" ref="P5:P68" si="7">$Y$3*((1/B5*$AA$3)*(1/SQRT(2*PI()))*EXP(-1*D5*D5/2))</f>
        <v>1.4515459943745798E-7</v>
      </c>
      <c r="Q5">
        <f t="shared" ref="Q5:Q68" si="8">(O5-P5)^2</f>
        <v>1.1430297438215546E-2</v>
      </c>
      <c r="R5">
        <f t="shared" ref="R5:R68" si="9">(O5-S5)^2</f>
        <v>1.143032847593891E-2</v>
      </c>
      <c r="T5">
        <f>SUM(R4:R167)</f>
        <v>537242.4429216123</v>
      </c>
      <c r="U5">
        <f>1-((1-U3)*(Y3-1)/(Y3-1-1))</f>
        <v>0.97496699257721997</v>
      </c>
    </row>
    <row r="6" spans="1:30" ht="14.45" x14ac:dyDescent="0.3">
      <c r="A6">
        <f>Input!G7</f>
        <v>3</v>
      </c>
      <c r="B6">
        <f t="shared" si="0"/>
        <v>3</v>
      </c>
      <c r="C6">
        <f t="shared" si="1"/>
        <v>1.0986122886681098</v>
      </c>
      <c r="D6">
        <f t="shared" si="2"/>
        <v>-5.8907393157081946</v>
      </c>
      <c r="E6" s="4">
        <f>Input!I7</f>
        <v>3.9557721428571426</v>
      </c>
      <c r="F6">
        <f t="shared" si="3"/>
        <v>1.8694459999999999</v>
      </c>
      <c r="G6">
        <f t="shared" ref="G6:G69" si="10">G5+P6</f>
        <v>4.7538622796923263E-5</v>
      </c>
      <c r="H6">
        <f t="shared" si="4"/>
        <v>3.4946506073994539</v>
      </c>
      <c r="I6">
        <f t="shared" si="5"/>
        <v>10158983.569516178</v>
      </c>
      <c r="N6" s="4">
        <f>Input!J7</f>
        <v>1.1241112857142852</v>
      </c>
      <c r="O6">
        <f t="shared" si="6"/>
        <v>0.48568928571428538</v>
      </c>
      <c r="P6">
        <f t="shared" si="7"/>
        <v>4.7393467374758414E-5</v>
      </c>
      <c r="Q6">
        <f t="shared" si="8"/>
        <v>0.23584804750515995</v>
      </c>
      <c r="R6">
        <f t="shared" si="9"/>
        <v>0.23589408225765274</v>
      </c>
    </row>
    <row r="7" spans="1:30" ht="14.45" x14ac:dyDescent="0.3">
      <c r="A7">
        <f>Input!G8</f>
        <v>4</v>
      </c>
      <c r="B7">
        <f t="shared" si="0"/>
        <v>4</v>
      </c>
      <c r="C7">
        <f t="shared" si="1"/>
        <v>1.3862943611198906</v>
      </c>
      <c r="D7">
        <f t="shared" si="2"/>
        <v>-5.2015373909655018</v>
      </c>
      <c r="E7" s="4">
        <f>Input!I8</f>
        <v>5.345638000000001</v>
      </c>
      <c r="F7">
        <f t="shared" si="3"/>
        <v>3.2593118571428583</v>
      </c>
      <c r="G7">
        <f t="shared" si="10"/>
        <v>1.6724548739153176E-3</v>
      </c>
      <c r="H7">
        <f t="shared" si="4"/>
        <v>10.612214475215158</v>
      </c>
      <c r="I7">
        <f t="shared" si="5"/>
        <v>10158973.21127554</v>
      </c>
      <c r="N7" s="4">
        <f>Input!J8</f>
        <v>1.3898658571428584</v>
      </c>
      <c r="O7">
        <f t="shared" si="6"/>
        <v>0.75144385714285855</v>
      </c>
      <c r="P7">
        <f t="shared" si="7"/>
        <v>1.6249162511183942E-3</v>
      </c>
      <c r="Q7">
        <f t="shared" si="8"/>
        <v>0.56222844412001094</v>
      </c>
      <c r="R7">
        <f t="shared" si="9"/>
        <v>0.56466787043773681</v>
      </c>
      <c r="T7" s="17"/>
      <c r="U7" s="18"/>
    </row>
    <row r="8" spans="1:30" ht="14.45" x14ac:dyDescent="0.3">
      <c r="A8">
        <f>Input!G9</f>
        <v>5</v>
      </c>
      <c r="B8">
        <f t="shared" si="0"/>
        <v>5</v>
      </c>
      <c r="C8">
        <f t="shared" si="1"/>
        <v>1.6094379124341003</v>
      </c>
      <c r="D8">
        <f t="shared" si="2"/>
        <v>-4.6669508463505247</v>
      </c>
      <c r="E8" s="4">
        <f>Input!I9</f>
        <v>7.1448271428571442</v>
      </c>
      <c r="F8">
        <f t="shared" si="3"/>
        <v>5.0585010000000015</v>
      </c>
      <c r="G8">
        <f t="shared" si="10"/>
        <v>1.9848294862339948E-2</v>
      </c>
      <c r="H8">
        <f t="shared" si="4"/>
        <v>25.388021082991077</v>
      </c>
      <c r="I8">
        <f t="shared" si="5"/>
        <v>10158857.347372126</v>
      </c>
      <c r="N8" s="4">
        <f>Input!J9</f>
        <v>1.7991891428571432</v>
      </c>
      <c r="O8">
        <f t="shared" si="6"/>
        <v>1.1607671428571433</v>
      </c>
      <c r="P8">
        <f t="shared" si="7"/>
        <v>1.817583998842463E-2</v>
      </c>
      <c r="Q8">
        <f t="shared" si="8"/>
        <v>1.3055148853912359</v>
      </c>
      <c r="R8">
        <f t="shared" si="9"/>
        <v>1.3473803599367358</v>
      </c>
      <c r="T8" s="19" t="s">
        <v>28</v>
      </c>
      <c r="U8" s="24">
        <f>SQRT((U5-L5)^2)</f>
        <v>2.4309773730859519E-2</v>
      </c>
    </row>
    <row r="9" spans="1:30" ht="14.45" x14ac:dyDescent="0.3">
      <c r="A9">
        <f>Input!G10</f>
        <v>6</v>
      </c>
      <c r="B9">
        <f t="shared" si="0"/>
        <v>6</v>
      </c>
      <c r="C9">
        <f t="shared" si="1"/>
        <v>1.791759469228055</v>
      </c>
      <c r="D9">
        <f t="shared" si="2"/>
        <v>-4.230161835504048</v>
      </c>
      <c r="E9" s="4">
        <f>Input!I10</f>
        <v>10.055909</v>
      </c>
      <c r="F9">
        <f t="shared" si="3"/>
        <v>7.9695828571428571</v>
      </c>
      <c r="G9">
        <f t="shared" si="10"/>
        <v>0.12557443910294919</v>
      </c>
      <c r="H9">
        <f t="shared" si="4"/>
        <v>61.528468062280943</v>
      </c>
      <c r="I9">
        <f t="shared" si="5"/>
        <v>10158183.39746527</v>
      </c>
      <c r="N9" s="4">
        <f>Input!J10</f>
        <v>2.9110818571428556</v>
      </c>
      <c r="O9">
        <f t="shared" si="6"/>
        <v>2.2726598571428558</v>
      </c>
      <c r="P9">
        <f t="shared" si="7"/>
        <v>0.10572614424060925</v>
      </c>
      <c r="Q9">
        <f t="shared" si="8"/>
        <v>4.6956017161123151</v>
      </c>
      <c r="R9">
        <f t="shared" si="9"/>
        <v>5.1649828262685853</v>
      </c>
      <c r="T9" s="21"/>
      <c r="U9" s="22"/>
    </row>
    <row r="10" spans="1:30" ht="14.45" x14ac:dyDescent="0.3">
      <c r="A10">
        <f>Input!G11</f>
        <v>7</v>
      </c>
      <c r="B10">
        <f t="shared" si="0"/>
        <v>7</v>
      </c>
      <c r="C10">
        <f t="shared" si="1"/>
        <v>1.9459101490553132</v>
      </c>
      <c r="D10">
        <f t="shared" si="2"/>
        <v>-3.86086198886467</v>
      </c>
      <c r="E10" s="4">
        <f>Input!I11</f>
        <v>14.729524</v>
      </c>
      <c r="F10">
        <f t="shared" si="3"/>
        <v>12.643197857142857</v>
      </c>
      <c r="G10">
        <f t="shared" si="10"/>
        <v>0.52928914501611168</v>
      </c>
      <c r="H10">
        <f t="shared" si="4"/>
        <v>146.74678428574026</v>
      </c>
      <c r="I10">
        <f t="shared" si="5"/>
        <v>10155610.129085576</v>
      </c>
      <c r="N10" s="4">
        <f>Input!J11</f>
        <v>4.6736149999999999</v>
      </c>
      <c r="O10">
        <f t="shared" si="6"/>
        <v>4.0351929999999996</v>
      </c>
      <c r="P10">
        <f t="shared" si="7"/>
        <v>0.40371470591316255</v>
      </c>
      <c r="Q10">
        <f t="shared" si="8"/>
        <v>13.187634600423845</v>
      </c>
      <c r="R10">
        <f t="shared" si="9"/>
        <v>16.282782547248996</v>
      </c>
    </row>
    <row r="11" spans="1:30" ht="14.45" x14ac:dyDescent="0.3">
      <c r="A11">
        <f>Input!G12</f>
        <v>8</v>
      </c>
      <c r="B11">
        <f t="shared" si="0"/>
        <v>8</v>
      </c>
      <c r="C11">
        <f t="shared" si="1"/>
        <v>2.0794415416798357</v>
      </c>
      <c r="D11">
        <f t="shared" si="2"/>
        <v>-3.5409599107613547</v>
      </c>
      <c r="E11" s="4">
        <f>Input!I12</f>
        <v>21.006830285714283</v>
      </c>
      <c r="F11">
        <f t="shared" si="3"/>
        <v>18.920504142857141</v>
      </c>
      <c r="G11">
        <f t="shared" si="10"/>
        <v>1.6834238466594751</v>
      </c>
      <c r="H11">
        <f t="shared" si="4"/>
        <v>297.11693713756574</v>
      </c>
      <c r="I11">
        <f t="shared" si="5"/>
        <v>10148255.498639848</v>
      </c>
      <c r="N11" s="4">
        <f>Input!J12</f>
        <v>6.2773062857142836</v>
      </c>
      <c r="O11">
        <f t="shared" si="6"/>
        <v>5.6388842857142834</v>
      </c>
      <c r="P11">
        <f t="shared" si="7"/>
        <v>1.1541347016433634</v>
      </c>
      <c r="Q11">
        <f t="shared" si="8"/>
        <v>20.112978831824293</v>
      </c>
      <c r="R11">
        <f t="shared" si="9"/>
        <v>31.797015987675483</v>
      </c>
    </row>
    <row r="12" spans="1:30" ht="14.45" x14ac:dyDescent="0.3">
      <c r="A12">
        <f>Input!G13</f>
        <v>9</v>
      </c>
      <c r="B12">
        <f t="shared" si="0"/>
        <v>9</v>
      </c>
      <c r="C12">
        <f t="shared" si="1"/>
        <v>2.1972245773362196</v>
      </c>
      <c r="D12">
        <f t="shared" si="2"/>
        <v>-3.2587862800425929</v>
      </c>
      <c r="E12" s="4">
        <f>Input!I13</f>
        <v>27.171114571428571</v>
      </c>
      <c r="F12">
        <f t="shared" si="3"/>
        <v>25.084788428571429</v>
      </c>
      <c r="G12">
        <f t="shared" si="10"/>
        <v>4.3610279055721888</v>
      </c>
      <c r="H12">
        <f t="shared" si="4"/>
        <v>429.47425021462169</v>
      </c>
      <c r="I12">
        <f t="shared" si="5"/>
        <v>10131202.942276563</v>
      </c>
      <c r="N12" s="4">
        <f>Input!J13</f>
        <v>6.1642842857142881</v>
      </c>
      <c r="O12">
        <f t="shared" si="6"/>
        <v>5.5258622857142878</v>
      </c>
      <c r="P12">
        <f t="shared" si="7"/>
        <v>2.6776040589127135</v>
      </c>
      <c r="Q12">
        <f t="shared" si="8"/>
        <v>8.1125749265428482</v>
      </c>
      <c r="R12">
        <f t="shared" si="9"/>
        <v>30.535154000679533</v>
      </c>
    </row>
    <row r="13" spans="1:30" ht="14.45" x14ac:dyDescent="0.3">
      <c r="A13">
        <f>Input!G14</f>
        <v>10</v>
      </c>
      <c r="B13">
        <f t="shared" si="0"/>
        <v>10</v>
      </c>
      <c r="C13">
        <f t="shared" si="1"/>
        <v>2.3025850929940459</v>
      </c>
      <c r="D13">
        <f t="shared" si="2"/>
        <v>-3.0063733661463758</v>
      </c>
      <c r="E13" s="4">
        <f>Input!I14</f>
        <v>41.93118485714286</v>
      </c>
      <c r="F13">
        <f t="shared" si="3"/>
        <v>39.844858714285721</v>
      </c>
      <c r="G13">
        <f t="shared" si="10"/>
        <v>9.6746061233245211</v>
      </c>
      <c r="H13">
        <f t="shared" si="4"/>
        <v>910.24414140240083</v>
      </c>
      <c r="I13">
        <f t="shared" si="5"/>
        <v>10097405.414992999</v>
      </c>
      <c r="N13" s="4">
        <f>Input!J14</f>
        <v>14.760070285714288</v>
      </c>
      <c r="O13">
        <f t="shared" si="6"/>
        <v>14.121648285714288</v>
      </c>
      <c r="P13">
        <f t="shared" si="7"/>
        <v>5.3135782177523323</v>
      </c>
      <c r="Q13">
        <f t="shared" si="8"/>
        <v>77.582098322127351</v>
      </c>
      <c r="R13">
        <f t="shared" si="9"/>
        <v>199.42095030541731</v>
      </c>
      <c r="Z13">
        <f>Z3+AA3</f>
        <v>3.9748987526213093</v>
      </c>
      <c r="AA13">
        <f>EXP(Z13)</f>
        <v>53.244725743909044</v>
      </c>
      <c r="AD13">
        <v>4306</v>
      </c>
    </row>
    <row r="14" spans="1:30" ht="14.45" x14ac:dyDescent="0.3">
      <c r="A14">
        <f>Input!G15</f>
        <v>11</v>
      </c>
      <c r="B14">
        <f t="shared" si="0"/>
        <v>11</v>
      </c>
      <c r="C14">
        <f t="shared" si="1"/>
        <v>2.3978952727983707</v>
      </c>
      <c r="D14">
        <f t="shared" si="2"/>
        <v>-2.778038111158518</v>
      </c>
      <c r="E14" s="4">
        <f>Input!I15</f>
        <v>59.926129857142861</v>
      </c>
      <c r="F14">
        <f t="shared" si="3"/>
        <v>57.839803714285722</v>
      </c>
      <c r="G14">
        <f t="shared" si="10"/>
        <v>19.024339502531465</v>
      </c>
      <c r="H14">
        <f t="shared" si="4"/>
        <v>1506.6402619739758</v>
      </c>
      <c r="I14">
        <f t="shared" si="5"/>
        <v>10038072.631165396</v>
      </c>
      <c r="N14" s="4">
        <f>Input!J15</f>
        <v>17.994945000000001</v>
      </c>
      <c r="O14">
        <f t="shared" si="6"/>
        <v>17.356523000000003</v>
      </c>
      <c r="P14">
        <f t="shared" si="7"/>
        <v>9.3497333792069437</v>
      </c>
      <c r="Q14">
        <f t="shared" si="8"/>
        <v>64.108680031639466</v>
      </c>
      <c r="R14">
        <f t="shared" si="9"/>
        <v>301.24889064952907</v>
      </c>
      <c r="Z14">
        <f>Z3+AA3*2</f>
        <v>4.3923120855268785</v>
      </c>
      <c r="AA14">
        <f>EXP(Z14)</f>
        <v>80.827082233631771</v>
      </c>
      <c r="AD14">
        <v>4982</v>
      </c>
    </row>
    <row r="15" spans="1:30" ht="14.45" x14ac:dyDescent="0.3">
      <c r="A15">
        <f>Input!G16</f>
        <v>12</v>
      </c>
      <c r="B15">
        <f t="shared" si="0"/>
        <v>12</v>
      </c>
      <c r="C15">
        <f t="shared" si="1"/>
        <v>2.4849066497880004</v>
      </c>
      <c r="D15">
        <f t="shared" si="2"/>
        <v>-2.5695843552999</v>
      </c>
      <c r="E15" s="4">
        <f>Input!I16</f>
        <v>81.690513285714275</v>
      </c>
      <c r="F15">
        <f t="shared" si="3"/>
        <v>79.604187142857128</v>
      </c>
      <c r="G15">
        <f t="shared" si="10"/>
        <v>33.989164458406307</v>
      </c>
      <c r="H15">
        <f t="shared" si="4"/>
        <v>2080.7302945029628</v>
      </c>
      <c r="I15">
        <f t="shared" si="5"/>
        <v>9943470.7141703293</v>
      </c>
      <c r="N15" s="4">
        <f>Input!J16</f>
        <v>21.764383428571414</v>
      </c>
      <c r="O15">
        <f t="shared" si="6"/>
        <v>21.125961428571415</v>
      </c>
      <c r="P15">
        <f t="shared" si="7"/>
        <v>14.964824955874844</v>
      </c>
      <c r="Q15">
        <f t="shared" si="8"/>
        <v>37.959602635191942</v>
      </c>
      <c r="R15">
        <f t="shared" si="9"/>
        <v>446.30624628148718</v>
      </c>
    </row>
    <row r="16" spans="1:30" ht="14.45" x14ac:dyDescent="0.3">
      <c r="A16">
        <f>Input!G17</f>
        <v>13</v>
      </c>
      <c r="B16">
        <f t="shared" si="0"/>
        <v>13</v>
      </c>
      <c r="C16">
        <f t="shared" si="1"/>
        <v>2.5649493574615367</v>
      </c>
      <c r="D16">
        <f t="shared" si="2"/>
        <v>-2.3778254885757164</v>
      </c>
      <c r="E16" s="4">
        <f>Input!I17</f>
        <v>108.78220685714287</v>
      </c>
      <c r="F16">
        <f t="shared" si="3"/>
        <v>106.69588071428572</v>
      </c>
      <c r="G16">
        <f t="shared" si="10"/>
        <v>56.187439590395329</v>
      </c>
      <c r="H16">
        <f t="shared" si="4"/>
        <v>2551.1026247655022</v>
      </c>
      <c r="I16">
        <f t="shared" si="5"/>
        <v>9803966.6401362419</v>
      </c>
      <c r="N16" s="4">
        <f>Input!J17</f>
        <v>27.091693571428593</v>
      </c>
      <c r="O16">
        <f t="shared" si="6"/>
        <v>26.453271571428594</v>
      </c>
      <c r="P16">
        <f t="shared" si="7"/>
        <v>22.198275131989021</v>
      </c>
      <c r="Q16">
        <f t="shared" si="8"/>
        <v>18.104994699643445</v>
      </c>
      <c r="R16">
        <f t="shared" si="9"/>
        <v>699.77557683175223</v>
      </c>
    </row>
    <row r="17" spans="1:25" x14ac:dyDescent="0.25">
      <c r="A17">
        <f>Input!G18</f>
        <v>14</v>
      </c>
      <c r="B17">
        <f t="shared" si="0"/>
        <v>14</v>
      </c>
      <c r="C17">
        <f t="shared" si="1"/>
        <v>2.6390573296152584</v>
      </c>
      <c r="D17">
        <f t="shared" si="2"/>
        <v>-2.2002845086605225</v>
      </c>
      <c r="E17" s="4">
        <f>Input!I18</f>
        <v>139.49060642857143</v>
      </c>
      <c r="F17">
        <f t="shared" si="3"/>
        <v>137.40428028571429</v>
      </c>
      <c r="G17">
        <f t="shared" si="10"/>
        <v>87.135418168071396</v>
      </c>
      <c r="H17">
        <f t="shared" si="4"/>
        <v>2526.958498602593</v>
      </c>
      <c r="I17">
        <f t="shared" si="5"/>
        <v>9611120.2125751413</v>
      </c>
      <c r="N17" s="4">
        <f>Input!J18</f>
        <v>30.708399571428558</v>
      </c>
      <c r="O17">
        <f t="shared" si="6"/>
        <v>30.069977571428559</v>
      </c>
      <c r="P17">
        <f t="shared" si="7"/>
        <v>30.947978577676061</v>
      </c>
      <c r="Q17">
        <f t="shared" si="8"/>
        <v>0.77088576697162503</v>
      </c>
      <c r="R17">
        <f t="shared" si="9"/>
        <v>904.20355114621657</v>
      </c>
      <c r="X17" t="s">
        <v>466</v>
      </c>
      <c r="Y17">
        <f>EXP($Z$3-$AA$3*$AA$3)</f>
        <v>29.466426462831652</v>
      </c>
    </row>
    <row r="18" spans="1:25" ht="14.45" x14ac:dyDescent="0.3">
      <c r="A18">
        <f>Input!G19</f>
        <v>15</v>
      </c>
      <c r="B18">
        <f t="shared" si="0"/>
        <v>15</v>
      </c>
      <c r="C18">
        <f t="shared" si="1"/>
        <v>2.7080502011022101</v>
      </c>
      <c r="D18">
        <f t="shared" si="2"/>
        <v>-2.034997810684922</v>
      </c>
      <c r="E18" s="4">
        <f>Input!I19</f>
        <v>175.02535357142855</v>
      </c>
      <c r="F18">
        <f t="shared" si="3"/>
        <v>172.93902742857142</v>
      </c>
      <c r="G18">
        <f t="shared" si="10"/>
        <v>128.12560644620959</v>
      </c>
      <c r="H18">
        <f t="shared" si="4"/>
        <v>2008.2427001423878</v>
      </c>
      <c r="I18">
        <f t="shared" si="5"/>
        <v>9358646.4290482402</v>
      </c>
      <c r="N18" s="4">
        <f>Input!J19</f>
        <v>35.534747142857128</v>
      </c>
      <c r="O18">
        <f t="shared" si="6"/>
        <v>34.89632514285713</v>
      </c>
      <c r="P18">
        <f t="shared" si="7"/>
        <v>40.990188278138199</v>
      </c>
      <c r="Q18">
        <f t="shared" si="8"/>
        <v>37.135167911537621</v>
      </c>
      <c r="R18">
        <f t="shared" si="9"/>
        <v>1217.7535084760027</v>
      </c>
    </row>
    <row r="19" spans="1:25" ht="14.45" x14ac:dyDescent="0.3">
      <c r="A19">
        <f>Input!G20</f>
        <v>16</v>
      </c>
      <c r="B19">
        <f t="shared" si="0"/>
        <v>16</v>
      </c>
      <c r="C19">
        <f t="shared" si="1"/>
        <v>2.7725887222397811</v>
      </c>
      <c r="D19">
        <f t="shared" si="2"/>
        <v>-1.880382430557207</v>
      </c>
      <c r="E19" s="4">
        <f>Input!I20</f>
        <v>222.94059842857141</v>
      </c>
      <c r="F19">
        <f t="shared" si="3"/>
        <v>220.85427228571427</v>
      </c>
      <c r="G19">
        <f t="shared" si="10"/>
        <v>180.13806142947203</v>
      </c>
      <c r="H19">
        <f t="shared" si="4"/>
        <v>1657.8098264899786</v>
      </c>
      <c r="I19">
        <f t="shared" si="5"/>
        <v>9043119.7096549664</v>
      </c>
      <c r="N19" s="4">
        <f>Input!J20</f>
        <v>47.915244857142852</v>
      </c>
      <c r="O19">
        <f t="shared" si="6"/>
        <v>47.276822857142854</v>
      </c>
      <c r="P19">
        <f t="shared" si="7"/>
        <v>52.01245498326243</v>
      </c>
      <c r="Q19">
        <f t="shared" si="8"/>
        <v>22.426211633935814</v>
      </c>
      <c r="R19">
        <f t="shared" si="9"/>
        <v>2235.097979465665</v>
      </c>
    </row>
    <row r="20" spans="1:25" ht="14.45" x14ac:dyDescent="0.3">
      <c r="A20">
        <f>Input!G21</f>
        <v>17</v>
      </c>
      <c r="B20">
        <f t="shared" si="0"/>
        <v>17</v>
      </c>
      <c r="C20">
        <f t="shared" si="1"/>
        <v>2.8332133440562162</v>
      </c>
      <c r="D20">
        <f t="shared" si="2"/>
        <v>-1.7351436060222225</v>
      </c>
      <c r="E20" s="4">
        <f>Input!I21</f>
        <v>269.304081</v>
      </c>
      <c r="F20">
        <f t="shared" si="3"/>
        <v>267.21775485714284</v>
      </c>
      <c r="G20">
        <f t="shared" si="10"/>
        <v>243.78912043454517</v>
      </c>
      <c r="H20">
        <f t="shared" si="4"/>
        <v>548.9009109077283</v>
      </c>
      <c r="I20">
        <f t="shared" si="5"/>
        <v>8664351.0343975872</v>
      </c>
      <c r="N20" s="4">
        <f>Input!J21</f>
        <v>46.363482571428591</v>
      </c>
      <c r="O20">
        <f t="shared" si="6"/>
        <v>45.725060571428592</v>
      </c>
      <c r="P20">
        <f t="shared" si="7"/>
        <v>63.651059005073144</v>
      </c>
      <c r="Q20">
        <f t="shared" si="8"/>
        <v>321.34141984302693</v>
      </c>
      <c r="R20">
        <f t="shared" si="9"/>
        <v>2090.7811642608135</v>
      </c>
    </row>
    <row r="21" spans="1:25" ht="14.45" x14ac:dyDescent="0.3">
      <c r="A21">
        <f>Input!G22</f>
        <v>18</v>
      </c>
      <c r="B21">
        <f t="shared" si="0"/>
        <v>18</v>
      </c>
      <c r="C21">
        <f t="shared" si="1"/>
        <v>2.8903717578961645</v>
      </c>
      <c r="D21">
        <f t="shared" si="2"/>
        <v>-1.598208799838446</v>
      </c>
      <c r="E21" s="4">
        <f>Input!I22</f>
        <v>327.29050800000005</v>
      </c>
      <c r="F21">
        <f t="shared" si="3"/>
        <v>325.20418185714288</v>
      </c>
      <c r="G21">
        <f t="shared" si="10"/>
        <v>319.31561618533055</v>
      </c>
      <c r="H21">
        <f t="shared" si="4"/>
        <v>34.675205671246594</v>
      </c>
      <c r="I21">
        <f t="shared" si="5"/>
        <v>8225426.7312844917</v>
      </c>
      <c r="N21" s="4">
        <f>Input!J22</f>
        <v>57.986427000000049</v>
      </c>
      <c r="O21">
        <f t="shared" si="6"/>
        <v>57.34800500000005</v>
      </c>
      <c r="P21">
        <f t="shared" si="7"/>
        <v>75.526495750785386</v>
      </c>
      <c r="Q21">
        <f t="shared" si="8"/>
        <v>330.45752597638801</v>
      </c>
      <c r="R21">
        <f t="shared" si="9"/>
        <v>3288.793677480031</v>
      </c>
    </row>
    <row r="22" spans="1:25" ht="14.45" x14ac:dyDescent="0.3">
      <c r="A22">
        <f>Input!G23</f>
        <v>19</v>
      </c>
      <c r="B22">
        <f t="shared" si="0"/>
        <v>19</v>
      </c>
      <c r="C22">
        <f t="shared" si="1"/>
        <v>2.9444389791664403</v>
      </c>
      <c r="D22">
        <f t="shared" si="2"/>
        <v>-1.4686795850097782</v>
      </c>
      <c r="E22" s="4">
        <f>Input!I23</f>
        <v>391.3465251428571</v>
      </c>
      <c r="F22">
        <f t="shared" si="3"/>
        <v>389.26019899999994</v>
      </c>
      <c r="G22">
        <f t="shared" si="10"/>
        <v>406.58870311685939</v>
      </c>
      <c r="H22">
        <f t="shared" si="4"/>
        <v>300.27705492801488</v>
      </c>
      <c r="I22">
        <f t="shared" si="5"/>
        <v>7732444.8132349662</v>
      </c>
      <c r="N22" s="4">
        <f>Input!J23</f>
        <v>64.056017142857058</v>
      </c>
      <c r="O22">
        <f t="shared" si="6"/>
        <v>63.41759514285706</v>
      </c>
      <c r="P22">
        <f t="shared" si="7"/>
        <v>87.273086931528823</v>
      </c>
      <c r="Q22">
        <f t="shared" si="8"/>
        <v>569.08448847938587</v>
      </c>
      <c r="R22">
        <f t="shared" si="9"/>
        <v>4021.7913737033273</v>
      </c>
    </row>
    <row r="23" spans="1:25" ht="14.45" x14ac:dyDescent="0.3">
      <c r="A23">
        <f>Input!G24</f>
        <v>20</v>
      </c>
      <c r="B23">
        <f t="shared" si="0"/>
        <v>20</v>
      </c>
      <c r="C23">
        <f t="shared" si="1"/>
        <v>2.9957322735539909</v>
      </c>
      <c r="D23">
        <f t="shared" si="2"/>
        <v>-1.3457958859422292</v>
      </c>
      <c r="E23" s="4">
        <f>Input!I24</f>
        <v>468.30538514285712</v>
      </c>
      <c r="F23">
        <f t="shared" si="3"/>
        <v>466.21905899999996</v>
      </c>
      <c r="G23">
        <f t="shared" si="10"/>
        <v>505.14968053880398</v>
      </c>
      <c r="H23">
        <f t="shared" si="4"/>
        <v>1515.5932933975914</v>
      </c>
      <c r="I23">
        <f t="shared" si="5"/>
        <v>7194016.6606516289</v>
      </c>
      <c r="N23" s="4">
        <f>Input!J24</f>
        <v>76.958860000000016</v>
      </c>
      <c r="O23">
        <f t="shared" si="6"/>
        <v>76.32043800000001</v>
      </c>
      <c r="P23">
        <f t="shared" si="7"/>
        <v>98.560977421944571</v>
      </c>
      <c r="Q23">
        <f t="shared" si="8"/>
        <v>494.64159377907009</v>
      </c>
      <c r="R23">
        <f t="shared" si="9"/>
        <v>5824.8092565118459</v>
      </c>
    </row>
    <row r="24" spans="1:25" x14ac:dyDescent="0.25">
      <c r="A24">
        <f>Input!G25</f>
        <v>21</v>
      </c>
      <c r="B24">
        <f t="shared" si="0"/>
        <v>21</v>
      </c>
      <c r="C24">
        <f t="shared" si="1"/>
        <v>3.044522437723423</v>
      </c>
      <c r="D24">
        <f t="shared" si="2"/>
        <v>-1.2289089531990678</v>
      </c>
      <c r="E24" s="4">
        <f>Input!I25</f>
        <v>554.25408114285722</v>
      </c>
      <c r="F24">
        <f t="shared" si="3"/>
        <v>552.16775500000006</v>
      </c>
      <c r="G24">
        <f t="shared" si="10"/>
        <v>614.26004939748964</v>
      </c>
      <c r="H24">
        <f t="shared" si="4"/>
        <v>3855.4530235445159</v>
      </c>
      <c r="I24">
        <f t="shared" si="5"/>
        <v>6620617.4001777703</v>
      </c>
      <c r="N24" s="4">
        <f>Input!J25</f>
        <v>85.948696000000098</v>
      </c>
      <c r="O24">
        <f t="shared" si="6"/>
        <v>85.310274000000092</v>
      </c>
      <c r="P24">
        <f t="shared" si="7"/>
        <v>109.11036885868567</v>
      </c>
      <c r="Q24">
        <f t="shared" si="8"/>
        <v>566.44451528243189</v>
      </c>
      <c r="R24">
        <f t="shared" si="9"/>
        <v>7277.8428499550919</v>
      </c>
    </row>
    <row r="25" spans="1:25" x14ac:dyDescent="0.25">
      <c r="A25">
        <f>Input!G26</f>
        <v>22</v>
      </c>
      <c r="B25">
        <f t="shared" si="0"/>
        <v>22</v>
      </c>
      <c r="C25">
        <f t="shared" si="1"/>
        <v>3.0910424533583161</v>
      </c>
      <c r="D25">
        <f t="shared" si="2"/>
        <v>-1.1174606309543702</v>
      </c>
      <c r="E25" s="4">
        <f>Input!I26</f>
        <v>663.01490557142859</v>
      </c>
      <c r="F25">
        <f t="shared" si="3"/>
        <v>660.92857942857142</v>
      </c>
      <c r="G25">
        <f t="shared" si="10"/>
        <v>732.95887282325009</v>
      </c>
      <c r="H25">
        <f t="shared" si="4"/>
        <v>5188.3631665234889</v>
      </c>
      <c r="I25">
        <f t="shared" si="5"/>
        <v>6023869.3610462639</v>
      </c>
      <c r="N25" s="4">
        <f>Input!J26</f>
        <v>108.76082442857137</v>
      </c>
      <c r="O25">
        <f t="shared" si="6"/>
        <v>108.12240242857136</v>
      </c>
      <c r="P25">
        <f t="shared" si="7"/>
        <v>118.69882342576048</v>
      </c>
      <c r="Q25">
        <f t="shared" si="8"/>
        <v>111.86068110978285</v>
      </c>
      <c r="R25">
        <f t="shared" si="9"/>
        <v>11690.453906925935</v>
      </c>
    </row>
    <row r="26" spans="1:25" x14ac:dyDescent="0.25">
      <c r="A26">
        <f>Input!G27</f>
        <v>23</v>
      </c>
      <c r="B26">
        <f t="shared" si="0"/>
        <v>23</v>
      </c>
      <c r="C26">
        <f t="shared" si="1"/>
        <v>3.1354942159291497</v>
      </c>
      <c r="D26">
        <f t="shared" si="2"/>
        <v>-1.0109672368372977</v>
      </c>
      <c r="E26" s="4">
        <f>Input!I27</f>
        <v>784.66024514285709</v>
      </c>
      <c r="F26">
        <f t="shared" si="3"/>
        <v>782.57391899999993</v>
      </c>
      <c r="G26">
        <f t="shared" si="10"/>
        <v>860.12182865024386</v>
      </c>
      <c r="H26">
        <f t="shared" si="4"/>
        <v>6013.6782911223945</v>
      </c>
      <c r="I26">
        <f t="shared" si="5"/>
        <v>5415833.1410000697</v>
      </c>
      <c r="N26" s="4">
        <f>Input!J27</f>
        <v>121.64533957142851</v>
      </c>
      <c r="O26">
        <f t="shared" si="6"/>
        <v>121.0069175714285</v>
      </c>
      <c r="P26">
        <f t="shared" si="7"/>
        <v>127.16295582699375</v>
      </c>
      <c r="Q26">
        <f t="shared" si="8"/>
        <v>37.896807003982843</v>
      </c>
      <c r="R26">
        <f t="shared" si="9"/>
        <v>14642.674100138493</v>
      </c>
    </row>
    <row r="27" spans="1:25" x14ac:dyDescent="0.25">
      <c r="A27">
        <f>Input!G28</f>
        <v>24</v>
      </c>
      <c r="B27">
        <f t="shared" si="0"/>
        <v>24</v>
      </c>
      <c r="C27">
        <f t="shared" si="1"/>
        <v>3.1780538303479458</v>
      </c>
      <c r="D27">
        <f t="shared" si="2"/>
        <v>-0.90900687509575206</v>
      </c>
      <c r="E27" s="4">
        <f>Input!I28</f>
        <v>923.0633961428573</v>
      </c>
      <c r="F27">
        <f t="shared" si="3"/>
        <v>920.97707000000014</v>
      </c>
      <c r="G27">
        <f t="shared" si="10"/>
        <v>994.51779210113978</v>
      </c>
      <c r="H27">
        <f t="shared" si="4"/>
        <v>5408.2378071570474</v>
      </c>
      <c r="I27">
        <f t="shared" si="5"/>
        <v>4808364.3855771376</v>
      </c>
      <c r="N27" s="4">
        <f>Input!J28</f>
        <v>138.40315100000021</v>
      </c>
      <c r="O27">
        <f t="shared" si="6"/>
        <v>137.76472900000022</v>
      </c>
      <c r="P27">
        <f t="shared" si="7"/>
        <v>134.39596345089598</v>
      </c>
      <c r="Q27">
        <f t="shared" si="8"/>
        <v>11.348581324831587</v>
      </c>
      <c r="R27">
        <f t="shared" si="9"/>
        <v>18979.1205564435</v>
      </c>
    </row>
    <row r="28" spans="1:25" x14ac:dyDescent="0.25">
      <c r="A28">
        <f>Input!G29</f>
        <v>25</v>
      </c>
      <c r="B28">
        <f t="shared" si="0"/>
        <v>25</v>
      </c>
      <c r="C28">
        <f t="shared" si="1"/>
        <v>3.2188758248682006</v>
      </c>
      <c r="D28">
        <f t="shared" si="2"/>
        <v>-0.81120934132725142</v>
      </c>
      <c r="E28" s="4">
        <f>Input!I29</f>
        <v>1069.2620148571427</v>
      </c>
      <c r="F28">
        <f t="shared" si="3"/>
        <v>1067.1756887142856</v>
      </c>
      <c r="G28">
        <f t="shared" si="10"/>
        <v>1134.8601500018469</v>
      </c>
      <c r="H28">
        <f t="shared" si="4"/>
        <v>4581.1862997873923</v>
      </c>
      <c r="I28">
        <f t="shared" si="5"/>
        <v>4212575.3952829074</v>
      </c>
      <c r="N28" s="4">
        <f>Input!J29</f>
        <v>146.19861871428543</v>
      </c>
      <c r="O28">
        <f t="shared" si="6"/>
        <v>145.56019671428544</v>
      </c>
      <c r="P28">
        <f t="shared" si="7"/>
        <v>140.34235790070721</v>
      </c>
      <c r="Q28">
        <f t="shared" si="8"/>
        <v>27.225841884483426</v>
      </c>
      <c r="R28">
        <f t="shared" si="9"/>
        <v>21187.770867501473</v>
      </c>
    </row>
    <row r="29" spans="1:25" x14ac:dyDescent="0.25">
      <c r="A29">
        <f>Input!G30</f>
        <v>26</v>
      </c>
      <c r="B29">
        <f t="shared" si="0"/>
        <v>26</v>
      </c>
      <c r="C29">
        <f t="shared" si="1"/>
        <v>3.2580965380214821</v>
      </c>
      <c r="D29">
        <f t="shared" si="2"/>
        <v>-0.71724800837156832</v>
      </c>
      <c r="E29" s="4">
        <f>Input!I30</f>
        <v>1226.0938712857144</v>
      </c>
      <c r="F29">
        <f t="shared" si="3"/>
        <v>1224.0075451428572</v>
      </c>
      <c r="G29">
        <f t="shared" si="10"/>
        <v>1279.8512096391905</v>
      </c>
      <c r="H29">
        <f t="shared" si="4"/>
        <v>3118.5148643790367</v>
      </c>
      <c r="I29">
        <f t="shared" si="5"/>
        <v>3638422.2787774378</v>
      </c>
      <c r="N29" s="4">
        <f>Input!J30</f>
        <v>156.83185642857165</v>
      </c>
      <c r="O29">
        <f t="shared" si="6"/>
        <v>156.19343442857166</v>
      </c>
      <c r="P29">
        <f t="shared" si="7"/>
        <v>144.99105963734357</v>
      </c>
      <c r="Q29">
        <f t="shared" si="8"/>
        <v>125.49320096314271</v>
      </c>
      <c r="R29">
        <f t="shared" si="9"/>
        <v>24396.388958592517</v>
      </c>
    </row>
    <row r="30" spans="1:25" x14ac:dyDescent="0.25">
      <c r="A30">
        <f>Input!G31</f>
        <v>27</v>
      </c>
      <c r="B30">
        <f t="shared" si="0"/>
        <v>27</v>
      </c>
      <c r="C30">
        <f t="shared" si="1"/>
        <v>3.2958368660043291</v>
      </c>
      <c r="D30">
        <f t="shared" si="2"/>
        <v>-0.62683324437699106</v>
      </c>
      <c r="E30" s="4">
        <f>Input!I31</f>
        <v>1387.4405009999998</v>
      </c>
      <c r="F30">
        <f t="shared" si="3"/>
        <v>1385.3541748571427</v>
      </c>
      <c r="G30">
        <f t="shared" si="10"/>
        <v>1428.2189834425324</v>
      </c>
      <c r="H30">
        <f t="shared" si="4"/>
        <v>1837.3918150620993</v>
      </c>
      <c r="I30">
        <f t="shared" si="5"/>
        <v>3094422.638568894</v>
      </c>
      <c r="N30" s="4">
        <f>Input!J31</f>
        <v>161.34662971428543</v>
      </c>
      <c r="O30">
        <f t="shared" si="6"/>
        <v>160.70820771428544</v>
      </c>
      <c r="P30">
        <f t="shared" si="7"/>
        <v>148.36777380334192</v>
      </c>
      <c r="Q30">
        <f t="shared" si="8"/>
        <v>152.2863091103647</v>
      </c>
      <c r="R30">
        <f t="shared" si="9"/>
        <v>25827.128026737912</v>
      </c>
    </row>
    <row r="31" spans="1:25" x14ac:dyDescent="0.25">
      <c r="A31">
        <f>Input!G32</f>
        <v>28</v>
      </c>
      <c r="B31">
        <f t="shared" si="0"/>
        <v>28</v>
      </c>
      <c r="C31">
        <f t="shared" si="1"/>
        <v>3.3322045101752038</v>
      </c>
      <c r="D31">
        <f t="shared" si="2"/>
        <v>-0.53970702845637486</v>
      </c>
      <c r="E31" s="4">
        <f>Input!I32</f>
        <v>1558.6169952857142</v>
      </c>
      <c r="F31">
        <f t="shared" si="3"/>
        <v>1556.5306691428571</v>
      </c>
      <c r="G31">
        <f t="shared" si="10"/>
        <v>1578.7463078398052</v>
      </c>
      <c r="H31">
        <f t="shared" si="4"/>
        <v>493.53460271334188</v>
      </c>
      <c r="I31">
        <f t="shared" si="5"/>
        <v>2587496.7516412619</v>
      </c>
      <c r="N31" s="4">
        <f>Input!J32</f>
        <v>171.1764942857144</v>
      </c>
      <c r="O31">
        <f t="shared" si="6"/>
        <v>170.53807228571441</v>
      </c>
      <c r="P31">
        <f t="shared" si="7"/>
        <v>150.52732439727293</v>
      </c>
      <c r="Q31">
        <f t="shared" si="8"/>
        <v>400.43003105476481</v>
      </c>
      <c r="R31">
        <f t="shared" si="9"/>
        <v>29083.234098927551</v>
      </c>
    </row>
    <row r="32" spans="1:25" x14ac:dyDescent="0.25">
      <c r="A32">
        <f>Input!G33</f>
        <v>29</v>
      </c>
      <c r="B32">
        <f t="shared" si="0"/>
        <v>29</v>
      </c>
      <c r="C32">
        <f t="shared" si="1"/>
        <v>3.3672958299864741</v>
      </c>
      <c r="D32">
        <f t="shared" si="2"/>
        <v>-0.45563851160521573</v>
      </c>
      <c r="E32" s="4">
        <f>Input!I33</f>
        <v>1725.4100664285713</v>
      </c>
      <c r="F32">
        <f t="shared" si="3"/>
        <v>1723.3237402857142</v>
      </c>
      <c r="G32">
        <f t="shared" si="10"/>
        <v>1730.2927181939933</v>
      </c>
      <c r="H32">
        <f t="shared" si="4"/>
        <v>48.566653086082937</v>
      </c>
      <c r="I32">
        <f t="shared" si="5"/>
        <v>2122917.1128388457</v>
      </c>
      <c r="N32" s="4">
        <f>Input!J33</f>
        <v>166.79307114285712</v>
      </c>
      <c r="O32">
        <f t="shared" si="6"/>
        <v>166.15464914285712</v>
      </c>
      <c r="P32">
        <f t="shared" si="7"/>
        <v>151.54641035418805</v>
      </c>
      <c r="Q32">
        <f t="shared" si="8"/>
        <v>213.40064050677557</v>
      </c>
      <c r="R32">
        <f t="shared" si="9"/>
        <v>27607.367431785951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3.4011973816621555</v>
      </c>
      <c r="D33">
        <f t="shared" si="2"/>
        <v>-0.37442033048077428</v>
      </c>
      <c r="E33" s="4">
        <f>Input!I34</f>
        <v>1891.2134308571426</v>
      </c>
      <c r="F33">
        <f t="shared" si="3"/>
        <v>1889.1271047142855</v>
      </c>
      <c r="G33">
        <f t="shared" si="10"/>
        <v>1881.8097894294219</v>
      </c>
      <c r="H33">
        <f t="shared" si="4"/>
        <v>53.543102978097373</v>
      </c>
      <c r="I33">
        <f t="shared" si="5"/>
        <v>1704346.7069670504</v>
      </c>
      <c r="N33" s="4">
        <f>Input!J34</f>
        <v>165.80336442857129</v>
      </c>
      <c r="O33">
        <f t="shared" si="6"/>
        <v>165.16494242857129</v>
      </c>
      <c r="P33">
        <f t="shared" si="7"/>
        <v>151.51707123542866</v>
      </c>
      <c r="Q33">
        <f t="shared" si="8"/>
        <v>186.26438810461255</v>
      </c>
      <c r="R33">
        <f t="shared" si="9"/>
        <v>27279.458207433268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3.4339872044851463</v>
      </c>
      <c r="D34">
        <f t="shared" si="2"/>
        <v>-0.29586552583487474</v>
      </c>
      <c r="E34" s="4">
        <f>Input!I35</f>
        <v>2054.5761297142858</v>
      </c>
      <c r="F34">
        <f t="shared" si="3"/>
        <v>2052.4898035714286</v>
      </c>
      <c r="G34">
        <f t="shared" si="10"/>
        <v>2032.3508032962272</v>
      </c>
      <c r="H34">
        <f t="shared" si="4"/>
        <v>405.57933208456194</v>
      </c>
      <c r="I34">
        <f t="shared" si="5"/>
        <v>1333944.8189205637</v>
      </c>
      <c r="N34" s="4">
        <f>Input!J35</f>
        <v>163.36269885714319</v>
      </c>
      <c r="O34">
        <f t="shared" si="6"/>
        <v>162.7242768571432</v>
      </c>
      <c r="P34">
        <f t="shared" si="7"/>
        <v>150.5410138668052</v>
      </c>
      <c r="Q34">
        <f t="shared" si="8"/>
        <v>148.43189709173947</v>
      </c>
      <c r="R34">
        <f t="shared" si="9"/>
        <v>26479.190278680187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3.4657359027997265</v>
      </c>
      <c r="D35">
        <f t="shared" si="2"/>
        <v>-0.21980495035305919</v>
      </c>
      <c r="E35" s="4">
        <f>Input!I36</f>
        <v>2216.2679348571432</v>
      </c>
      <c r="F35">
        <f t="shared" si="3"/>
        <v>2214.1816087142861</v>
      </c>
      <c r="G35">
        <f t="shared" si="10"/>
        <v>2181.0756545193358</v>
      </c>
      <c r="H35">
        <f t="shared" si="4"/>
        <v>1096.0042031581474</v>
      </c>
      <c r="I35">
        <f t="shared" si="5"/>
        <v>1012519.8187269527</v>
      </c>
      <c r="N35" s="4">
        <f>Input!J36</f>
        <v>161.69180514285745</v>
      </c>
      <c r="O35">
        <f t="shared" si="6"/>
        <v>161.05338314285746</v>
      </c>
      <c r="P35">
        <f t="shared" si="7"/>
        <v>148.72485122310849</v>
      </c>
      <c r="Q35">
        <f t="shared" si="8"/>
        <v>151.99269929626919</v>
      </c>
      <c r="R35">
        <f t="shared" si="9"/>
        <v>25938.19222176004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3.4965075614664802</v>
      </c>
      <c r="D36">
        <f t="shared" si="2"/>
        <v>-0.14608507549291641</v>
      </c>
      <c r="E36" s="4">
        <f>Input!I37</f>
        <v>2373.6923935714285</v>
      </c>
      <c r="F36">
        <f t="shared" si="3"/>
        <v>2371.6060674285714</v>
      </c>
      <c r="G36">
        <f t="shared" si="10"/>
        <v>2327.2518902083493</v>
      </c>
      <c r="H36">
        <f t="shared" si="4"/>
        <v>1967.2930368828627</v>
      </c>
      <c r="I36">
        <f t="shared" si="5"/>
        <v>739710.43180667027</v>
      </c>
      <c r="N36" s="4">
        <f>Input!J37</f>
        <v>157.42445871428527</v>
      </c>
      <c r="O36">
        <f t="shared" si="6"/>
        <v>156.78603671428527</v>
      </c>
      <c r="P36">
        <f t="shared" si="7"/>
        <v>146.17623568901368</v>
      </c>
      <c r="Q36">
        <f t="shared" si="8"/>
        <v>112.56787779585416</v>
      </c>
      <c r="R36">
        <f t="shared" si="9"/>
        <v>24581.86130857321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3.5263605246161616</v>
      </c>
      <c r="D37">
        <f t="shared" si="2"/>
        <v>-7.4566125818074772E-2</v>
      </c>
      <c r="E37" s="4">
        <f>Input!I38</f>
        <v>2522.5119022857143</v>
      </c>
      <c r="F37">
        <f t="shared" si="3"/>
        <v>2520.4255761428572</v>
      </c>
      <c r="G37">
        <f t="shared" si="10"/>
        <v>2470.2527146326547</v>
      </c>
      <c r="H37">
        <f t="shared" si="4"/>
        <v>2517.3160321219534</v>
      </c>
      <c r="I37">
        <f t="shared" si="5"/>
        <v>514179.88766433881</v>
      </c>
      <c r="N37" s="4">
        <f>Input!J38</f>
        <v>148.8195087142858</v>
      </c>
      <c r="O37">
        <f t="shared" si="6"/>
        <v>148.18108671428581</v>
      </c>
      <c r="P37">
        <f t="shared" si="7"/>
        <v>143.00082442430548</v>
      </c>
      <c r="Q37">
        <f t="shared" si="8"/>
        <v>26.835117392992291</v>
      </c>
      <c r="R37">
        <f t="shared" si="9"/>
        <v>21957.634459826691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3.5553480614894135</v>
      </c>
      <c r="D38">
        <f t="shared" si="2"/>
        <v>-5.1204838413970557E-3</v>
      </c>
      <c r="E38" s="4">
        <f>Input!I39</f>
        <v>2663.0838551428569</v>
      </c>
      <c r="F38">
        <f t="shared" si="3"/>
        <v>2660.9975289999998</v>
      </c>
      <c r="G38">
        <f t="shared" si="10"/>
        <v>2609.5527037215065</v>
      </c>
      <c r="H38">
        <f t="shared" si="4"/>
        <v>2646.5700479346956</v>
      </c>
      <c r="I38">
        <f t="shared" si="5"/>
        <v>333810.53324022936</v>
      </c>
      <c r="N38" s="4">
        <f>Input!J39</f>
        <v>140.57195285714261</v>
      </c>
      <c r="O38">
        <f t="shared" si="6"/>
        <v>139.93353085714261</v>
      </c>
      <c r="P38">
        <f t="shared" si="7"/>
        <v>139.29998908885196</v>
      </c>
      <c r="Q38">
        <f t="shared" si="8"/>
        <v>0.40137517216885027</v>
      </c>
      <c r="R38">
        <f t="shared" si="9"/>
        <v>19581.393058146885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3.5835189384561099</v>
      </c>
      <c r="D39">
        <f t="shared" si="2"/>
        <v>6.2368680365701833E-2</v>
      </c>
      <c r="E39" s="4">
        <f>Input!I40</f>
        <v>2797.8000434285714</v>
      </c>
      <c r="F39">
        <f t="shared" si="3"/>
        <v>2795.7137172857142</v>
      </c>
      <c r="G39">
        <f t="shared" si="10"/>
        <v>2744.7218742569985</v>
      </c>
      <c r="H39">
        <f t="shared" si="4"/>
        <v>2600.1680554651839</v>
      </c>
      <c r="I39">
        <f t="shared" si="5"/>
        <v>195889.64188992977</v>
      </c>
      <c r="N39" s="4">
        <f>Input!J40</f>
        <v>134.71618828571445</v>
      </c>
      <c r="O39">
        <f t="shared" si="6"/>
        <v>134.07776628571446</v>
      </c>
      <c r="P39">
        <f t="shared" si="7"/>
        <v>135.16917053549176</v>
      </c>
      <c r="Q39">
        <f t="shared" si="8"/>
        <v>1.1911632364319471</v>
      </c>
      <c r="R39">
        <f t="shared" si="9"/>
        <v>17976.84741216667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3.6109179126442243</v>
      </c>
      <c r="D40">
        <f t="shared" si="2"/>
        <v>0.12800859176334003</v>
      </c>
      <c r="E40" s="4">
        <f>Input!I41</f>
        <v>2923.5202864285711</v>
      </c>
      <c r="F40">
        <f t="shared" si="3"/>
        <v>2921.433960285714</v>
      </c>
      <c r="G40">
        <f t="shared" si="10"/>
        <v>2875.4186513088598</v>
      </c>
      <c r="H40">
        <f t="shared" si="4"/>
        <v>2117.408660235355</v>
      </c>
      <c r="I40">
        <f t="shared" si="5"/>
        <v>97280.013728416292</v>
      </c>
      <c r="N40" s="4">
        <f>Input!J41</f>
        <v>125.72024299999975</v>
      </c>
      <c r="O40">
        <f t="shared" si="6"/>
        <v>125.08182099999975</v>
      </c>
      <c r="P40">
        <f t="shared" si="7"/>
        <v>130.69677705186137</v>
      </c>
      <c r="Q40">
        <f t="shared" si="8"/>
        <v>31.527731464337492</v>
      </c>
      <c r="R40">
        <f t="shared" si="9"/>
        <v>15645.461944675979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3.6375861597263857</v>
      </c>
      <c r="D41">
        <f t="shared" si="2"/>
        <v>0.1918978951943697</v>
      </c>
      <c r="E41" s="4">
        <f>Input!I42</f>
        <v>3042.8776928571433</v>
      </c>
      <c r="F41">
        <f t="shared" si="3"/>
        <v>3040.7913667142861</v>
      </c>
      <c r="G41">
        <f t="shared" si="10"/>
        <v>3001.3821803260716</v>
      </c>
      <c r="H41">
        <f t="shared" si="4"/>
        <v>1553.0839717810304</v>
      </c>
      <c r="I41">
        <f t="shared" si="5"/>
        <v>34571.419640763226</v>
      </c>
      <c r="N41" s="4">
        <f>Input!J42</f>
        <v>119.35740642857218</v>
      </c>
      <c r="O41">
        <f t="shared" si="6"/>
        <v>118.71898442857217</v>
      </c>
      <c r="P41">
        <f t="shared" si="7"/>
        <v>125.96352901721187</v>
      </c>
      <c r="Q41">
        <f t="shared" si="8"/>
        <v>52.483426296788735</v>
      </c>
      <c r="R41">
        <f t="shared" si="9"/>
        <v>14094.197263751561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3.6635616461296463</v>
      </c>
      <c r="D42">
        <f t="shared" si="2"/>
        <v>0.2541275470898855</v>
      </c>
      <c r="E42" s="4">
        <f>Input!I43</f>
        <v>3155.4690487142857</v>
      </c>
      <c r="F42">
        <f t="shared" si="3"/>
        <v>3153.3827225714285</v>
      </c>
      <c r="G42">
        <f t="shared" si="10"/>
        <v>3122.4243412627293</v>
      </c>
      <c r="H42">
        <f t="shared" si="4"/>
        <v>958.42137325481883</v>
      </c>
      <c r="I42">
        <f t="shared" si="5"/>
        <v>4210.9393592565148</v>
      </c>
      <c r="N42" s="4">
        <f>Input!J43</f>
        <v>112.59135585714239</v>
      </c>
      <c r="O42">
        <f t="shared" si="6"/>
        <v>111.95293385714238</v>
      </c>
      <c r="P42">
        <f t="shared" si="7"/>
        <v>121.04216093665777</v>
      </c>
      <c r="Q42">
        <f t="shared" si="8"/>
        <v>82.614048902995719</v>
      </c>
      <c r="R42">
        <f t="shared" si="9"/>
        <v>12533.459399221698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3.6888794541139363</v>
      </c>
      <c r="D43">
        <f t="shared" si="2"/>
        <v>0.3147815942619186</v>
      </c>
      <c r="E43" s="4">
        <f>Input!I44</f>
        <v>3262.9469199999999</v>
      </c>
      <c r="F43">
        <f t="shared" si="3"/>
        <v>3260.8605938571427</v>
      </c>
      <c r="G43">
        <f t="shared" si="10"/>
        <v>3238.421743165678</v>
      </c>
      <c r="H43">
        <f t="shared" si="4"/>
        <v>503.50202035384683</v>
      </c>
      <c r="I43">
        <f t="shared" si="5"/>
        <v>2611.7875452276839</v>
      </c>
      <c r="N43" s="4">
        <f>Input!J44</f>
        <v>107.47787128571417</v>
      </c>
      <c r="O43">
        <f t="shared" si="6"/>
        <v>106.83944928571417</v>
      </c>
      <c r="P43">
        <f t="shared" si="7"/>
        <v>115.99740190294892</v>
      </c>
      <c r="Q43">
        <f t="shared" si="8"/>
        <v>83.868096139516908</v>
      </c>
      <c r="R43">
        <f t="shared" si="9"/>
        <v>11414.66792367469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3.713572066704308</v>
      </c>
      <c r="D44">
        <f t="shared" si="2"/>
        <v>0.37393785651758032</v>
      </c>
      <c r="E44" s="4">
        <f>Input!I45</f>
        <v>3365.0455521428571</v>
      </c>
      <c r="F44">
        <f t="shared" si="3"/>
        <v>3362.9592259999999</v>
      </c>
      <c r="G44">
        <f t="shared" si="10"/>
        <v>3349.3079095080734</v>
      </c>
      <c r="H44">
        <f t="shared" si="4"/>
        <v>186.35844196274545</v>
      </c>
      <c r="I44">
        <f t="shared" si="5"/>
        <v>26241.348825964458</v>
      </c>
      <c r="N44" s="4">
        <f>Input!J45</f>
        <v>102.09863214285724</v>
      </c>
      <c r="O44">
        <f t="shared" si="6"/>
        <v>101.46021014285724</v>
      </c>
      <c r="P44">
        <f t="shared" si="7"/>
        <v>110.88616634239546</v>
      </c>
      <c r="Q44">
        <f t="shared" si="8"/>
        <v>88.848650275612997</v>
      </c>
      <c r="R44">
        <f t="shared" si="9"/>
        <v>10294.17424223275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3.7376696182833684</v>
      </c>
      <c r="D45">
        <f t="shared" si="2"/>
        <v>0.43166852700508013</v>
      </c>
      <c r="E45" s="4">
        <f>Input!I46</f>
        <v>3458.5147971428569</v>
      </c>
      <c r="F45">
        <f t="shared" si="3"/>
        <v>3456.4284709999997</v>
      </c>
      <c r="G45">
        <f t="shared" si="10"/>
        <v>3455.0658070872259</v>
      </c>
      <c r="H45">
        <f t="shared" si="4"/>
        <v>1.8568529391759179</v>
      </c>
      <c r="I45">
        <f t="shared" si="5"/>
        <v>71689.909741518393</v>
      </c>
      <c r="N45" s="4">
        <f>Input!J46</f>
        <v>93.469244999999773</v>
      </c>
      <c r="O45">
        <f t="shared" si="6"/>
        <v>92.830822999999768</v>
      </c>
      <c r="P45">
        <f t="shared" si="7"/>
        <v>105.75789757915243</v>
      </c>
      <c r="Q45">
        <f t="shared" si="8"/>
        <v>167.10925717497491</v>
      </c>
      <c r="R45">
        <f t="shared" si="9"/>
        <v>8617.5616988572856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3.7612001156935624</v>
      </c>
      <c r="D46">
        <f t="shared" si="2"/>
        <v>0.4880407019099896</v>
      </c>
      <c r="E46" s="4">
        <f>Input!I47</f>
        <v>3548.394828</v>
      </c>
      <c r="F46">
        <f t="shared" si="3"/>
        <v>3546.3085018571428</v>
      </c>
      <c r="G46">
        <f t="shared" si="10"/>
        <v>3555.7208238583021</v>
      </c>
      <c r="H46">
        <f t="shared" si="4"/>
        <v>88.591805453507078</v>
      </c>
      <c r="I46">
        <f t="shared" si="5"/>
        <v>135722.04619722604</v>
      </c>
      <c r="N46" s="4">
        <f>Input!J47</f>
        <v>89.880030857143083</v>
      </c>
      <c r="O46">
        <f t="shared" si="6"/>
        <v>89.241608857143078</v>
      </c>
      <c r="P46">
        <f t="shared" si="7"/>
        <v>100.65501677107612</v>
      </c>
      <c r="Q46">
        <f t="shared" si="8"/>
        <v>130.26588020982939</v>
      </c>
      <c r="R46">
        <f t="shared" si="9"/>
        <v>7964.064751411318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3.784189633918261</v>
      </c>
      <c r="D47">
        <f t="shared" si="2"/>
        <v>0.54311684924977643</v>
      </c>
      <c r="E47" s="4">
        <f>Input!I48</f>
        <v>3645.3066638571427</v>
      </c>
      <c r="F47">
        <f t="shared" si="3"/>
        <v>3643.2203377142855</v>
      </c>
      <c r="G47">
        <f t="shared" si="10"/>
        <v>3651.3342626905005</v>
      </c>
      <c r="H47">
        <f t="shared" si="4"/>
        <v>65.835778519645643</v>
      </c>
      <c r="I47">
        <f t="shared" si="5"/>
        <v>215312.86240554356</v>
      </c>
      <c r="N47" s="4">
        <f>Input!J48</f>
        <v>96.911835857142705</v>
      </c>
      <c r="O47">
        <f t="shared" si="6"/>
        <v>96.2734138571427</v>
      </c>
      <c r="P47">
        <f t="shared" si="7"/>
        <v>95.613438832198312</v>
      </c>
      <c r="Q47">
        <f t="shared" si="8"/>
        <v>0.43556703355034448</v>
      </c>
      <c r="R47">
        <f t="shared" si="9"/>
        <v>9268.5702157086762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3.8066624897703196</v>
      </c>
      <c r="D48">
        <f t="shared" si="2"/>
        <v>0.59695522498067966</v>
      </c>
      <c r="E48" s="4">
        <f>Input!I49</f>
        <v>3744.7844059999993</v>
      </c>
      <c r="F48">
        <f t="shared" si="3"/>
        <v>3742.6980798571421</v>
      </c>
      <c r="G48">
        <f t="shared" si="10"/>
        <v>3741.9973876155245</v>
      </c>
      <c r="H48">
        <f t="shared" si="4"/>
        <v>0.49096961746312051</v>
      </c>
      <c r="I48">
        <f t="shared" si="5"/>
        <v>307671.33931672014</v>
      </c>
      <c r="N48" s="4">
        <f>Input!J49</f>
        <v>99.477742142856641</v>
      </c>
      <c r="O48">
        <f t="shared" si="6"/>
        <v>98.839320142856636</v>
      </c>
      <c r="P48">
        <f t="shared" si="7"/>
        <v>90.663124925024022</v>
      </c>
      <c r="Q48">
        <f t="shared" si="8"/>
        <v>66.850168240108914</v>
      </c>
      <c r="R48">
        <f t="shared" si="9"/>
        <v>9769.211206302105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3.8286413964890951</v>
      </c>
      <c r="D49">
        <f t="shared" si="2"/>
        <v>0.64961024336685014</v>
      </c>
      <c r="E49" s="4">
        <f>Input!I50</f>
        <v>3832.4498154285716</v>
      </c>
      <c r="F49">
        <f t="shared" si="3"/>
        <v>3830.3634892857144</v>
      </c>
      <c r="G49">
        <f t="shared" si="10"/>
        <v>3827.8260355686152</v>
      </c>
      <c r="H49">
        <f t="shared" si="4"/>
        <v>6.4386713664205324</v>
      </c>
      <c r="I49">
        <f t="shared" si="5"/>
        <v>410252.98736108246</v>
      </c>
      <c r="N49" s="4">
        <f>Input!J50</f>
        <v>87.665409428572275</v>
      </c>
      <c r="O49">
        <f t="shared" si="6"/>
        <v>87.026987428572269</v>
      </c>
      <c r="P49">
        <f t="shared" si="7"/>
        <v>85.828647953090837</v>
      </c>
      <c r="Q49">
        <f t="shared" si="8"/>
        <v>1.4360174984971152</v>
      </c>
      <c r="R49">
        <f t="shared" si="9"/>
        <v>7573.6965408928754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3.8501476017100584</v>
      </c>
      <c r="D50">
        <f t="shared" si="2"/>
        <v>0.70113280751510332</v>
      </c>
      <c r="E50" s="4">
        <f>Input!I51</f>
        <v>3929.7190454285715</v>
      </c>
      <c r="F50">
        <f t="shared" si="3"/>
        <v>3927.6327192857143</v>
      </c>
      <c r="G50">
        <f t="shared" si="10"/>
        <v>3908.9557888218396</v>
      </c>
      <c r="H50">
        <f t="shared" si="4"/>
        <v>348.82773155240966</v>
      </c>
      <c r="I50">
        <f t="shared" si="5"/>
        <v>520763.8515230323</v>
      </c>
      <c r="N50" s="4">
        <f>Input!J51</f>
        <v>97.26922999999988</v>
      </c>
      <c r="O50">
        <f t="shared" si="6"/>
        <v>96.630807999999874</v>
      </c>
      <c r="P50">
        <f t="shared" si="7"/>
        <v>81.12975325322428</v>
      </c>
      <c r="Q50">
        <f t="shared" si="8"/>
        <v>240.28269826253418</v>
      </c>
      <c r="R50">
        <f t="shared" si="9"/>
        <v>9337.513054732839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3.8712010109078911</v>
      </c>
      <c r="D51">
        <f t="shared" si="2"/>
        <v>0.7515706051083958</v>
      </c>
      <c r="E51" s="4">
        <f>Input!I52</f>
        <v>4021.6976210000003</v>
      </c>
      <c r="F51">
        <f t="shared" si="3"/>
        <v>4019.6112948571431</v>
      </c>
      <c r="G51">
        <f t="shared" si="10"/>
        <v>3985.5376902836242</v>
      </c>
      <c r="H51">
        <f t="shared" si="4"/>
        <v>1161.0105286325265</v>
      </c>
      <c r="I51">
        <f t="shared" si="5"/>
        <v>637157.71940667252</v>
      </c>
      <c r="N51" s="4">
        <f>Input!J52</f>
        <v>91.978575571428792</v>
      </c>
      <c r="O51">
        <f t="shared" si="6"/>
        <v>91.340153571428786</v>
      </c>
      <c r="P51">
        <f t="shared" si="7"/>
        <v>76.581901461784426</v>
      </c>
      <c r="Q51">
        <f t="shared" si="8"/>
        <v>217.80600533182221</v>
      </c>
      <c r="R51">
        <f t="shared" si="9"/>
        <v>8343.023654452194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3.8918202981106265</v>
      </c>
      <c r="D52">
        <f t="shared" si="2"/>
        <v>0.80096837364445728</v>
      </c>
      <c r="E52" s="4">
        <f>Input!I53</f>
        <v>4118.3375930000011</v>
      </c>
      <c r="F52">
        <f t="shared" si="3"/>
        <v>4116.2512668571444</v>
      </c>
      <c r="G52">
        <f t="shared" si="10"/>
        <v>4057.7344746990275</v>
      </c>
      <c r="H52">
        <f t="shared" si="4"/>
        <v>3424.214964476253</v>
      </c>
      <c r="I52">
        <f t="shared" si="5"/>
        <v>757628.1603299682</v>
      </c>
      <c r="N52" s="4">
        <f>Input!J53</f>
        <v>96.639972000000853</v>
      </c>
      <c r="O52">
        <f t="shared" si="6"/>
        <v>96.001550000000847</v>
      </c>
      <c r="P52">
        <f t="shared" si="7"/>
        <v>72.196784415403371</v>
      </c>
      <c r="Q52">
        <f t="shared" si="8"/>
        <v>566.66686453763646</v>
      </c>
      <c r="R52">
        <f t="shared" si="9"/>
        <v>9216.297602402663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3.912023005428146</v>
      </c>
      <c r="D53">
        <f t="shared" si="2"/>
        <v>0.84936813887689644</v>
      </c>
      <c r="E53" s="4">
        <f>Input!I54</f>
        <v>4212.2528168571434</v>
      </c>
      <c r="F53">
        <f t="shared" si="3"/>
        <v>4210.1664907142867</v>
      </c>
      <c r="G53">
        <f t="shared" si="10"/>
        <v>4125.71728275647</v>
      </c>
      <c r="H53">
        <f t="shared" si="4"/>
        <v>7131.6687247025757</v>
      </c>
      <c r="I53">
        <f t="shared" si="5"/>
        <v>880596.79415506218</v>
      </c>
      <c r="N53" s="4">
        <f>Input!J54</f>
        <v>93.915223857142337</v>
      </c>
      <c r="O53">
        <f t="shared" si="6"/>
        <v>93.276801857142331</v>
      </c>
      <c r="P53">
        <f t="shared" si="7"/>
        <v>67.982808057442483</v>
      </c>
      <c r="Q53">
        <f t="shared" si="8"/>
        <v>639.78612233925435</v>
      </c>
      <c r="R53">
        <f t="shared" si="9"/>
        <v>8700.5617646965911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3.9318256327243257</v>
      </c>
      <c r="D54">
        <f t="shared" si="2"/>
        <v>0.89680942964337917</v>
      </c>
      <c r="E54" s="4">
        <f>Input!I55</f>
        <v>4298.015179142858</v>
      </c>
      <c r="F54">
        <f t="shared" si="3"/>
        <v>4295.9288530000013</v>
      </c>
      <c r="G54">
        <f t="shared" si="10"/>
        <v>4189.6628215251558</v>
      </c>
      <c r="H54">
        <f t="shared" si="4"/>
        <v>11292.469445412849</v>
      </c>
      <c r="I54">
        <f t="shared" si="5"/>
        <v>1004698.9654868323</v>
      </c>
      <c r="N54" s="4">
        <f>Input!J55</f>
        <v>85.762362285714516</v>
      </c>
      <c r="O54">
        <f t="shared" si="6"/>
        <v>85.123940285714511</v>
      </c>
      <c r="P54">
        <f t="shared" si="7"/>
        <v>63.945538768686106</v>
      </c>
      <c r="Q54">
        <f t="shared" si="8"/>
        <v>448.52469081647104</v>
      </c>
      <c r="R54">
        <f t="shared" si="9"/>
        <v>7246.0852097658899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3.9512437185814275</v>
      </c>
      <c r="D55">
        <f t="shared" si="2"/>
        <v>0.94332947183257942</v>
      </c>
      <c r="E55" s="4">
        <f>Input!I56</f>
        <v>4335.132235142858</v>
      </c>
      <c r="F55">
        <f t="shared" si="3"/>
        <v>4333.0459090000013</v>
      </c>
      <c r="G55">
        <f t="shared" si="10"/>
        <v>4249.7509329551522</v>
      </c>
      <c r="H55">
        <f t="shared" si="4"/>
        <v>6938.0530343119917</v>
      </c>
      <c r="I55">
        <f t="shared" si="5"/>
        <v>1128767.7905303163</v>
      </c>
      <c r="N55" s="4">
        <f>Input!J56</f>
        <v>37.117056000000048</v>
      </c>
      <c r="O55">
        <f t="shared" si="6"/>
        <v>36.478634000000049</v>
      </c>
      <c r="P55">
        <f t="shared" si="7"/>
        <v>60.088111429996722</v>
      </c>
      <c r="Q55">
        <f t="shared" si="8"/>
        <v>557.40742451752226</v>
      </c>
      <c r="R55">
        <f t="shared" si="9"/>
        <v>1330.6907385059596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3.970291913552122</v>
      </c>
      <c r="D56">
        <f t="shared" si="2"/>
        <v>0.98896336387455619</v>
      </c>
      <c r="E56" s="4">
        <f>Input!I57</f>
        <v>4378.4441219999999</v>
      </c>
      <c r="F56">
        <f t="shared" si="3"/>
        <v>4376.3577958571432</v>
      </c>
      <c r="G56">
        <f t="shared" si="10"/>
        <v>4306.1625319066889</v>
      </c>
      <c r="H56">
        <f t="shared" si="4"/>
        <v>4927.3750810739521</v>
      </c>
      <c r="I56">
        <f t="shared" si="5"/>
        <v>1251817.3553072275</v>
      </c>
      <c r="N56" s="4">
        <f>Input!J57</f>
        <v>43.311886857141872</v>
      </c>
      <c r="O56">
        <f t="shared" si="6"/>
        <v>42.673464857141873</v>
      </c>
      <c r="P56">
        <f t="shared" si="7"/>
        <v>56.411598951536853</v>
      </c>
      <c r="Q56">
        <f t="shared" si="8"/>
        <v>188.73632839557777</v>
      </c>
      <c r="R56">
        <f t="shared" si="9"/>
        <v>1821.0246029137224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3.9889840465642745</v>
      </c>
      <c r="D57">
        <f t="shared" si="2"/>
        <v>1.0337442358271567</v>
      </c>
      <c r="E57" s="4">
        <f>Input!I58</f>
        <v>4405.8137888571428</v>
      </c>
      <c r="F57">
        <f t="shared" si="3"/>
        <v>4403.727462714286</v>
      </c>
      <c r="G57">
        <f t="shared" si="10"/>
        <v>4359.0778759590867</v>
      </c>
      <c r="H57">
        <f t="shared" si="4"/>
        <v>1993.5855974100759</v>
      </c>
      <c r="I57">
        <f t="shared" si="5"/>
        <v>1373025.6775252274</v>
      </c>
      <c r="N57" s="4">
        <f>Input!J58</f>
        <v>27.369666857142875</v>
      </c>
      <c r="O57">
        <f t="shared" si="6"/>
        <v>26.731244857142876</v>
      </c>
      <c r="P57">
        <f t="shared" si="7"/>
        <v>52.915344052397707</v>
      </c>
      <c r="Q57">
        <f t="shared" si="8"/>
        <v>685.6070506669447</v>
      </c>
      <c r="R57">
        <f t="shared" si="9"/>
        <v>714.55945161252748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4.0073331852324712</v>
      </c>
      <c r="D58">
        <f t="shared" si="2"/>
        <v>1.0777033938647553</v>
      </c>
      <c r="E58" s="4">
        <f>Input!I59</f>
        <v>4434.0845775714288</v>
      </c>
      <c r="F58">
        <f t="shared" si="3"/>
        <v>4431.9982514285721</v>
      </c>
      <c r="G58">
        <f t="shared" si="10"/>
        <v>4408.6751307785717</v>
      </c>
      <c r="H58">
        <f t="shared" si="4"/>
        <v>543.96795685447603</v>
      </c>
      <c r="I58">
        <f t="shared" si="5"/>
        <v>1491717.9007495802</v>
      </c>
      <c r="N58" s="4">
        <f>Input!J59</f>
        <v>28.270788714286027</v>
      </c>
      <c r="O58">
        <f t="shared" si="6"/>
        <v>27.632366714286029</v>
      </c>
      <c r="P58">
        <f t="shared" si="7"/>
        <v>49.597254819485073</v>
      </c>
      <c r="Q58">
        <f t="shared" si="8"/>
        <v>482.45630947391447</v>
      </c>
      <c r="R58">
        <f t="shared" si="9"/>
        <v>763.54769023278243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4.0253516907351496</v>
      </c>
      <c r="D59">
        <f t="shared" si="2"/>
        <v>1.1208704517477741</v>
      </c>
      <c r="E59" s="4">
        <f>Input!I60</f>
        <v>4454.2299964285712</v>
      </c>
      <c r="F59">
        <f t="shared" si="3"/>
        <v>4452.1436702857145</v>
      </c>
      <c r="G59">
        <f t="shared" si="10"/>
        <v>4455.129196856411</v>
      </c>
      <c r="H59">
        <f t="shared" si="4"/>
        <v>8.9133689043347601</v>
      </c>
      <c r="I59">
        <f t="shared" si="5"/>
        <v>1607350.0679565384</v>
      </c>
      <c r="N59" s="4">
        <f>Input!J60</f>
        <v>20.145418857142431</v>
      </c>
      <c r="O59">
        <f t="shared" si="6"/>
        <v>19.506996857142433</v>
      </c>
      <c r="P59">
        <f t="shared" si="7"/>
        <v>46.454066077839599</v>
      </c>
      <c r="Q59">
        <f t="shared" si="8"/>
        <v>726.14453958504453</v>
      </c>
      <c r="R59">
        <f t="shared" si="9"/>
        <v>380.52292638456476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4.0430512678345503</v>
      </c>
      <c r="D60">
        <f t="shared" si="2"/>
        <v>1.1632734506558247</v>
      </c>
      <c r="E60" s="4">
        <f>Input!I61</f>
        <v>4468.0614531428573</v>
      </c>
      <c r="F60">
        <f t="shared" si="3"/>
        <v>4465.9751270000006</v>
      </c>
      <c r="G60">
        <f t="shared" si="10"/>
        <v>4498.6107657751318</v>
      </c>
      <c r="H60">
        <f t="shared" si="4"/>
        <v>1065.0849182608442</v>
      </c>
      <c r="I60">
        <f t="shared" si="5"/>
        <v>1719493.7205514212</v>
      </c>
      <c r="N60" s="4">
        <f>Input!J61</f>
        <v>13.831456714286105</v>
      </c>
      <c r="O60">
        <f t="shared" si="6"/>
        <v>13.193034714286105</v>
      </c>
      <c r="P60">
        <f t="shared" si="7"/>
        <v>43.481568918720718</v>
      </c>
      <c r="Q60">
        <f t="shared" si="8"/>
        <v>917.39530425320538</v>
      </c>
      <c r="R60">
        <f t="shared" si="9"/>
        <v>174.05616497235823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4.0604430105464191</v>
      </c>
      <c r="D61">
        <f t="shared" si="2"/>
        <v>1.2049389685989311</v>
      </c>
      <c r="E61" s="4">
        <f>Input!I62</f>
        <v>4469.3169144285712</v>
      </c>
      <c r="F61">
        <f t="shared" si="3"/>
        <v>4467.2305882857145</v>
      </c>
      <c r="G61">
        <f t="shared" si="10"/>
        <v>4539.285576675401</v>
      </c>
      <c r="H61">
        <f t="shared" si="4"/>
        <v>5191.9213518378583</v>
      </c>
      <c r="I61">
        <f t="shared" si="5"/>
        <v>1827821.4865453362</v>
      </c>
      <c r="N61" s="4">
        <f>Input!J62</f>
        <v>1.2554612857138636</v>
      </c>
      <c r="O61">
        <f t="shared" si="6"/>
        <v>0.61703928571386379</v>
      </c>
      <c r="P61">
        <f t="shared" si="7"/>
        <v>40.674810900269527</v>
      </c>
      <c r="Q61">
        <f t="shared" si="8"/>
        <v>1604.6250667239012</v>
      </c>
      <c r="R61">
        <f t="shared" si="9"/>
        <v>0.38073748011427522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4.0775374439057197</v>
      </c>
      <c r="D62">
        <f t="shared" si="2"/>
        <v>1.2458922204759328</v>
      </c>
      <c r="E62" s="4">
        <f>Input!I63</f>
        <v>4506.6630691428572</v>
      </c>
      <c r="F62">
        <f t="shared" si="3"/>
        <v>4504.5767430000005</v>
      </c>
      <c r="G62">
        <f t="shared" si="10"/>
        <v>4577.3138461693989</v>
      </c>
      <c r="H62">
        <f t="shared" si="4"/>
        <v>5290.6861774756953</v>
      </c>
      <c r="I62">
        <f t="shared" si="5"/>
        <v>1932093.7556211702</v>
      </c>
      <c r="N62" s="4">
        <f>Input!J63</f>
        <v>37.346154714286058</v>
      </c>
      <c r="O62">
        <f t="shared" si="6"/>
        <v>36.70773271428606</v>
      </c>
      <c r="P62">
        <f t="shared" si="7"/>
        <v>38.028269493998231</v>
      </c>
      <c r="Q62">
        <f t="shared" si="8"/>
        <v>1.7438173865725908</v>
      </c>
      <c r="R62">
        <f t="shared" si="9"/>
        <v>1347.457641023467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4.0943445622221004</v>
      </c>
      <c r="D63">
        <f t="shared" si="2"/>
        <v>1.2861571497233726</v>
      </c>
      <c r="E63" s="4">
        <f>Input!I64</f>
        <v>4539.2775705714284</v>
      </c>
      <c r="F63">
        <f t="shared" si="3"/>
        <v>4537.1912444285717</v>
      </c>
      <c r="G63">
        <f t="shared" si="10"/>
        <v>4612.8498474969419</v>
      </c>
      <c r="H63">
        <f t="shared" si="4"/>
        <v>5724.2242182571981</v>
      </c>
      <c r="I63">
        <f t="shared" si="5"/>
        <v>2032146.4870614915</v>
      </c>
      <c r="N63" s="4">
        <f>Input!J64</f>
        <v>32.614501428571202</v>
      </c>
      <c r="O63">
        <f t="shared" si="6"/>
        <v>31.976079428571204</v>
      </c>
      <c r="P63">
        <f t="shared" si="7"/>
        <v>35.536001327543069</v>
      </c>
      <c r="Q63">
        <f t="shared" si="8"/>
        <v>12.673043926779449</v>
      </c>
      <c r="R63">
        <f t="shared" si="9"/>
        <v>1022.4696556222946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4.1108738641733114</v>
      </c>
      <c r="D64">
        <f t="shared" si="2"/>
        <v>1.325756512389036</v>
      </c>
      <c r="E64" s="4">
        <f>Input!I65</f>
        <v>4569.3108924285716</v>
      </c>
      <c r="F64">
        <f t="shared" si="3"/>
        <v>4567.2245662857149</v>
      </c>
      <c r="G64">
        <f t="shared" si="10"/>
        <v>4646.041617190047</v>
      </c>
      <c r="H64">
        <f t="shared" si="4"/>
        <v>6212.1275132560713</v>
      </c>
      <c r="I64">
        <f t="shared" si="5"/>
        <v>2127880.1568179773</v>
      </c>
      <c r="N64" s="4">
        <f>Input!J65</f>
        <v>30.033321857143164</v>
      </c>
      <c r="O64">
        <f t="shared" si="6"/>
        <v>29.394899857143166</v>
      </c>
      <c r="P64">
        <f t="shared" si="7"/>
        <v>33.191769693104774</v>
      </c>
      <c r="Q64">
        <f t="shared" si="8"/>
        <v>14.416220551235131</v>
      </c>
      <c r="R64">
        <f t="shared" si="9"/>
        <v>864.06013761147528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4.1271343850450917</v>
      </c>
      <c r="D65">
        <f t="shared" si="2"/>
        <v>1.3647119543692732</v>
      </c>
      <c r="E65" s="4">
        <f>Input!I66</f>
        <v>4595.4159339999997</v>
      </c>
      <c r="F65">
        <f t="shared" si="3"/>
        <v>4593.3296078571429</v>
      </c>
      <c r="G65">
        <f t="shared" si="10"/>
        <v>4677.0307698600409</v>
      </c>
      <c r="H65">
        <f t="shared" si="4"/>
        <v>7005.8845206353672</v>
      </c>
      <c r="I65">
        <f t="shared" si="5"/>
        <v>2219249.8203869117</v>
      </c>
      <c r="N65" s="4">
        <f>Input!J66</f>
        <v>26.105041571428046</v>
      </c>
      <c r="O65">
        <f t="shared" si="6"/>
        <v>25.466619571428048</v>
      </c>
      <c r="P65">
        <f t="shared" si="7"/>
        <v>30.989152669994258</v>
      </c>
      <c r="Q65">
        <f t="shared" si="8"/>
        <v>30.49837182475931</v>
      </c>
      <c r="R65">
        <f t="shared" si="9"/>
        <v>648.54871239584213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4.1431347263915326</v>
      </c>
      <c r="D66">
        <f t="shared" si="2"/>
        <v>1.403044082466534</v>
      </c>
      <c r="E66" s="4">
        <f>Input!I67</f>
        <v>4621.5515221428568</v>
      </c>
      <c r="F66">
        <f t="shared" si="3"/>
        <v>4619.4651960000001</v>
      </c>
      <c r="G66">
        <f t="shared" si="10"/>
        <v>4705.9524039229282</v>
      </c>
      <c r="H66">
        <f t="shared" si="4"/>
        <v>7480.0371343037914</v>
      </c>
      <c r="I66">
        <f t="shared" si="5"/>
        <v>2306256.2468258571</v>
      </c>
      <c r="N66" s="4">
        <f>Input!J67</f>
        <v>26.135588142857159</v>
      </c>
      <c r="O66">
        <f t="shared" si="6"/>
        <v>25.497166142857161</v>
      </c>
      <c r="P66">
        <f t="shared" si="7"/>
        <v>28.921634062887406</v>
      </c>
      <c r="Q66">
        <f t="shared" si="8"/>
        <v>11.726980535316278</v>
      </c>
      <c r="R66">
        <f t="shared" si="9"/>
        <v>650.10548131646146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4.1588830833596715</v>
      </c>
      <c r="D67">
        <f t="shared" si="2"/>
        <v>1.4407725298510876</v>
      </c>
      <c r="E67" s="4">
        <f>Input!I68</f>
        <v>4644.1803717142857</v>
      </c>
      <c r="F67">
        <f t="shared" si="3"/>
        <v>4642.094045571429</v>
      </c>
      <c r="G67">
        <f t="shared" si="10"/>
        <v>4732.9350831186321</v>
      </c>
      <c r="H67">
        <f t="shared" si="4"/>
        <v>8252.0941026523615</v>
      </c>
      <c r="I67">
        <f t="shared" si="5"/>
        <v>2388938.0646226387</v>
      </c>
      <c r="N67" s="4">
        <f>Input!J68</f>
        <v>22.628849571428873</v>
      </c>
      <c r="O67">
        <f t="shared" si="6"/>
        <v>21.990427571428874</v>
      </c>
      <c r="P67">
        <f t="shared" si="7"/>
        <v>26.982679195704289</v>
      </c>
      <c r="Q67">
        <f t="shared" si="8"/>
        <v>24.92257628008052</v>
      </c>
      <c r="R67">
        <f t="shared" si="9"/>
        <v>483.57890477425923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si="1"/>
        <v>4.1743872698956368</v>
      </c>
      <c r="D68">
        <f t="shared" si="2"/>
        <v>1.4779160164475562</v>
      </c>
      <c r="E68" s="4">
        <f>Input!I69</f>
        <v>4668.6542300000001</v>
      </c>
      <c r="F68">
        <f t="shared" si="3"/>
        <v>4666.5679038571434</v>
      </c>
      <c r="G68">
        <f t="shared" si="10"/>
        <v>4758.1008805513329</v>
      </c>
      <c r="H68">
        <f t="shared" si="4"/>
        <v>8378.2858224990432</v>
      </c>
      <c r="I68">
        <f t="shared" si="5"/>
        <v>2467364.8508426677</v>
      </c>
      <c r="N68" s="4">
        <f>Input!J69</f>
        <v>24.473858285714414</v>
      </c>
      <c r="O68">
        <f t="shared" si="6"/>
        <v>23.835436285714415</v>
      </c>
      <c r="P68">
        <f t="shared" si="7"/>
        <v>25.165797432700767</v>
      </c>
      <c r="Q68">
        <f t="shared" si="8"/>
        <v>1.7698607814108418</v>
      </c>
      <c r="R68">
        <f t="shared" si="9"/>
        <v>568.12802293035145</v>
      </c>
    </row>
    <row r="69" spans="1:18" x14ac:dyDescent="0.25">
      <c r="A69">
        <f>Input!G70</f>
        <v>66</v>
      </c>
      <c r="B69">
        <f t="shared" si="11"/>
        <v>66</v>
      </c>
      <c r="C69">
        <f t="shared" ref="C69:C84" si="12">LN(B69)</f>
        <v>4.1896547420264252</v>
      </c>
      <c r="D69">
        <f t="shared" ref="D69:D84" si="13">((C69-$Z$3)/$AA$3)</f>
        <v>1.5144924047112305</v>
      </c>
      <c r="E69" s="4">
        <f>Input!I70</f>
        <v>4691.9948131428582</v>
      </c>
      <c r="F69">
        <f t="shared" ref="F69:F84" si="14">E69-$E$4</f>
        <v>4689.9084870000015</v>
      </c>
      <c r="G69">
        <f t="shared" si="10"/>
        <v>4781.5654736808492</v>
      </c>
      <c r="H69">
        <f t="shared" ref="H69:H84" si="15">(F69-G69)^2</f>
        <v>8401.0032074130922</v>
      </c>
      <c r="I69">
        <f t="shared" ref="I69:I84" si="16">(G69-$J$4)^2</f>
        <v>2541631.0898717265</v>
      </c>
      <c r="N69" s="4">
        <f>Input!J70</f>
        <v>23.340583142858122</v>
      </c>
      <c r="O69">
        <f t="shared" ref="O69:O84" si="17">N69-$N$4</f>
        <v>22.702161142858124</v>
      </c>
      <c r="P69">
        <f t="shared" ref="P69:P84" si="18">$Y$3*((1/B69*$AA$3)*(1/SQRT(2*PI()))*EXP(-1*D69*D69/2))</f>
        <v>23.46459312951626</v>
      </c>
      <c r="Q69">
        <f t="shared" ref="Q69:Q84" si="19">(O69-P69)^2</f>
        <v>0.58130253427947198</v>
      </c>
      <c r="R69">
        <f t="shared" ref="R69:R84" si="20">(O69-S69)^2</f>
        <v>515.38812055629728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4.2046926193909657</v>
      </c>
      <c r="D70">
        <f t="shared" si="13"/>
        <v>1.5505187512101875</v>
      </c>
      <c r="E70" s="4">
        <f>Input!I71</f>
        <v>4713.3651467142854</v>
      </c>
      <c r="F70">
        <f t="shared" si="14"/>
        <v>4711.2788205714287</v>
      </c>
      <c r="G70">
        <f t="shared" ref="G70:G84" si="21">G69+P70</f>
        <v>4803.4382802328146</v>
      </c>
      <c r="H70">
        <f t="shared" si="15"/>
        <v>8493.3660050786111</v>
      </c>
      <c r="I70">
        <f t="shared" si="16"/>
        <v>2611850.9261650383</v>
      </c>
      <c r="N70" s="4">
        <f>Input!J71</f>
        <v>21.370333571427182</v>
      </c>
      <c r="O70">
        <f t="shared" si="17"/>
        <v>20.731911571427183</v>
      </c>
      <c r="P70">
        <f t="shared" si="18"/>
        <v>21.872806551965734</v>
      </c>
      <c r="Q70">
        <f t="shared" si="19"/>
        <v>1.3016413566180609</v>
      </c>
      <c r="R70">
        <f t="shared" si="20"/>
        <v>429.81215740547634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4.219507705176107</v>
      </c>
      <c r="D71">
        <f t="shared" si="13"/>
        <v>1.586011354386073</v>
      </c>
      <c r="E71" s="4">
        <f>Input!I72</f>
        <v>4734.3933594285709</v>
      </c>
      <c r="F71">
        <f t="shared" si="14"/>
        <v>4732.3070332857142</v>
      </c>
      <c r="G71">
        <f t="shared" si="21"/>
        <v>4823.822626375184</v>
      </c>
      <c r="H71">
        <f t="shared" si="15"/>
        <v>8375.103778517414</v>
      </c>
      <c r="I71">
        <f t="shared" si="16"/>
        <v>2678153.6359049967</v>
      </c>
      <c r="N71" s="4">
        <f>Input!J72</f>
        <v>21.028212714285473</v>
      </c>
      <c r="O71">
        <f t="shared" si="17"/>
        <v>20.389790714285475</v>
      </c>
      <c r="P71">
        <f t="shared" si="18"/>
        <v>20.3843461423691</v>
      </c>
      <c r="Q71">
        <f t="shared" si="19"/>
        <v>2.9643363352573738E-5</v>
      </c>
      <c r="R71">
        <f t="shared" si="20"/>
        <v>415.74356537236218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4.2341065045972597</v>
      </c>
      <c r="D72">
        <f t="shared" si="13"/>
        <v>1.620985798828305</v>
      </c>
      <c r="E72" s="4">
        <f>Input!I73</f>
        <v>4763.1834385714292</v>
      </c>
      <c r="F72">
        <f t="shared" si="14"/>
        <v>4761.0971124285725</v>
      </c>
      <c r="G72">
        <f t="shared" si="21"/>
        <v>4842.8159397393874</v>
      </c>
      <c r="H72">
        <f t="shared" si="15"/>
        <v>6677.9667370547968</v>
      </c>
      <c r="I72">
        <f t="shared" si="16"/>
        <v>2740679.7447041366</v>
      </c>
      <c r="N72" s="4">
        <f>Input!J73</f>
        <v>28.790079142858303</v>
      </c>
      <c r="O72">
        <f t="shared" si="17"/>
        <v>28.151657142858305</v>
      </c>
      <c r="P72">
        <f t="shared" si="18"/>
        <v>18.993313364203512</v>
      </c>
      <c r="Q72">
        <f t="shared" si="19"/>
        <v>83.875260768024944</v>
      </c>
      <c r="R72">
        <f t="shared" si="20"/>
        <v>792.51579988904507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4.2484952420493594</v>
      </c>
      <c r="D73">
        <f t="shared" si="13"/>
        <v>1.6554569963627519</v>
      </c>
      <c r="E73" s="4">
        <f>Input!I74</f>
        <v>4789.7619508571433</v>
      </c>
      <c r="F73">
        <f t="shared" si="14"/>
        <v>4787.6756247142866</v>
      </c>
      <c r="G73">
        <f t="shared" si="21"/>
        <v>4860.5099609564595</v>
      </c>
      <c r="H73">
        <f t="shared" si="15"/>
        <v>5304.8405358378959</v>
      </c>
      <c r="I73">
        <f t="shared" si="16"/>
        <v>2799577.7219400788</v>
      </c>
      <c r="N73" s="4">
        <f>Input!J74</f>
        <v>26.578512285714169</v>
      </c>
      <c r="O73">
        <f t="shared" si="17"/>
        <v>25.94009028571417</v>
      </c>
      <c r="P73">
        <f t="shared" si="18"/>
        <v>17.694021217072077</v>
      </c>
      <c r="Q73">
        <f t="shared" si="19"/>
        <v>67.997655084815875</v>
      </c>
      <c r="R73">
        <f t="shared" si="20"/>
        <v>672.88828403100263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4.2626798770413155</v>
      </c>
      <c r="D74">
        <f t="shared" si="13"/>
        <v>1.6894392242260028</v>
      </c>
      <c r="E74" s="4">
        <f>Input!I75</f>
        <v>4815.3171552857148</v>
      </c>
      <c r="F74">
        <f t="shared" si="14"/>
        <v>4813.2308291428581</v>
      </c>
      <c r="G74">
        <f t="shared" si="21"/>
        <v>4876.9909683424894</v>
      </c>
      <c r="H74">
        <f t="shared" si="15"/>
        <v>4065.3553507563652</v>
      </c>
      <c r="I74">
        <f t="shared" si="16"/>
        <v>2855001.1865580417</v>
      </c>
      <c r="N74" s="4">
        <f>Input!J75</f>
        <v>25.555204428571415</v>
      </c>
      <c r="O74">
        <f t="shared" si="17"/>
        <v>24.916782428571416</v>
      </c>
      <c r="P74">
        <f t="shared" si="18"/>
        <v>16.481007386029454</v>
      </c>
      <c r="Q74">
        <f t="shared" si="19"/>
        <v>71.162300568373851</v>
      </c>
      <c r="R74">
        <f t="shared" si="20"/>
        <v>620.84604659276533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4.2766661190160553</v>
      </c>
      <c r="D75">
        <f t="shared" si="13"/>
        <v>1.7229461605698497</v>
      </c>
      <c r="E75" s="4">
        <f>Input!I76</f>
        <v>4840.0384402857144</v>
      </c>
      <c r="F75">
        <f t="shared" si="14"/>
        <v>4837.9521141428577</v>
      </c>
      <c r="G75">
        <f t="shared" si="21"/>
        <v>4892.3400112148483</v>
      </c>
      <c r="H75">
        <f t="shared" si="15"/>
        <v>2958.0433479134508</v>
      </c>
      <c r="I75">
        <f t="shared" si="16"/>
        <v>2907106.5638990323</v>
      </c>
      <c r="N75" s="4">
        <f>Input!J76</f>
        <v>24.721284999999625</v>
      </c>
      <c r="O75">
        <f t="shared" si="17"/>
        <v>24.082862999999627</v>
      </c>
      <c r="P75">
        <f t="shared" si="18"/>
        <v>15.349042872359014</v>
      </c>
      <c r="Q75">
        <f t="shared" si="19"/>
        <v>76.279614021980279</v>
      </c>
      <c r="R75">
        <f t="shared" si="20"/>
        <v>579.98429027675104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4.290459441148391</v>
      </c>
      <c r="D76">
        <f t="shared" si="13"/>
        <v>1.7559909175169308</v>
      </c>
      <c r="E76" s="4">
        <f>Input!I77</f>
        <v>4862.4168084285711</v>
      </c>
      <c r="F76">
        <f t="shared" si="14"/>
        <v>4860.3304822857144</v>
      </c>
      <c r="G76">
        <f t="shared" si="21"/>
        <v>4906.6331480616564</v>
      </c>
      <c r="H76">
        <f t="shared" si="15"/>
        <v>2143.9368579585844</v>
      </c>
      <c r="I76">
        <f t="shared" si="16"/>
        <v>2956051.1380587677</v>
      </c>
      <c r="N76" s="4">
        <f>Input!J77</f>
        <v>22.378368142856743</v>
      </c>
      <c r="O76">
        <f t="shared" si="17"/>
        <v>21.739946142856745</v>
      </c>
      <c r="P76">
        <f t="shared" si="18"/>
        <v>14.29313684680816</v>
      </c>
      <c r="Q76">
        <f t="shared" si="19"/>
        <v>55.454968691715621</v>
      </c>
      <c r="R76">
        <f t="shared" si="20"/>
        <v>472.62525829431183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4.3040650932041702</v>
      </c>
      <c r="D77">
        <f t="shared" si="13"/>
        <v>1.7885860719674889</v>
      </c>
      <c r="E77" s="4">
        <f>Input!I78</f>
        <v>4884.1659187142859</v>
      </c>
      <c r="F77">
        <f t="shared" si="14"/>
        <v>4882.0795925714292</v>
      </c>
      <c r="G77">
        <f t="shared" si="21"/>
        <v>4919.9416864323248</v>
      </c>
      <c r="H77">
        <f t="shared" si="15"/>
        <v>1433.538151531267</v>
      </c>
      <c r="I77">
        <f t="shared" si="16"/>
        <v>3001991.4492668803</v>
      </c>
      <c r="N77" s="4">
        <f>Input!J78</f>
        <v>21.749110285714778</v>
      </c>
      <c r="O77">
        <f t="shared" si="17"/>
        <v>21.11068828571478</v>
      </c>
      <c r="P77">
        <f t="shared" si="18"/>
        <v>13.308538370668034</v>
      </c>
      <c r="Q77">
        <f t="shared" si="19"/>
        <v>60.873543296863943</v>
      </c>
      <c r="R77">
        <f t="shared" si="20"/>
        <v>445.66115989661523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4.3174881135363101</v>
      </c>
      <c r="D78">
        <f t="shared" si="13"/>
        <v>1.8207436943383504</v>
      </c>
      <c r="E78" s="4">
        <f>Input!I79</f>
        <v>4903.5568389999989</v>
      </c>
      <c r="F78">
        <f t="shared" si="14"/>
        <v>4901.4705128571422</v>
      </c>
      <c r="G78">
        <f t="shared" si="21"/>
        <v>4932.3324219767237</v>
      </c>
      <c r="H78">
        <f t="shared" si="15"/>
        <v>952.45743450530586</v>
      </c>
      <c r="I78">
        <f t="shared" si="16"/>
        <v>3045081.9906616579</v>
      </c>
      <c r="N78" s="4">
        <f>Input!J79</f>
        <v>19.390920285713037</v>
      </c>
      <c r="O78">
        <f t="shared" si="17"/>
        <v>18.752498285713038</v>
      </c>
      <c r="P78">
        <f t="shared" si="18"/>
        <v>12.390735544398508</v>
      </c>
      <c r="Q78">
        <f t="shared" si="19"/>
        <v>40.47202517677777</v>
      </c>
      <c r="R78">
        <f t="shared" si="20"/>
        <v>351.65619195567047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4.3307333402863311</v>
      </c>
      <c r="D79">
        <f t="shared" si="13"/>
        <v>1.8524753753985175</v>
      </c>
      <c r="E79" s="4">
        <f>Input!I80</f>
        <v>4916.2947308571429</v>
      </c>
      <c r="F79">
        <f t="shared" si="14"/>
        <v>4914.2084047142862</v>
      </c>
      <c r="G79">
        <f t="shared" si="21"/>
        <v>4943.8678745438301</v>
      </c>
      <c r="H79">
        <f t="shared" si="15"/>
        <v>879.68415056962624</v>
      </c>
      <c r="I79">
        <f t="shared" si="16"/>
        <v>3085474.163526041</v>
      </c>
      <c r="N79" s="4">
        <f>Input!J80</f>
        <v>12.73789185714395</v>
      </c>
      <c r="O79">
        <f t="shared" si="17"/>
        <v>12.09946985714395</v>
      </c>
      <c r="P79">
        <f t="shared" si="18"/>
        <v>11.535452567106022</v>
      </c>
      <c r="Q79">
        <f t="shared" si="19"/>
        <v>0.31811550346172784</v>
      </c>
      <c r="R79">
        <f t="shared" si="20"/>
        <v>146.39717082393503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4.3438054218536841</v>
      </c>
      <c r="D80">
        <f t="shared" si="13"/>
        <v>1.8837922513506098</v>
      </c>
      <c r="E80" s="4">
        <f>Input!I81</f>
        <v>4928.5347147142847</v>
      </c>
      <c r="F80">
        <f t="shared" si="14"/>
        <v>4926.448388571428</v>
      </c>
      <c r="G80">
        <f t="shared" si="21"/>
        <v>4954.6065196662303</v>
      </c>
      <c r="H80">
        <f t="shared" si="15"/>
        <v>792.88034675206814</v>
      </c>
      <c r="I80">
        <f t="shared" si="16"/>
        <v>3123315.4544812902</v>
      </c>
      <c r="N80" s="4">
        <f>Input!J81</f>
        <v>12.239983857141851</v>
      </c>
      <c r="O80">
        <f t="shared" si="17"/>
        <v>11.601561857141851</v>
      </c>
      <c r="P80">
        <f t="shared" si="18"/>
        <v>10.738645122400598</v>
      </c>
      <c r="Q80">
        <f t="shared" si="19"/>
        <v>0.74462529109650588</v>
      </c>
      <c r="R80">
        <f t="shared" si="20"/>
        <v>134.59623752508867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4.3567088266895917</v>
      </c>
      <c r="D81">
        <f t="shared" si="13"/>
        <v>1.9147050272940334</v>
      </c>
      <c r="E81" s="4">
        <f>Input!I82</f>
        <v>4940.3378835714293</v>
      </c>
      <c r="F81">
        <f t="shared" si="14"/>
        <v>4938.2515574285726</v>
      </c>
      <c r="G81">
        <f t="shared" si="21"/>
        <v>4964.6030141124993</v>
      </c>
      <c r="H81">
        <f t="shared" si="15"/>
        <v>694.39926936486506</v>
      </c>
      <c r="I81">
        <f t="shared" si="16"/>
        <v>3158748.8022657139</v>
      </c>
      <c r="N81" s="4">
        <f>Input!J82</f>
        <v>11.803168857144556</v>
      </c>
      <c r="O81">
        <f t="shared" si="17"/>
        <v>11.164746857144555</v>
      </c>
      <c r="P81">
        <f t="shared" si="18"/>
        <v>9.996494446268807</v>
      </c>
      <c r="Q81">
        <f t="shared" si="19"/>
        <v>1.3648136955169985</v>
      </c>
      <c r="R81">
        <f t="shared" si="20"/>
        <v>124.65157238411923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4.3694478524670215</v>
      </c>
      <c r="D82">
        <f t="shared" si="13"/>
        <v>1.9452239991935527</v>
      </c>
      <c r="E82" s="4">
        <f>Input!I83</f>
        <v>4951.0199957142859</v>
      </c>
      <c r="F82">
        <f t="shared" si="14"/>
        <v>4948.9336695714292</v>
      </c>
      <c r="G82">
        <f t="shared" si="21"/>
        <v>4973.9084144924063</v>
      </c>
      <c r="H82">
        <f t="shared" si="15"/>
        <v>623.7378838678751</v>
      </c>
      <c r="I82">
        <f t="shared" si="16"/>
        <v>3191912.1255358774</v>
      </c>
      <c r="N82" s="4">
        <f>Input!J83</f>
        <v>10.682112142856568</v>
      </c>
      <c r="O82">
        <f t="shared" si="17"/>
        <v>10.043690142856567</v>
      </c>
      <c r="P82">
        <f t="shared" si="18"/>
        <v>9.3054003799070681</v>
      </c>
      <c r="Q82">
        <f t="shared" si="19"/>
        <v>0.54507177407602758</v>
      </c>
      <c r="R82">
        <f t="shared" si="20"/>
        <v>100.87571168571417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4.3820266346738812</v>
      </c>
      <c r="D83">
        <f t="shared" si="13"/>
        <v>1.9753590744660654</v>
      </c>
      <c r="E83" s="4">
        <f>Input!I84</f>
        <v>4965.1966278571426</v>
      </c>
      <c r="F83">
        <f t="shared" si="14"/>
        <v>4963.1103017142859</v>
      </c>
      <c r="G83">
        <f t="shared" si="21"/>
        <v>4982.570388156676</v>
      </c>
      <c r="H83">
        <f t="shared" si="15"/>
        <v>378.69496434529469</v>
      </c>
      <c r="I83">
        <f t="shared" si="16"/>
        <v>3222937.9866099944</v>
      </c>
      <c r="N83" s="4">
        <f>Input!J84</f>
        <v>14.176632142856761</v>
      </c>
      <c r="O83">
        <f t="shared" si="17"/>
        <v>13.53821014285676</v>
      </c>
      <c r="P83">
        <f t="shared" si="18"/>
        <v>8.6619736642694303</v>
      </c>
      <c r="Q83">
        <f t="shared" si="19"/>
        <v>23.777682195105765</v>
      </c>
      <c r="R83">
        <f t="shared" si="20"/>
        <v>183.28313387214968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4.3944491546724391</v>
      </c>
      <c r="D84">
        <f t="shared" si="13"/>
        <v>2.0051197912886116</v>
      </c>
      <c r="E84" s="4">
        <f>Input!I85</f>
        <v>4979.2235819999996</v>
      </c>
      <c r="F84">
        <f t="shared" si="14"/>
        <v>4977.1372558571429</v>
      </c>
      <c r="G84">
        <f t="shared" si="21"/>
        <v>4990.633415849421</v>
      </c>
      <c r="H84">
        <f t="shared" si="15"/>
        <v>182.14633453716749</v>
      </c>
      <c r="I84">
        <f t="shared" si="16"/>
        <v>3251953.3692307752</v>
      </c>
      <c r="N84" s="4">
        <f>Input!J85</f>
        <v>14.026954142856994</v>
      </c>
      <c r="O84">
        <f t="shared" si="17"/>
        <v>13.388532142856993</v>
      </c>
      <c r="P84">
        <f t="shared" si="18"/>
        <v>8.0630276927449902</v>
      </c>
      <c r="Q84">
        <f t="shared" si="19"/>
        <v>28.360997648162751</v>
      </c>
      <c r="R84">
        <f t="shared" si="20"/>
        <v>179.25279294031489</v>
      </c>
    </row>
    <row r="85" spans="1:18" x14ac:dyDescent="0.25">
      <c r="A85">
        <f>Input!G86</f>
        <v>82</v>
      </c>
      <c r="B85">
        <f t="shared" ref="B85:B102" si="22">A85-$A$3</f>
        <v>82</v>
      </c>
      <c r="C85">
        <f t="shared" ref="C85:C102" si="23">LN(B85)</f>
        <v>4.4067192472642533</v>
      </c>
      <c r="D85">
        <f t="shared" ref="D85:D102" si="24">((C85-$Z$3)/$AA$3)</f>
        <v>2.0345153367217281</v>
      </c>
      <c r="E85" s="4">
        <f>Input!I86</f>
        <v>4994.7228777142864</v>
      </c>
      <c r="F85">
        <f t="shared" ref="F85:F102" si="25">E85-$E$4</f>
        <v>4992.6365515714297</v>
      </c>
      <c r="G85">
        <f t="shared" ref="G85:G102" si="26">G84+P85</f>
        <v>4998.1389857527001</v>
      </c>
      <c r="H85">
        <f t="shared" ref="H85:H102" si="27">(F85-G85)^2</f>
        <v>30.276781919213665</v>
      </c>
      <c r="I85">
        <f t="shared" ref="I85:I102" si="28">(G85-$J$4)^2</f>
        <v>3279079.5512689766</v>
      </c>
      <c r="N85" s="4">
        <f>Input!J86</f>
        <v>15.499295714286745</v>
      </c>
      <c r="O85">
        <f t="shared" ref="O85:O102" si="29">N85-$N$4</f>
        <v>14.860873714286745</v>
      </c>
      <c r="P85">
        <f t="shared" ref="P85:P102" si="30">$Y$3*((1/B85*$AA$3)*(1/SQRT(2*PI()))*EXP(-1*D85*D85/2))</f>
        <v>7.5055699032788628</v>
      </c>
      <c r="Q85">
        <f t="shared" ref="Q85:Q102" si="31">(O85-P85)^2</f>
        <v>54.100494152227078</v>
      </c>
      <c r="R85">
        <f t="shared" ref="R85:R102" si="32">(O85-S85)^2</f>
        <v>220.84556755197872</v>
      </c>
    </row>
    <row r="86" spans="1:18" x14ac:dyDescent="0.25">
      <c r="A86">
        <f>Input!G87</f>
        <v>83</v>
      </c>
      <c r="B86">
        <f t="shared" si="22"/>
        <v>83</v>
      </c>
      <c r="C86">
        <f t="shared" si="23"/>
        <v>4.4188406077965983</v>
      </c>
      <c r="D86">
        <f t="shared" si="24"/>
        <v>2.0635545637343622</v>
      </c>
      <c r="E86" s="4">
        <f>Input!I87</f>
        <v>5006.3122209999992</v>
      </c>
      <c r="F86">
        <f t="shared" si="25"/>
        <v>5004.2258948571425</v>
      </c>
      <c r="G86">
        <f t="shared" si="26"/>
        <v>5005.1257787135091</v>
      </c>
      <c r="H86">
        <f t="shared" si="27"/>
        <v>0.80979095494924891</v>
      </c>
      <c r="I86">
        <f t="shared" si="28"/>
        <v>3304432.0558346403</v>
      </c>
      <c r="N86" s="4">
        <f>Input!J87</f>
        <v>11.589343285712857</v>
      </c>
      <c r="O86">
        <f t="shared" si="29"/>
        <v>10.950921285712857</v>
      </c>
      <c r="P86">
        <f t="shared" si="30"/>
        <v>6.9867929608094368</v>
      </c>
      <c r="Q86">
        <f t="shared" si="31"/>
        <v>15.714313376301597</v>
      </c>
      <c r="R86">
        <f t="shared" si="32"/>
        <v>119.92267700587894</v>
      </c>
    </row>
    <row r="87" spans="1:18" x14ac:dyDescent="0.25">
      <c r="A87">
        <f>Input!G88</f>
        <v>84</v>
      </c>
      <c r="B87">
        <f t="shared" si="22"/>
        <v>84</v>
      </c>
      <c r="C87">
        <f t="shared" si="23"/>
        <v>4.4308167988433134</v>
      </c>
      <c r="D87">
        <f t="shared" si="24"/>
        <v>2.0922460072092268</v>
      </c>
      <c r="E87" s="4">
        <f>Input!I88</f>
        <v>5019.208954571428</v>
      </c>
      <c r="F87">
        <f t="shared" si="25"/>
        <v>5017.1226284285713</v>
      </c>
      <c r="G87">
        <f t="shared" si="26"/>
        <v>5011.6298445681032</v>
      </c>
      <c r="H87">
        <f t="shared" si="27"/>
        <v>30.170674537818623</v>
      </c>
      <c r="I87">
        <f t="shared" si="28"/>
        <v>3328120.6665297272</v>
      </c>
      <c r="N87" s="4">
        <f>Input!J88</f>
        <v>12.89673357142874</v>
      </c>
      <c r="O87">
        <f t="shared" si="29"/>
        <v>12.25831157142874</v>
      </c>
      <c r="P87">
        <f t="shared" si="30"/>
        <v>6.5040658545941481</v>
      </c>
      <c r="Q87">
        <f t="shared" si="31"/>
        <v>33.111343769709244</v>
      </c>
      <c r="R87">
        <f t="shared" si="32"/>
        <v>150.26620258222374</v>
      </c>
    </row>
    <row r="88" spans="1:18" x14ac:dyDescent="0.25">
      <c r="A88">
        <f>Input!G89</f>
        <v>85</v>
      </c>
      <c r="B88">
        <f t="shared" si="22"/>
        <v>85</v>
      </c>
      <c r="C88">
        <f t="shared" si="23"/>
        <v>4.4426512564903167</v>
      </c>
      <c r="D88">
        <f t="shared" si="24"/>
        <v>2.120597899001051</v>
      </c>
      <c r="E88" s="4">
        <f>Input!I89</f>
        <v>5030.5233792857134</v>
      </c>
      <c r="F88">
        <f t="shared" si="25"/>
        <v>5028.4370531428567</v>
      </c>
      <c r="G88">
        <f t="shared" si="26"/>
        <v>5017.6847695804499</v>
      </c>
      <c r="H88">
        <f t="shared" si="27"/>
        <v>115.6116018064029</v>
      </c>
      <c r="I88">
        <f t="shared" si="28"/>
        <v>3350249.4945839718</v>
      </c>
      <c r="N88" s="4">
        <f>Input!J89</f>
        <v>11.314424714285451</v>
      </c>
      <c r="O88">
        <f t="shared" si="29"/>
        <v>10.676002714285451</v>
      </c>
      <c r="P88">
        <f t="shared" si="30"/>
        <v>6.0549250123467182</v>
      </c>
      <c r="Q88">
        <f t="shared" si="31"/>
        <v>21.354359127355359</v>
      </c>
      <c r="R88">
        <f t="shared" si="32"/>
        <v>113.97703395543031</v>
      </c>
    </row>
    <row r="89" spans="1:18" x14ac:dyDescent="0.25">
      <c r="A89">
        <f>Input!G90</f>
        <v>86</v>
      </c>
      <c r="B89">
        <f t="shared" si="22"/>
        <v>86</v>
      </c>
      <c r="C89">
        <f t="shared" si="23"/>
        <v>4.4543472962535073</v>
      </c>
      <c r="D89">
        <f t="shared" si="24"/>
        <v>2.1486181821141366</v>
      </c>
      <c r="E89" s="4">
        <f>Input!I90</f>
        <v>5045.3964717142862</v>
      </c>
      <c r="F89">
        <f t="shared" si="25"/>
        <v>5043.3101455714295</v>
      </c>
      <c r="G89">
        <f t="shared" si="26"/>
        <v>5023.3218350941315</v>
      </c>
      <c r="H89">
        <f t="shared" si="27"/>
        <v>399.53255573686101</v>
      </c>
      <c r="I89">
        <f t="shared" si="28"/>
        <v>3370917.0873870472</v>
      </c>
      <c r="N89" s="4">
        <f>Input!J90</f>
        <v>14.873092428572818</v>
      </c>
      <c r="O89">
        <f t="shared" si="29"/>
        <v>14.234670428572818</v>
      </c>
      <c r="P89">
        <f t="shared" si="30"/>
        <v>5.6370655136818915</v>
      </c>
      <c r="Q89">
        <f t="shared" si="31"/>
        <v>73.918810272556613</v>
      </c>
      <c r="R89">
        <f t="shared" si="32"/>
        <v>202.62584221008544</v>
      </c>
    </row>
    <row r="90" spans="1:18" x14ac:dyDescent="0.25">
      <c r="A90">
        <f>Input!G91</f>
        <v>87</v>
      </c>
      <c r="B90">
        <f t="shared" si="22"/>
        <v>87</v>
      </c>
      <c r="C90">
        <f t="shared" si="23"/>
        <v>4.4659081186545837</v>
      </c>
      <c r="D90">
        <f t="shared" si="24"/>
        <v>2.1763145240603858</v>
      </c>
      <c r="E90" s="4">
        <f>Input!I91</f>
        <v>5056.8208638571441</v>
      </c>
      <c r="F90">
        <f t="shared" si="25"/>
        <v>5054.7345377142874</v>
      </c>
      <c r="G90">
        <f t="shared" si="26"/>
        <v>5028.5701675628889</v>
      </c>
      <c r="H90">
        <f t="shared" si="27"/>
        <v>684.57426541939503</v>
      </c>
      <c r="I90">
        <f t="shared" si="28"/>
        <v>3390216.5694856811</v>
      </c>
      <c r="N90" s="4">
        <f>Input!J91</f>
        <v>11.424392142857869</v>
      </c>
      <c r="O90">
        <f t="shared" si="29"/>
        <v>10.785970142857868</v>
      </c>
      <c r="P90">
        <f t="shared" si="30"/>
        <v>5.248332468757547</v>
      </c>
      <c r="Q90">
        <f t="shared" si="31"/>
        <v>30.665431009615219</v>
      </c>
      <c r="R90">
        <f t="shared" si="32"/>
        <v>116.33715192262139</v>
      </c>
    </row>
    <row r="91" spans="1:18" x14ac:dyDescent="0.25">
      <c r="A91">
        <f>Input!G92</f>
        <v>88</v>
      </c>
      <c r="B91">
        <f t="shared" si="22"/>
        <v>88</v>
      </c>
      <c r="C91">
        <f t="shared" si="23"/>
        <v>4.4773368144782069</v>
      </c>
      <c r="D91">
        <f t="shared" si="24"/>
        <v>2.2036943294539255</v>
      </c>
      <c r="E91" s="4">
        <f>Input!I92</f>
        <v>5068.8500768571439</v>
      </c>
      <c r="F91">
        <f t="shared" si="25"/>
        <v>5066.7637507142872</v>
      </c>
      <c r="G91">
        <f t="shared" si="26"/>
        <v>5033.4568801767618</v>
      </c>
      <c r="H91">
        <f t="shared" si="27"/>
        <v>1109.3476250034746</v>
      </c>
      <c r="I91">
        <f t="shared" si="28"/>
        <v>3408235.808475221</v>
      </c>
      <c r="N91" s="4">
        <f>Input!J92</f>
        <v>12.0292129999998</v>
      </c>
      <c r="O91">
        <f t="shared" si="29"/>
        <v>11.390790999999799</v>
      </c>
      <c r="P91">
        <f t="shared" si="30"/>
        <v>4.8867126138727661</v>
      </c>
      <c r="Q91">
        <f t="shared" si="31"/>
        <v>42.30303565288483</v>
      </c>
      <c r="R91">
        <f t="shared" si="32"/>
        <v>129.75011960567642</v>
      </c>
    </row>
    <row r="92" spans="1:18" x14ac:dyDescent="0.25">
      <c r="A92">
        <f>Input!G93</f>
        <v>89</v>
      </c>
      <c r="B92">
        <f t="shared" si="22"/>
        <v>89</v>
      </c>
      <c r="C92">
        <f t="shared" si="23"/>
        <v>4.4886363697321396</v>
      </c>
      <c r="D92">
        <f t="shared" si="24"/>
        <v>2.2307647518941427</v>
      </c>
      <c r="E92" s="4">
        <f>Input!I93</f>
        <v>5080.1736655714285</v>
      </c>
      <c r="F92">
        <f t="shared" si="25"/>
        <v>5078.0873394285718</v>
      </c>
      <c r="G92">
        <f t="shared" si="26"/>
        <v>5038.0072063405623</v>
      </c>
      <c r="H92">
        <f t="shared" si="27"/>
        <v>1606.4170683525508</v>
      </c>
      <c r="I92">
        <f t="shared" si="28"/>
        <v>3425057.5994012267</v>
      </c>
      <c r="N92" s="4">
        <f>Input!J93</f>
        <v>11.323588714284597</v>
      </c>
      <c r="O92">
        <f t="shared" si="29"/>
        <v>10.685166714284597</v>
      </c>
      <c r="P92">
        <f t="shared" si="30"/>
        <v>4.550326163800122</v>
      </c>
      <c r="Q92">
        <f t="shared" si="31"/>
        <v>37.636268579868648</v>
      </c>
      <c r="R92">
        <f t="shared" si="32"/>
        <v>114.17278771205548</v>
      </c>
    </row>
    <row r="93" spans="1:18" x14ac:dyDescent="0.25">
      <c r="A93">
        <f>Input!G94</f>
        <v>90</v>
      </c>
      <c r="B93">
        <f t="shared" si="22"/>
        <v>90</v>
      </c>
      <c r="C93">
        <f t="shared" si="23"/>
        <v>4.499809670330265</v>
      </c>
      <c r="D93">
        <f t="shared" si="24"/>
        <v>2.2575327051848273</v>
      </c>
      <c r="E93" s="4">
        <f>Input!I94</f>
        <v>5093.1192735714285</v>
      </c>
      <c r="F93">
        <f t="shared" si="25"/>
        <v>5091.0329474285718</v>
      </c>
      <c r="G93">
        <f t="shared" si="26"/>
        <v>5042.2446252910895</v>
      </c>
      <c r="H93">
        <f t="shared" si="27"/>
        <v>2380.3003769907436</v>
      </c>
      <c r="I93">
        <f t="shared" si="28"/>
        <v>3440759.8623165754</v>
      </c>
      <c r="N93" s="4">
        <f>Input!J94</f>
        <v>12.945607999999993</v>
      </c>
      <c r="O93">
        <f t="shared" si="29"/>
        <v>12.307185999999993</v>
      </c>
      <c r="P93">
        <f t="shared" si="30"/>
        <v>4.2374189505268145</v>
      </c>
      <c r="Q93">
        <f t="shared" si="31"/>
        <v>65.12114023276304</v>
      </c>
      <c r="R93">
        <f t="shared" si="32"/>
        <v>151.46682723859581</v>
      </c>
    </row>
    <row r="94" spans="1:18" x14ac:dyDescent="0.25">
      <c r="A94">
        <f>Input!G95</f>
        <v>91</v>
      </c>
      <c r="B94">
        <f t="shared" si="22"/>
        <v>91</v>
      </c>
      <c r="C94">
        <f t="shared" si="23"/>
        <v>4.5108595065168497</v>
      </c>
      <c r="D94">
        <f t="shared" si="24"/>
        <v>2.2840048739334105</v>
      </c>
      <c r="E94" s="4">
        <f>Input!I95</f>
        <v>5104.3390042857145</v>
      </c>
      <c r="F94">
        <f t="shared" si="25"/>
        <v>5102.2526781428578</v>
      </c>
      <c r="G94">
        <f t="shared" si="26"/>
        <v>5046.1909801606889</v>
      </c>
      <c r="H94">
        <f t="shared" si="27"/>
        <v>3142.9139806439184</v>
      </c>
      <c r="I94">
        <f t="shared" si="28"/>
        <v>3455415.8485307889</v>
      </c>
      <c r="N94" s="4">
        <f>Input!J95</f>
        <v>11.219730714286015</v>
      </c>
      <c r="O94">
        <f t="shared" si="29"/>
        <v>10.581308714286015</v>
      </c>
      <c r="P94">
        <f t="shared" si="30"/>
        <v>3.9463548695990629</v>
      </c>
      <c r="Q94">
        <f t="shared" si="31"/>
        <v>44.022612521126177</v>
      </c>
      <c r="R94">
        <f t="shared" si="32"/>
        <v>111.96409410702516</v>
      </c>
    </row>
    <row r="95" spans="1:18" x14ac:dyDescent="0.25">
      <c r="A95">
        <f>Input!G96</f>
        <v>92</v>
      </c>
      <c r="B95">
        <f t="shared" si="22"/>
        <v>92</v>
      </c>
      <c r="C95">
        <f t="shared" si="23"/>
        <v>4.5217885770490405</v>
      </c>
      <c r="D95">
        <f t="shared" si="24"/>
        <v>2.3101877235709978</v>
      </c>
      <c r="E95" s="4">
        <f>Input!I96</f>
        <v>5116.7622671428571</v>
      </c>
      <c r="F95">
        <f t="shared" si="25"/>
        <v>5114.6759410000004</v>
      </c>
      <c r="G95">
        <f t="shared" si="26"/>
        <v>5049.8665888088763</v>
      </c>
      <c r="H95">
        <f t="shared" si="27"/>
        <v>4200.2521314331707</v>
      </c>
      <c r="I95">
        <f t="shared" si="28"/>
        <v>3469094.3518567891</v>
      </c>
      <c r="N95" s="4">
        <f>Input!J96</f>
        <v>12.423262857142618</v>
      </c>
      <c r="O95">
        <f t="shared" si="29"/>
        <v>11.784840857142617</v>
      </c>
      <c r="P95">
        <f t="shared" si="30"/>
        <v>3.6756086481876604</v>
      </c>
      <c r="Q95">
        <f t="shared" si="31"/>
        <v>65.759647018752489</v>
      </c>
      <c r="R95">
        <f t="shared" si="32"/>
        <v>138.88247402817794</v>
      </c>
    </row>
    <row r="96" spans="1:18" x14ac:dyDescent="0.25">
      <c r="A96">
        <f>Input!G97</f>
        <v>93</v>
      </c>
      <c r="B96">
        <f t="shared" si="22"/>
        <v>93</v>
      </c>
      <c r="C96">
        <f t="shared" si="23"/>
        <v>4.5325994931532563</v>
      </c>
      <c r="D96">
        <f t="shared" si="24"/>
        <v>2.3360875098307279</v>
      </c>
      <c r="E96" s="4">
        <f>Input!I97</f>
        <v>5125.1747741428571</v>
      </c>
      <c r="F96">
        <f t="shared" si="25"/>
        <v>5123.0884480000004</v>
      </c>
      <c r="G96">
        <f t="shared" si="26"/>
        <v>5053.290347752004</v>
      </c>
      <c r="H96">
        <f t="shared" si="27"/>
        <v>4871.7747982293613</v>
      </c>
      <c r="I96">
        <f t="shared" si="28"/>
        <v>3481859.9218206415</v>
      </c>
      <c r="N96" s="4">
        <f>Input!J97</f>
        <v>8.4125070000000051</v>
      </c>
      <c r="O96">
        <f t="shared" si="29"/>
        <v>7.7740850000000048</v>
      </c>
      <c r="P96">
        <f t="shared" si="30"/>
        <v>3.4237589431280075</v>
      </c>
      <c r="Q96">
        <f t="shared" si="31"/>
        <v>18.925336801099462</v>
      </c>
      <c r="R96">
        <f t="shared" si="32"/>
        <v>60.436397587225073</v>
      </c>
    </row>
    <row r="97" spans="1:18" x14ac:dyDescent="0.25">
      <c r="A97">
        <f>Input!G98</f>
        <v>94</v>
      </c>
      <c r="B97">
        <f t="shared" si="22"/>
        <v>94</v>
      </c>
      <c r="C97">
        <f t="shared" si="23"/>
        <v>4.5432947822700038</v>
      </c>
      <c r="D97">
        <f t="shared" si="24"/>
        <v>2.3617102877192511</v>
      </c>
      <c r="E97" s="4">
        <f>Input!I98</f>
        <v>5132.5487000000003</v>
      </c>
      <c r="F97">
        <f t="shared" si="25"/>
        <v>5130.4623738571436</v>
      </c>
      <c r="G97">
        <f t="shared" si="26"/>
        <v>5056.4798295243663</v>
      </c>
      <c r="H97">
        <f t="shared" si="27"/>
        <v>5473.4168659513516</v>
      </c>
      <c r="I97">
        <f t="shared" si="28"/>
        <v>3493773.076365218</v>
      </c>
      <c r="N97" s="4">
        <f>Input!J98</f>
        <v>7.3739258571431492</v>
      </c>
      <c r="O97">
        <f t="shared" si="29"/>
        <v>6.7355038571431489</v>
      </c>
      <c r="P97">
        <f t="shared" si="30"/>
        <v>3.1894817723619209</v>
      </c>
      <c r="Q97">
        <f t="shared" si="31"/>
        <v>12.574272625756207</v>
      </c>
      <c r="R97">
        <f t="shared" si="32"/>
        <v>45.367012209590236</v>
      </c>
    </row>
    <row r="98" spans="1:18" x14ac:dyDescent="0.25">
      <c r="A98">
        <f>Input!G99</f>
        <v>95</v>
      </c>
      <c r="B98">
        <f t="shared" si="22"/>
        <v>95</v>
      </c>
      <c r="C98">
        <f t="shared" si="23"/>
        <v>4.5538768916005408</v>
      </c>
      <c r="D98">
        <f t="shared" si="24"/>
        <v>2.3870619200134953</v>
      </c>
      <c r="E98" s="4">
        <f>Input!I99</f>
        <v>5138.9084819999998</v>
      </c>
      <c r="F98">
        <f t="shared" si="25"/>
        <v>5136.8221558571431</v>
      </c>
      <c r="G98">
        <f t="shared" si="26"/>
        <v>5059.4513738036412</v>
      </c>
      <c r="H98">
        <f t="shared" si="27"/>
        <v>5986.2379155704912</v>
      </c>
      <c r="I98">
        <f t="shared" si="28"/>
        <v>3504890.5120610748</v>
      </c>
      <c r="N98" s="4">
        <f>Input!J99</f>
        <v>6.3597819999995409</v>
      </c>
      <c r="O98">
        <f t="shared" si="29"/>
        <v>5.7213599999995406</v>
      </c>
      <c r="P98">
        <f t="shared" si="30"/>
        <v>2.9715442792747253</v>
      </c>
      <c r="Q98">
        <f t="shared" si="31"/>
        <v>7.5614864979453351</v>
      </c>
      <c r="R98">
        <f t="shared" si="32"/>
        <v>32.733960249594745</v>
      </c>
    </row>
    <row r="99" spans="1:18" x14ac:dyDescent="0.25">
      <c r="A99">
        <f>Input!G100</f>
        <v>96</v>
      </c>
      <c r="B99">
        <f t="shared" si="22"/>
        <v>96</v>
      </c>
      <c r="C99">
        <f t="shared" si="23"/>
        <v>4.5643481914678361</v>
      </c>
      <c r="D99">
        <f t="shared" si="24"/>
        <v>2.4121480853125425</v>
      </c>
      <c r="E99" s="4">
        <f>Input!I100</f>
        <v>5145.2346627142852</v>
      </c>
      <c r="F99">
        <f t="shared" si="25"/>
        <v>5143.1483365714284</v>
      </c>
      <c r="G99">
        <f t="shared" si="26"/>
        <v>5062.2201726298881</v>
      </c>
      <c r="H99">
        <f t="shared" si="27"/>
        <v>6549.367718948829</v>
      </c>
      <c r="I99">
        <f t="shared" si="28"/>
        <v>3515265.3102477398</v>
      </c>
      <c r="N99" s="4">
        <f>Input!J100</f>
        <v>6.3261807142853286</v>
      </c>
      <c r="O99">
        <f t="shared" si="29"/>
        <v>5.6877587142853283</v>
      </c>
      <c r="P99">
        <f t="shared" si="30"/>
        <v>2.7687988262473011</v>
      </c>
      <c r="Q99">
        <f t="shared" si="31"/>
        <v>8.5203268279749729</v>
      </c>
      <c r="R99">
        <f t="shared" si="32"/>
        <v>32.350599191928694</v>
      </c>
    </row>
    <row r="100" spans="1:18" x14ac:dyDescent="0.25">
      <c r="A100">
        <f>Input!G101</f>
        <v>97</v>
      </c>
      <c r="B100">
        <f t="shared" si="22"/>
        <v>97</v>
      </c>
      <c r="C100">
        <f t="shared" si="23"/>
        <v>4.5747109785033828</v>
      </c>
      <c r="D100">
        <f t="shared" si="24"/>
        <v>2.4369742856722976</v>
      </c>
      <c r="E100" s="4">
        <f>Input!I101</f>
        <v>5151.5852807142855</v>
      </c>
      <c r="F100">
        <f t="shared" si="25"/>
        <v>5149.4989545714288</v>
      </c>
      <c r="G100">
        <f t="shared" si="26"/>
        <v>5064.8003500411041</v>
      </c>
      <c r="H100">
        <f t="shared" si="27"/>
        <v>7173.8536093843404</v>
      </c>
      <c r="I100">
        <f t="shared" si="28"/>
        <v>3524947.1378754796</v>
      </c>
      <c r="N100" s="4">
        <f>Input!J101</f>
        <v>6.3506180000003951</v>
      </c>
      <c r="O100">
        <f t="shared" si="29"/>
        <v>5.7121960000003948</v>
      </c>
      <c r="P100">
        <f t="shared" si="30"/>
        <v>2.5801774112164111</v>
      </c>
      <c r="Q100">
        <f t="shared" si="31"/>
        <v>9.8095404404884174</v>
      </c>
      <c r="R100">
        <f t="shared" si="32"/>
        <v>32.629183142420509</v>
      </c>
    </row>
    <row r="101" spans="1:18" x14ac:dyDescent="0.25">
      <c r="A101">
        <f>Input!G102</f>
        <v>98</v>
      </c>
      <c r="B101">
        <f t="shared" si="22"/>
        <v>98</v>
      </c>
      <c r="C101">
        <f t="shared" si="23"/>
        <v>4.5849674786705723</v>
      </c>
      <c r="D101">
        <f t="shared" si="24"/>
        <v>2.4615458538486061</v>
      </c>
      <c r="E101" s="4">
        <f>Input!I102</f>
        <v>5157.7984394285722</v>
      </c>
      <c r="F101">
        <f t="shared" si="25"/>
        <v>5155.7121132857155</v>
      </c>
      <c r="G101">
        <f t="shared" si="26"/>
        <v>5067.205036440163</v>
      </c>
      <c r="H101">
        <f t="shared" si="27"/>
        <v>7833.502651744544</v>
      </c>
      <c r="I101">
        <f t="shared" si="28"/>
        <v>3533982.4421099881</v>
      </c>
      <c r="N101" s="4">
        <f>Input!J102</f>
        <v>6.213158714286692</v>
      </c>
      <c r="O101">
        <f t="shared" si="29"/>
        <v>5.5747367142866917</v>
      </c>
      <c r="P101">
        <f t="shared" si="30"/>
        <v>2.4046863990592313</v>
      </c>
      <c r="Q101">
        <f t="shared" si="31"/>
        <v>10.049219001073721</v>
      </c>
      <c r="R101">
        <f t="shared" si="32"/>
        <v>31.07768943361598</v>
      </c>
    </row>
    <row r="102" spans="1:18" x14ac:dyDescent="0.25">
      <c r="A102">
        <f>Input!G103</f>
        <v>99</v>
      </c>
      <c r="B102">
        <f t="shared" si="22"/>
        <v>99</v>
      </c>
      <c r="C102">
        <f t="shared" si="23"/>
        <v>4.5951198501345898</v>
      </c>
      <c r="D102">
        <f t="shared" si="24"/>
        <v>2.4858679601726852</v>
      </c>
      <c r="E102" s="4">
        <f>Input!I103</f>
        <v>5163.767226142857</v>
      </c>
      <c r="F102">
        <f t="shared" si="25"/>
        <v>5161.6809000000003</v>
      </c>
      <c r="G102">
        <f t="shared" si="26"/>
        <v>5069.4464379982664</v>
      </c>
      <c r="H102">
        <f t="shared" si="27"/>
        <v>8507.195980749284</v>
      </c>
      <c r="I102">
        <f t="shared" si="28"/>
        <v>3542414.6380076203</v>
      </c>
      <c r="N102" s="4">
        <f>Input!J103</f>
        <v>5.9687867142847608</v>
      </c>
      <c r="O102">
        <f t="shared" si="29"/>
        <v>5.3303647142847606</v>
      </c>
      <c r="P102">
        <f t="shared" si="30"/>
        <v>2.2414015581034938</v>
      </c>
      <c r="Q102">
        <f t="shared" si="31"/>
        <v>9.5416933802453325</v>
      </c>
      <c r="R102">
        <f t="shared" si="32"/>
        <v>28.412787987292056</v>
      </c>
    </row>
    <row r="103" spans="1:18" x14ac:dyDescent="0.25">
      <c r="E103" s="4"/>
      <c r="N103" s="4"/>
    </row>
    <row r="104" spans="1:18" x14ac:dyDescent="0.25">
      <c r="E104" s="4"/>
      <c r="N104" s="4"/>
      <c r="P104">
        <f>MAX(P4:P102)</f>
        <v>151.54641035418805</v>
      </c>
    </row>
    <row r="105" spans="1:18" x14ac:dyDescent="0.25">
      <c r="E105" s="4"/>
      <c r="N105" s="4"/>
      <c r="P105">
        <f>2/3*P104</f>
        <v>101.03094023612536</v>
      </c>
    </row>
    <row r="106" spans="1:18" x14ac:dyDescent="0.25">
      <c r="E106" s="4"/>
      <c r="N106" s="4"/>
    </row>
    <row r="107" spans="1:18" x14ac:dyDescent="0.25">
      <c r="E107" s="4"/>
      <c r="N107" s="4"/>
    </row>
    <row r="108" spans="1:18" x14ac:dyDescent="0.25">
      <c r="E108" s="4"/>
      <c r="N108" s="4"/>
    </row>
    <row r="109" spans="1:18" x14ac:dyDescent="0.25">
      <c r="E109" s="4"/>
      <c r="N109" s="4"/>
    </row>
    <row r="110" spans="1:18" x14ac:dyDescent="0.25">
      <c r="E110" s="4"/>
      <c r="N110" s="4"/>
    </row>
    <row r="111" spans="1:18" x14ac:dyDescent="0.25">
      <c r="E111" s="4"/>
      <c r="N111" s="4"/>
    </row>
    <row r="112" spans="1:18" x14ac:dyDescent="0.25">
      <c r="E112" s="4"/>
      <c r="N112" s="4"/>
    </row>
    <row r="113" spans="5:14" x14ac:dyDescent="0.25">
      <c r="E113" s="4"/>
      <c r="N113" s="4"/>
    </row>
    <row r="114" spans="5:14" x14ac:dyDescent="0.25">
      <c r="E114" s="4"/>
      <c r="N114" s="4"/>
    </row>
    <row r="115" spans="5:14" x14ac:dyDescent="0.25">
      <c r="E115" s="4"/>
      <c r="N115" s="4"/>
    </row>
    <row r="116" spans="5:14" x14ac:dyDescent="0.25">
      <c r="E116" s="4"/>
      <c r="N116" s="4"/>
    </row>
    <row r="117" spans="5:14" x14ac:dyDescent="0.25">
      <c r="E117" s="4"/>
      <c r="N117" s="4"/>
    </row>
    <row r="118" spans="5:14" x14ac:dyDescent="0.25">
      <c r="E118" s="4"/>
      <c r="N118" s="4"/>
    </row>
    <row r="119" spans="5:14" x14ac:dyDescent="0.25">
      <c r="E119" s="4"/>
      <c r="N119" s="4"/>
    </row>
    <row r="120" spans="5:14" x14ac:dyDescent="0.25">
      <c r="E120" s="4"/>
      <c r="N120" s="4"/>
    </row>
  </sheetData>
  <mergeCells count="2">
    <mergeCell ref="C1:L1"/>
    <mergeCell ref="N1:U1"/>
  </mergeCells>
  <conditionalFormatting sqref="U8">
    <cfRule type="cellIs" dxfId="15" priority="2" operator="between">
      <formula>0.05</formula>
      <formula>0.025</formula>
    </cfRule>
    <cfRule type="cellIs" dxfId="14" priority="3" operator="lessThan">
      <formula>0.025</formula>
    </cfRule>
    <cfRule type="cellIs" dxfId="13" priority="4" operator="greaterThan">
      <formula>0.05</formula>
    </cfRule>
  </conditionalFormatting>
  <conditionalFormatting sqref="P2:P102">
    <cfRule type="cellIs" dxfId="12" priority="1" operator="equal">
      <formula>$P$104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opLeftCell="D1" zoomScale="86" workbookViewId="0">
      <selection activeCell="T8" sqref="T8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/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0</v>
      </c>
      <c r="B3">
        <f>A3-$A$3</f>
        <v>0</v>
      </c>
      <c r="C3" s="4">
        <f t="shared" ref="C3:C34" si="0">((B3-$Y$3)/$Z$3)</f>
        <v>-2.7414653117593195</v>
      </c>
      <c r="D3" s="4">
        <f>Input!I4</f>
        <v>1.4479041428571429</v>
      </c>
      <c r="E3">
        <f>D3-$D$3</f>
        <v>0</v>
      </c>
      <c r="F3">
        <f>O3</f>
        <v>0</v>
      </c>
      <c r="G3">
        <f>(E3-F3)^2</f>
        <v>0</v>
      </c>
      <c r="H3">
        <f>(F3-$I$4)^2</f>
        <v>7462378.9468703149</v>
      </c>
      <c r="I3" s="2" t="s">
        <v>11</v>
      </c>
      <c r="J3" s="23">
        <f>SUM(G3:G161)</f>
        <v>1460163.1525065792</v>
      </c>
      <c r="K3">
        <f>1-(J3/J5)</f>
        <v>0.9948838667933283</v>
      </c>
      <c r="M3" s="4">
        <f>Input!J4</f>
        <v>0.48568942857142861</v>
      </c>
      <c r="N3">
        <f>M3-$M$3</f>
        <v>0</v>
      </c>
      <c r="O3" s="4">
        <v>0</v>
      </c>
      <c r="P3">
        <f>(N3-O3)^2</f>
        <v>0</v>
      </c>
      <c r="Q3">
        <f>(N3-$R$4)^2</f>
        <v>3627.0283478696688</v>
      </c>
      <c r="R3" s="2" t="s">
        <v>11</v>
      </c>
      <c r="S3" s="23">
        <f>SUM(P4:P167)</f>
        <v>23861.201604352085</v>
      </c>
      <c r="T3">
        <f>1-(S3/S5)</f>
        <v>0.8976878425325574</v>
      </c>
      <c r="V3">
        <f>COUNT(B4:B500)</f>
        <v>81</v>
      </c>
      <c r="X3">
        <v>4695.6282884502707</v>
      </c>
      <c r="Y3">
        <v>33.328599638497586</v>
      </c>
      <c r="Z3">
        <v>12.157220992560781</v>
      </c>
    </row>
    <row r="4" spans="1:26" ht="14.45" x14ac:dyDescent="0.3">
      <c r="A4">
        <f>Input!G5</f>
        <v>1</v>
      </c>
      <c r="B4">
        <f t="shared" ref="B4:B67" si="1">A4-$A$3</f>
        <v>1</v>
      </c>
      <c r="C4">
        <f t="shared" si="0"/>
        <v>-2.6592096712135143</v>
      </c>
      <c r="D4" s="4">
        <f>Input!I5</f>
        <v>2.0863261428571427</v>
      </c>
      <c r="E4">
        <f t="shared" ref="E4:E67" si="2">D4-$D$3</f>
        <v>0.63842199999999982</v>
      </c>
      <c r="F4">
        <f>O4</f>
        <v>4.4898860323387808</v>
      </c>
      <c r="G4">
        <f>(E4-F4)^2</f>
        <v>14.833775192399303</v>
      </c>
      <c r="H4">
        <f t="shared" ref="H4:H67" si="3">(F4-$I$4)^2</f>
        <v>7437868.7436434804</v>
      </c>
      <c r="I4">
        <f>AVERAGE(E3:E161)</f>
        <v>2731.7355192020905</v>
      </c>
      <c r="J4" t="s">
        <v>5</v>
      </c>
      <c r="K4" t="s">
        <v>6</v>
      </c>
      <c r="M4" s="4">
        <f>Input!J5</f>
        <v>0.63842199999999982</v>
      </c>
      <c r="N4">
        <f>M4-$M$3</f>
        <v>0.15273257142857122</v>
      </c>
      <c r="O4">
        <f>$X$3*((1/$Z$3)*(1/SQRT(2*PI()))*EXP(-1*C4*C4/2))</f>
        <v>4.4898860323387808</v>
      </c>
      <c r="P4">
        <f>(N4-O4)^2</f>
        <v>18.810900143485409</v>
      </c>
      <c r="Q4">
        <f t="shared" ref="Q4:Q67" si="4">(N4-$R$4)^2</f>
        <v>3608.6550933750909</v>
      </c>
      <c r="R4">
        <f>AVERAGE(N3:N167)</f>
        <v>60.224815050522729</v>
      </c>
      <c r="S4" t="s">
        <v>5</v>
      </c>
      <c r="T4" t="s">
        <v>6</v>
      </c>
    </row>
    <row r="5" spans="1:26" ht="14.45" x14ac:dyDescent="0.3">
      <c r="A5">
        <f>Input!G6</f>
        <v>2</v>
      </c>
      <c r="B5">
        <f t="shared" si="1"/>
        <v>2</v>
      </c>
      <c r="C5">
        <f t="shared" si="0"/>
        <v>-2.5769540306677086</v>
      </c>
      <c r="D5" s="4">
        <f>Input!I6</f>
        <v>2.8316608571428574</v>
      </c>
      <c r="E5">
        <f t="shared" si="2"/>
        <v>1.3837567142857146</v>
      </c>
      <c r="F5">
        <f>F4+O5</f>
        <v>10.058684515718403</v>
      </c>
      <c r="G5">
        <f t="shared" ref="G5:G68" si="5">(E5-F5)^2</f>
        <v>75.254372360069766</v>
      </c>
      <c r="H5">
        <f t="shared" si="3"/>
        <v>7407524.7924684286</v>
      </c>
      <c r="J5">
        <f>SUM(H3:H161)</f>
        <v>285403662.00833964</v>
      </c>
      <c r="K5">
        <f>1-((1-K3)*(V3-1)/(V3-1-1))</f>
        <v>0.99481910561349696</v>
      </c>
      <c r="M5" s="4">
        <f>Input!J6</f>
        <v>0.74533471428571474</v>
      </c>
      <c r="N5">
        <f t="shared" ref="N5:N68" si="6">M5-$M$3</f>
        <v>0.25964528571428613</v>
      </c>
      <c r="O5">
        <f t="shared" ref="O5:O68" si="7">$X$3*((1/$Z$3)*(1/SQRT(2*PI()))*EXP(-1*C5*C5/2))</f>
        <v>5.5687984833796218</v>
      </c>
      <c r="P5">
        <f t="shared" ref="P5:P68" si="8">(N5-O5)^2</f>
        <v>28.187107676280061</v>
      </c>
      <c r="Q5">
        <f t="shared" si="4"/>
        <v>3595.8215849222966</v>
      </c>
      <c r="S5">
        <f>SUM(Q4:Q167)</f>
        <v>233219.61138337947</v>
      </c>
      <c r="T5">
        <f>1-((1-T3)*(X3-1)/(X3-1-1))</f>
        <v>0.89766604443710118</v>
      </c>
    </row>
    <row r="6" spans="1:26" ht="14.45" x14ac:dyDescent="0.3">
      <c r="A6">
        <f>Input!G7</f>
        <v>3</v>
      </c>
      <c r="B6">
        <f t="shared" si="1"/>
        <v>3</v>
      </c>
      <c r="C6">
        <f t="shared" si="0"/>
        <v>-2.4946983901219033</v>
      </c>
      <c r="D6" s="4">
        <f>Input!I7</f>
        <v>3.9557721428571426</v>
      </c>
      <c r="E6">
        <f t="shared" si="2"/>
        <v>2.5078679999999998</v>
      </c>
      <c r="F6">
        <f t="shared" ref="F6:F69" si="9">F5+O6</f>
        <v>16.919081625452776</v>
      </c>
      <c r="G6">
        <f t="shared" si="5"/>
        <v>207.68307815843573</v>
      </c>
      <c r="H6">
        <f t="shared" si="3"/>
        <v>7370228.2897363063</v>
      </c>
      <c r="M6" s="4">
        <f>Input!J7</f>
        <v>1.1241112857142852</v>
      </c>
      <c r="N6">
        <f t="shared" si="6"/>
        <v>0.6384218571428566</v>
      </c>
      <c r="O6">
        <f t="shared" si="7"/>
        <v>6.8603971097343734</v>
      </c>
      <c r="P6">
        <f t="shared" si="8"/>
        <v>38.712976043861275</v>
      </c>
      <c r="Q6">
        <f t="shared" si="4"/>
        <v>3550.5382537960668</v>
      </c>
    </row>
    <row r="7" spans="1:26" ht="14.45" x14ac:dyDescent="0.3">
      <c r="A7">
        <f>Input!G8</f>
        <v>4</v>
      </c>
      <c r="B7">
        <f t="shared" si="1"/>
        <v>4</v>
      </c>
      <c r="C7">
        <f t="shared" si="0"/>
        <v>-2.4124427495760976</v>
      </c>
      <c r="D7" s="4">
        <f>Input!I8</f>
        <v>5.345638000000001</v>
      </c>
      <c r="E7">
        <f t="shared" si="2"/>
        <v>3.8977338571428581</v>
      </c>
      <c r="F7">
        <f t="shared" si="9"/>
        <v>25.313653962276472</v>
      </c>
      <c r="G7">
        <f t="shared" si="5"/>
        <v>458.64163394946621</v>
      </c>
      <c r="H7">
        <f t="shared" si="3"/>
        <v>7324719.3126481539</v>
      </c>
      <c r="M7" s="4">
        <f>Input!J8</f>
        <v>1.3898658571428584</v>
      </c>
      <c r="N7">
        <f t="shared" si="6"/>
        <v>0.90417642857142977</v>
      </c>
      <c r="O7">
        <f t="shared" si="7"/>
        <v>8.3945723368236962</v>
      </c>
      <c r="P7">
        <f t="shared" si="8"/>
        <v>56.106030862362296</v>
      </c>
      <c r="Q7">
        <f t="shared" si="4"/>
        <v>3518.93816651614</v>
      </c>
      <c r="S7" s="17"/>
      <c r="T7" s="18"/>
    </row>
    <row r="8" spans="1:26" x14ac:dyDescent="0.25">
      <c r="A8">
        <f>Input!G9</f>
        <v>5</v>
      </c>
      <c r="B8">
        <f t="shared" si="1"/>
        <v>5</v>
      </c>
      <c r="C8">
        <f t="shared" si="0"/>
        <v>-2.3301871090302924</v>
      </c>
      <c r="D8" s="4">
        <f>Input!I9</f>
        <v>7.1448271428571442</v>
      </c>
      <c r="E8">
        <f t="shared" si="2"/>
        <v>5.6969230000000017</v>
      </c>
      <c r="F8">
        <f t="shared" si="9"/>
        <v>35.516221164058038</v>
      </c>
      <c r="G8">
        <f t="shared" si="5"/>
        <v>889.19054299699496</v>
      </c>
      <c r="H8">
        <f t="shared" si="3"/>
        <v>7269598.5031126998</v>
      </c>
      <c r="M8" s="4">
        <f>Input!J9</f>
        <v>1.7991891428571432</v>
      </c>
      <c r="N8">
        <f t="shared" si="6"/>
        <v>1.3134997142857145</v>
      </c>
      <c r="O8">
        <f t="shared" si="7"/>
        <v>10.202567201781569</v>
      </c>
      <c r="P8">
        <f t="shared" si="8"/>
        <v>79.01552079725586</v>
      </c>
      <c r="Q8">
        <f t="shared" si="4"/>
        <v>3470.543074645555</v>
      </c>
      <c r="S8" s="19" t="s">
        <v>28</v>
      </c>
      <c r="T8" s="24">
        <f>SQRT((T5-K5)^2)</f>
        <v>9.7153061176395772E-2</v>
      </c>
    </row>
    <row r="9" spans="1:26" x14ac:dyDescent="0.25">
      <c r="A9">
        <f>Input!G10</f>
        <v>6</v>
      </c>
      <c r="B9">
        <f t="shared" si="1"/>
        <v>6</v>
      </c>
      <c r="C9">
        <f t="shared" si="0"/>
        <v>-2.2479314684844867</v>
      </c>
      <c r="D9" s="4">
        <f>Input!I10</f>
        <v>10.055909</v>
      </c>
      <c r="E9">
        <f t="shared" si="2"/>
        <v>8.6080048571428573</v>
      </c>
      <c r="F9">
        <f t="shared" si="9"/>
        <v>47.83256827143606</v>
      </c>
      <c r="G9">
        <f t="shared" si="5"/>
        <v>1538.5663750419087</v>
      </c>
      <c r="H9">
        <f t="shared" si="3"/>
        <v>7203335.0500142742</v>
      </c>
      <c r="M9" s="4">
        <f>Input!J10</f>
        <v>2.9110818571428556</v>
      </c>
      <c r="N9">
        <f t="shared" si="6"/>
        <v>2.4253924285714268</v>
      </c>
      <c r="O9">
        <f t="shared" si="7"/>
        <v>12.316347107378022</v>
      </c>
      <c r="P9">
        <f t="shared" si="8"/>
        <v>97.830984458206046</v>
      </c>
      <c r="Q9">
        <f t="shared" si="4"/>
        <v>3340.7732554309359</v>
      </c>
      <c r="S9" s="21"/>
      <c r="T9" s="22"/>
    </row>
    <row r="10" spans="1:26" x14ac:dyDescent="0.25">
      <c r="A10">
        <f>Input!G11</f>
        <v>7</v>
      </c>
      <c r="B10">
        <f t="shared" si="1"/>
        <v>7</v>
      </c>
      <c r="C10">
        <f t="shared" si="0"/>
        <v>-2.1656758279386814</v>
      </c>
      <c r="D10" s="4">
        <f>Input!I11</f>
        <v>14.729524</v>
      </c>
      <c r="E10">
        <f t="shared" si="2"/>
        <v>13.281619857142857</v>
      </c>
      <c r="F10">
        <f t="shared" si="9"/>
        <v>62.60037308403615</v>
      </c>
      <c r="G10">
        <f t="shared" si="5"/>
        <v>2432.3394198551978</v>
      </c>
      <c r="H10">
        <f t="shared" si="3"/>
        <v>7124282.4282426471</v>
      </c>
      <c r="M10" s="4">
        <f>Input!J11</f>
        <v>4.6736149999999999</v>
      </c>
      <c r="N10">
        <f t="shared" si="6"/>
        <v>4.187925571428571</v>
      </c>
      <c r="O10">
        <f t="shared" si="7"/>
        <v>14.767804812600092</v>
      </c>
      <c r="P10">
        <f t="shared" si="8"/>
        <v>111.93384475777209</v>
      </c>
      <c r="Q10">
        <f t="shared" si="4"/>
        <v>3140.1329824922136</v>
      </c>
    </row>
    <row r="11" spans="1:26" x14ac:dyDescent="0.25">
      <c r="A11">
        <f>Input!G12</f>
        <v>8</v>
      </c>
      <c r="B11">
        <f t="shared" si="1"/>
        <v>8</v>
      </c>
      <c r="C11">
        <f t="shared" si="0"/>
        <v>-2.0834201873928757</v>
      </c>
      <c r="D11" s="4">
        <f>Input!I12</f>
        <v>21.006830285714283</v>
      </c>
      <c r="E11">
        <f t="shared" si="2"/>
        <v>19.558926142857139</v>
      </c>
      <c r="F11">
        <f t="shared" si="9"/>
        <v>80.188173754742451</v>
      </c>
      <c r="G11">
        <f t="shared" si="5"/>
        <v>3675.9056659833009</v>
      </c>
      <c r="H11">
        <f t="shared" si="3"/>
        <v>7030703.3251488786</v>
      </c>
      <c r="M11" s="4">
        <f>Input!J12</f>
        <v>6.2773062857142836</v>
      </c>
      <c r="N11">
        <f t="shared" si="6"/>
        <v>5.7916168571428548</v>
      </c>
      <c r="O11">
        <f t="shared" si="7"/>
        <v>17.587800670706294</v>
      </c>
      <c r="P11">
        <f t="shared" si="8"/>
        <v>139.14995256337605</v>
      </c>
      <c r="Q11">
        <f t="shared" si="4"/>
        <v>2962.9730655597737</v>
      </c>
    </row>
    <row r="12" spans="1:26" x14ac:dyDescent="0.25">
      <c r="A12">
        <f>Input!G13</f>
        <v>9</v>
      </c>
      <c r="B12">
        <f t="shared" si="1"/>
        <v>9</v>
      </c>
      <c r="C12">
        <f t="shared" si="0"/>
        <v>-2.0011645468470705</v>
      </c>
      <c r="D12" s="4">
        <f>Input!I13</f>
        <v>27.171114571428571</v>
      </c>
      <c r="E12">
        <f t="shared" si="2"/>
        <v>25.723210428571427</v>
      </c>
      <c r="F12">
        <f t="shared" si="9"/>
        <v>100.99322040799809</v>
      </c>
      <c r="G12">
        <f t="shared" si="5"/>
        <v>5665.5744023029911</v>
      </c>
      <c r="H12">
        <f t="shared" si="3"/>
        <v>6920805.0426644245</v>
      </c>
      <c r="M12" s="4">
        <f>Input!J13</f>
        <v>6.1642842857142881</v>
      </c>
      <c r="N12">
        <f t="shared" si="6"/>
        <v>5.6785948571428593</v>
      </c>
      <c r="O12">
        <f t="shared" si="7"/>
        <v>20.805046653255641</v>
      </c>
      <c r="P12">
        <f t="shared" si="8"/>
        <v>228.8095439401236</v>
      </c>
      <c r="Q12">
        <f t="shared" si="4"/>
        <v>2975.2901373846817</v>
      </c>
    </row>
    <row r="13" spans="1:26" x14ac:dyDescent="0.25">
      <c r="A13">
        <f>Input!G14</f>
        <v>10</v>
      </c>
      <c r="B13">
        <f t="shared" si="1"/>
        <v>10</v>
      </c>
      <c r="C13">
        <f t="shared" si="0"/>
        <v>-1.918908906301265</v>
      </c>
      <c r="D13" s="4">
        <f>Input!I14</f>
        <v>41.93118485714286</v>
      </c>
      <c r="E13">
        <f t="shared" si="2"/>
        <v>40.483280714285719</v>
      </c>
      <c r="F13">
        <f t="shared" si="9"/>
        <v>125.43807288886669</v>
      </c>
      <c r="G13">
        <f t="shared" si="5"/>
        <v>7217.3167134262449</v>
      </c>
      <c r="H13">
        <f t="shared" si="3"/>
        <v>6792786.3786588311</v>
      </c>
      <c r="M13" s="4">
        <f>Input!J14</f>
        <v>14.760070285714288</v>
      </c>
      <c r="N13">
        <f t="shared" si="6"/>
        <v>14.274380857142861</v>
      </c>
      <c r="O13">
        <f t="shared" si="7"/>
        <v>24.44485248086859</v>
      </c>
      <c r="P13">
        <f t="shared" si="8"/>
        <v>103.43849304901028</v>
      </c>
      <c r="Q13">
        <f t="shared" si="4"/>
        <v>2111.4424025601338</v>
      </c>
    </row>
    <row r="14" spans="1:26" x14ac:dyDescent="0.25">
      <c r="A14">
        <f>Input!G15</f>
        <v>11</v>
      </c>
      <c r="B14">
        <f t="shared" si="1"/>
        <v>11</v>
      </c>
      <c r="C14">
        <f t="shared" si="0"/>
        <v>-1.8366532657554595</v>
      </c>
      <c r="D14" s="4">
        <f>Input!I15</f>
        <v>59.926129857142861</v>
      </c>
      <c r="E14">
        <f t="shared" si="2"/>
        <v>58.47822571428572</v>
      </c>
      <c r="F14">
        <f t="shared" si="9"/>
        <v>153.96583571351721</v>
      </c>
      <c r="G14">
        <f t="shared" si="5"/>
        <v>9117.8836633653355</v>
      </c>
      <c r="H14">
        <f t="shared" si="3"/>
        <v>6644896.5411127796</v>
      </c>
      <c r="M14" s="4">
        <f>Input!J15</f>
        <v>17.994945000000001</v>
      </c>
      <c r="N14">
        <f t="shared" si="6"/>
        <v>17.509255571428572</v>
      </c>
      <c r="O14">
        <f t="shared" si="7"/>
        <v>28.527762824650519</v>
      </c>
      <c r="P14">
        <f t="shared" si="8"/>
        <v>121.40750208930467</v>
      </c>
      <c r="Q14">
        <f t="shared" si="4"/>
        <v>1824.6190216120303</v>
      </c>
    </row>
    <row r="15" spans="1:26" x14ac:dyDescent="0.25">
      <c r="A15">
        <f>Input!G16</f>
        <v>12</v>
      </c>
      <c r="B15">
        <f t="shared" si="1"/>
        <v>12</v>
      </c>
      <c r="C15">
        <f t="shared" si="0"/>
        <v>-1.754397625209654</v>
      </c>
      <c r="D15" s="4">
        <f>Input!I16</f>
        <v>81.690513285714275</v>
      </c>
      <c r="E15">
        <f t="shared" si="2"/>
        <v>80.242609142857134</v>
      </c>
      <c r="F15">
        <f t="shared" si="9"/>
        <v>187.03396122520411</v>
      </c>
      <c r="G15">
        <f t="shared" si="5"/>
        <v>11404.392879575793</v>
      </c>
      <c r="H15">
        <f t="shared" si="3"/>
        <v>6475506.0191699928</v>
      </c>
      <c r="M15" s="4">
        <f>Input!J16</f>
        <v>21.764383428571414</v>
      </c>
      <c r="N15">
        <f t="shared" si="6"/>
        <v>21.278693999999984</v>
      </c>
      <c r="O15">
        <f t="shared" si="7"/>
        <v>33.068125511686901</v>
      </c>
      <c r="P15">
        <f t="shared" si="8"/>
        <v>138.99069536875646</v>
      </c>
      <c r="Q15">
        <f t="shared" si="4"/>
        <v>1516.8003448819711</v>
      </c>
    </row>
    <row r="16" spans="1:26" x14ac:dyDescent="0.25">
      <c r="A16">
        <f>Input!G17</f>
        <v>13</v>
      </c>
      <c r="B16">
        <f t="shared" si="1"/>
        <v>13</v>
      </c>
      <c r="C16">
        <f t="shared" si="0"/>
        <v>-1.6721419846638486</v>
      </c>
      <c r="D16" s="4">
        <f>Input!I17</f>
        <v>108.78220685714287</v>
      </c>
      <c r="E16">
        <f t="shared" si="2"/>
        <v>107.33430271428573</v>
      </c>
      <c r="F16">
        <f t="shared" si="9"/>
        <v>225.10660252910077</v>
      </c>
      <c r="G16">
        <f t="shared" si="5"/>
        <v>13870.314603670684</v>
      </c>
      <c r="H16">
        <f t="shared" si="3"/>
        <v>6283188.5259012068</v>
      </c>
      <c r="M16" s="4">
        <f>Input!J17</f>
        <v>27.091693571428593</v>
      </c>
      <c r="N16">
        <f t="shared" si="6"/>
        <v>26.606004142857163</v>
      </c>
      <c r="O16">
        <f t="shared" si="7"/>
        <v>38.072641303896674</v>
      </c>
      <c r="P16">
        <f t="shared" si="8"/>
        <v>131.48376778293226</v>
      </c>
      <c r="Q16">
        <f t="shared" si="4"/>
        <v>1130.224446845373</v>
      </c>
    </row>
    <row r="17" spans="1:17" x14ac:dyDescent="0.25">
      <c r="A17">
        <f>Input!G18</f>
        <v>14</v>
      </c>
      <c r="B17">
        <f t="shared" si="1"/>
        <v>14</v>
      </c>
      <c r="C17">
        <f t="shared" si="0"/>
        <v>-1.5898863441180431</v>
      </c>
      <c r="D17" s="4">
        <f>Input!I18</f>
        <v>139.49060642857143</v>
      </c>
      <c r="E17">
        <f t="shared" si="2"/>
        <v>138.04270228571428</v>
      </c>
      <c r="F17">
        <f t="shared" si="9"/>
        <v>268.64555789530499</v>
      </c>
      <c r="G17">
        <f t="shared" si="5"/>
        <v>17057.105893379598</v>
      </c>
      <c r="H17">
        <f t="shared" si="3"/>
        <v>6066812.1574902618</v>
      </c>
      <c r="M17" s="4">
        <f>Input!J18</f>
        <v>30.708399571428558</v>
      </c>
      <c r="N17">
        <f t="shared" si="6"/>
        <v>30.222710142857128</v>
      </c>
      <c r="O17">
        <f t="shared" si="7"/>
        <v>43.538955366204235</v>
      </c>
      <c r="P17">
        <f t="shared" si="8"/>
        <v>177.32238684831464</v>
      </c>
      <c r="Q17">
        <f t="shared" si="4"/>
        <v>900.12629889057234</v>
      </c>
    </row>
    <row r="18" spans="1:17" x14ac:dyDescent="0.25">
      <c r="A18">
        <f>Input!G19</f>
        <v>15</v>
      </c>
      <c r="B18">
        <f t="shared" si="1"/>
        <v>15</v>
      </c>
      <c r="C18">
        <f t="shared" si="0"/>
        <v>-1.5076307035722376</v>
      </c>
      <c r="D18" s="4">
        <f>Input!I19</f>
        <v>175.02535357142855</v>
      </c>
      <c r="E18">
        <f t="shared" si="2"/>
        <v>173.57744942857141</v>
      </c>
      <c r="F18">
        <f t="shared" si="9"/>
        <v>318.09991608476867</v>
      </c>
      <c r="G18">
        <f t="shared" si="5"/>
        <v>20886.743368391646</v>
      </c>
      <c r="H18">
        <f t="shared" si="3"/>
        <v>5825636.8246355178</v>
      </c>
      <c r="M18" s="4">
        <f>Input!J19</f>
        <v>35.534747142857128</v>
      </c>
      <c r="N18">
        <f t="shared" si="6"/>
        <v>35.049057714285702</v>
      </c>
      <c r="O18">
        <f t="shared" si="7"/>
        <v>49.454358189463676</v>
      </c>
      <c r="P18">
        <f t="shared" si="8"/>
        <v>207.51268178016275</v>
      </c>
      <c r="Q18">
        <f t="shared" si="4"/>
        <v>633.81875745309242</v>
      </c>
    </row>
    <row r="19" spans="1:17" x14ac:dyDescent="0.25">
      <c r="A19">
        <f>Input!G20</f>
        <v>16</v>
      </c>
      <c r="B19">
        <f t="shared" si="1"/>
        <v>16</v>
      </c>
      <c r="C19">
        <f t="shared" si="0"/>
        <v>-1.4253750630264321</v>
      </c>
      <c r="D19" s="4">
        <f>Input!I20</f>
        <v>222.94059842857141</v>
      </c>
      <c r="E19">
        <f t="shared" si="2"/>
        <v>221.49269428571426</v>
      </c>
      <c r="F19">
        <f t="shared" si="9"/>
        <v>373.89458476559554</v>
      </c>
      <c r="G19">
        <f t="shared" si="5"/>
        <v>23226.336221841728</v>
      </c>
      <c r="H19">
        <f t="shared" si="3"/>
        <v>5559413.8721043635</v>
      </c>
      <c r="M19" s="4">
        <f>Input!J20</f>
        <v>47.915244857142852</v>
      </c>
      <c r="N19">
        <f t="shared" si="6"/>
        <v>47.429555428571426</v>
      </c>
      <c r="O19">
        <f t="shared" si="7"/>
        <v>55.794668680826859</v>
      </c>
      <c r="P19">
        <f t="shared" si="8"/>
        <v>69.975119723059478</v>
      </c>
      <c r="Q19">
        <f t="shared" si="4"/>
        <v>163.7186687931374</v>
      </c>
    </row>
    <row r="20" spans="1:17" x14ac:dyDescent="0.25">
      <c r="A20">
        <f>Input!G21</f>
        <v>17</v>
      </c>
      <c r="B20">
        <f t="shared" si="1"/>
        <v>17</v>
      </c>
      <c r="C20">
        <f t="shared" si="0"/>
        <v>-1.3431194224806267</v>
      </c>
      <c r="D20" s="4">
        <f>Input!I21</f>
        <v>269.304081</v>
      </c>
      <c r="E20">
        <f t="shared" si="2"/>
        <v>267.85617685714283</v>
      </c>
      <c r="F20">
        <f t="shared" si="9"/>
        <v>436.41795840715133</v>
      </c>
      <c r="G20">
        <f t="shared" si="5"/>
        <v>28413.074199312789</v>
      </c>
      <c r="H20">
        <f t="shared" si="3"/>
        <v>5268482.70489363</v>
      </c>
      <c r="M20" s="4">
        <f>Input!J21</f>
        <v>46.363482571428591</v>
      </c>
      <c r="N20">
        <f t="shared" si="6"/>
        <v>45.877793142857165</v>
      </c>
      <c r="O20">
        <f t="shared" si="7"/>
        <v>62.523373641555814</v>
      </c>
      <c r="P20">
        <f t="shared" si="8"/>
        <v>277.0753501386568</v>
      </c>
      <c r="Q20">
        <f t="shared" si="4"/>
        <v>205.83703761903564</v>
      </c>
    </row>
    <row r="21" spans="1:17" x14ac:dyDescent="0.25">
      <c r="A21">
        <f>Input!G22</f>
        <v>18</v>
      </c>
      <c r="B21">
        <f t="shared" si="1"/>
        <v>18</v>
      </c>
      <c r="C21">
        <f t="shared" si="0"/>
        <v>-1.2608637819348212</v>
      </c>
      <c r="D21" s="4">
        <f>Input!I22</f>
        <v>327.29050800000005</v>
      </c>
      <c r="E21">
        <f t="shared" si="2"/>
        <v>325.84260385714288</v>
      </c>
      <c r="F21">
        <f t="shared" si="9"/>
        <v>506.00905372499471</v>
      </c>
      <c r="G21">
        <f t="shared" si="5"/>
        <v>32459.949657985169</v>
      </c>
      <c r="H21">
        <f t="shared" si="3"/>
        <v>4953858.2991251647</v>
      </c>
      <c r="M21" s="4">
        <f>Input!J22</f>
        <v>57.986427000000049</v>
      </c>
      <c r="N21">
        <f t="shared" si="6"/>
        <v>57.500737571428623</v>
      </c>
      <c r="O21">
        <f t="shared" si="7"/>
        <v>69.591095317843369</v>
      </c>
      <c r="P21">
        <f t="shared" si="8"/>
        <v>146.17675043629106</v>
      </c>
      <c r="Q21">
        <f t="shared" si="4"/>
        <v>7.4205981121077</v>
      </c>
    </row>
    <row r="22" spans="1:17" x14ac:dyDescent="0.25">
      <c r="A22">
        <f>Input!G23</f>
        <v>19</v>
      </c>
      <c r="B22">
        <f t="shared" si="1"/>
        <v>19</v>
      </c>
      <c r="C22">
        <f t="shared" si="0"/>
        <v>-1.1786081413890157</v>
      </c>
      <c r="D22" s="4">
        <f>Input!I23</f>
        <v>391.3465251428571</v>
      </c>
      <c r="E22">
        <f t="shared" si="2"/>
        <v>389.89862099999993</v>
      </c>
      <c r="F22">
        <f t="shared" si="9"/>
        <v>582.94450546045016</v>
      </c>
      <c r="G22">
        <f t="shared" si="5"/>
        <v>37266.7135071175</v>
      </c>
      <c r="H22">
        <f t="shared" si="3"/>
        <v>4617302.8207368255</v>
      </c>
      <c r="M22" s="4">
        <f>Input!J23</f>
        <v>64.056017142857058</v>
      </c>
      <c r="N22">
        <f t="shared" si="6"/>
        <v>63.570327714285632</v>
      </c>
      <c r="O22">
        <f t="shared" si="7"/>
        <v>76.935451735455459</v>
      </c>
      <c r="P22">
        <f t="shared" si="8"/>
        <v>178.62654010125073</v>
      </c>
      <c r="Q22">
        <f t="shared" si="4"/>
        <v>11.192454983397958</v>
      </c>
    </row>
    <row r="23" spans="1:17" x14ac:dyDescent="0.25">
      <c r="A23">
        <f>Input!G24</f>
        <v>20</v>
      </c>
      <c r="B23">
        <f t="shared" si="1"/>
        <v>20</v>
      </c>
      <c r="C23">
        <f t="shared" si="0"/>
        <v>-1.0963525008432102</v>
      </c>
      <c r="D23" s="4">
        <f>Input!I24</f>
        <v>468.30538514285712</v>
      </c>
      <c r="E23">
        <f t="shared" si="2"/>
        <v>466.85748099999995</v>
      </c>
      <c r="F23">
        <f t="shared" si="9"/>
        <v>667.42586843853246</v>
      </c>
      <c r="G23">
        <f t="shared" si="5"/>
        <v>40227.678039693288</v>
      </c>
      <c r="H23">
        <f t="shared" si="3"/>
        <v>4261374.3342355639</v>
      </c>
      <c r="M23" s="4">
        <f>Input!J24</f>
        <v>76.958860000000016</v>
      </c>
      <c r="N23">
        <f t="shared" si="6"/>
        <v>76.473170571428582</v>
      </c>
      <c r="O23">
        <f t="shared" si="7"/>
        <v>84.481362978082245</v>
      </c>
      <c r="P23">
        <f t="shared" si="8"/>
        <v>64.131145621985382</v>
      </c>
      <c r="Q23">
        <f t="shared" si="4"/>
        <v>264.00905713375175</v>
      </c>
    </row>
    <row r="24" spans="1:17" x14ac:dyDescent="0.25">
      <c r="A24">
        <f>Input!G25</f>
        <v>21</v>
      </c>
      <c r="B24">
        <f t="shared" si="1"/>
        <v>21</v>
      </c>
      <c r="C24">
        <f t="shared" si="0"/>
        <v>-1.0140968602974048</v>
      </c>
      <c r="D24" s="4">
        <f>Input!I25</f>
        <v>554.25408114285722</v>
      </c>
      <c r="E24">
        <f t="shared" si="2"/>
        <v>552.80617700000005</v>
      </c>
      <c r="F24">
        <f t="shared" si="9"/>
        <v>759.56770905263807</v>
      </c>
      <c r="G24">
        <f t="shared" si="5"/>
        <v>42750.331136754059</v>
      </c>
      <c r="H24">
        <f t="shared" si="3"/>
        <v>3889445.8713896866</v>
      </c>
      <c r="M24" s="4">
        <f>Input!J25</f>
        <v>85.948696000000098</v>
      </c>
      <c r="N24">
        <f t="shared" si="6"/>
        <v>85.463006571428664</v>
      </c>
      <c r="O24">
        <f t="shared" si="7"/>
        <v>92.141840614105547</v>
      </c>
      <c r="P24">
        <f t="shared" si="8"/>
        <v>44.606824169619628</v>
      </c>
      <c r="Q24">
        <f t="shared" si="4"/>
        <v>636.9663112459283</v>
      </c>
    </row>
    <row r="25" spans="1:17" x14ac:dyDescent="0.25">
      <c r="A25">
        <f>Input!G26</f>
        <v>22</v>
      </c>
      <c r="B25">
        <f t="shared" si="1"/>
        <v>22</v>
      </c>
      <c r="C25">
        <f t="shared" si="0"/>
        <v>-0.93184121975159928</v>
      </c>
      <c r="D25" s="4">
        <f>Input!I26</f>
        <v>663.01490557142859</v>
      </c>
      <c r="E25">
        <f t="shared" si="2"/>
        <v>661.56700142857142</v>
      </c>
      <c r="F25">
        <f t="shared" si="9"/>
        <v>859.38698667404446</v>
      </c>
      <c r="G25">
        <f t="shared" si="5"/>
        <v>39132.746562519176</v>
      </c>
      <c r="H25">
        <f t="shared" si="3"/>
        <v>3505689.0272599272</v>
      </c>
      <c r="M25" s="4">
        <f>Input!J26</f>
        <v>108.76082442857137</v>
      </c>
      <c r="N25">
        <f t="shared" si="6"/>
        <v>108.27513499999993</v>
      </c>
      <c r="O25">
        <f t="shared" si="7"/>
        <v>99.8192776214064</v>
      </c>
      <c r="P25">
        <f t="shared" si="8"/>
        <v>71.501524007114739</v>
      </c>
      <c r="Q25">
        <f t="shared" si="4"/>
        <v>2308.833247247127</v>
      </c>
    </row>
    <row r="26" spans="1:17" x14ac:dyDescent="0.25">
      <c r="A26">
        <f>Input!G27</f>
        <v>23</v>
      </c>
      <c r="B26">
        <f t="shared" si="1"/>
        <v>23</v>
      </c>
      <c r="C26">
        <f t="shared" si="0"/>
        <v>-0.84958557920579381</v>
      </c>
      <c r="D26" s="4">
        <f>Input!I27</f>
        <v>784.66024514285709</v>
      </c>
      <c r="E26">
        <f t="shared" si="2"/>
        <v>783.21234099999992</v>
      </c>
      <c r="F26">
        <f t="shared" si="9"/>
        <v>966.79421991507888</v>
      </c>
      <c r="G26">
        <f t="shared" si="5"/>
        <v>33702.306265990715</v>
      </c>
      <c r="H26">
        <f t="shared" si="3"/>
        <v>3115017.7899289248</v>
      </c>
      <c r="M26" s="4">
        <f>Input!J27</f>
        <v>121.64533957142851</v>
      </c>
      <c r="N26">
        <f t="shared" si="6"/>
        <v>121.15965014285707</v>
      </c>
      <c r="O26">
        <f t="shared" si="7"/>
        <v>107.4072332410344</v>
      </c>
      <c r="P26">
        <f t="shared" si="8"/>
        <v>189.12897064153785</v>
      </c>
      <c r="Q26">
        <f t="shared" si="4"/>
        <v>3713.0541277299812</v>
      </c>
    </row>
    <row r="27" spans="1:17" x14ac:dyDescent="0.25">
      <c r="A27">
        <f>Input!G28</f>
        <v>24</v>
      </c>
      <c r="B27">
        <f t="shared" si="1"/>
        <v>24</v>
      </c>
      <c r="C27">
        <f t="shared" si="0"/>
        <v>-0.76732993865998833</v>
      </c>
      <c r="D27" s="4">
        <f>Input!I28</f>
        <v>923.0633961428573</v>
      </c>
      <c r="E27">
        <f t="shared" si="2"/>
        <v>921.61549200000013</v>
      </c>
      <c r="F27">
        <f t="shared" si="9"/>
        <v>1081.5869022624595</v>
      </c>
      <c r="G27">
        <f t="shared" si="5"/>
        <v>25590.852101360088</v>
      </c>
      <c r="H27">
        <f t="shared" si="3"/>
        <v>2722990.457987777</v>
      </c>
      <c r="M27" s="4">
        <f>Input!J28</f>
        <v>138.40315100000021</v>
      </c>
      <c r="N27">
        <f t="shared" si="6"/>
        <v>137.91746157142879</v>
      </c>
      <c r="O27">
        <f t="shared" si="7"/>
        <v>114.79268234738058</v>
      </c>
      <c r="P27">
        <f t="shared" si="8"/>
        <v>534.75541416097178</v>
      </c>
      <c r="Q27">
        <f t="shared" si="4"/>
        <v>6036.1473234224577</v>
      </c>
    </row>
    <row r="28" spans="1:17" x14ac:dyDescent="0.25">
      <c r="A28">
        <f>Input!G29</f>
        <v>25</v>
      </c>
      <c r="B28">
        <f t="shared" si="1"/>
        <v>25</v>
      </c>
      <c r="C28">
        <f t="shared" si="0"/>
        <v>-0.68507429811418286</v>
      </c>
      <c r="D28" s="4">
        <f>Input!I29</f>
        <v>1069.2620148571427</v>
      </c>
      <c r="E28">
        <f t="shared" si="2"/>
        <v>1067.8141107142856</v>
      </c>
      <c r="F28">
        <f t="shared" si="9"/>
        <v>1203.4455758026781</v>
      </c>
      <c r="G28">
        <f t="shared" si="5"/>
        <v>18395.894322023858</v>
      </c>
      <c r="H28">
        <f t="shared" si="3"/>
        <v>2335670.1510957791</v>
      </c>
      <c r="M28" s="4">
        <f>Input!J29</f>
        <v>146.19861871428543</v>
      </c>
      <c r="N28">
        <f t="shared" si="6"/>
        <v>145.71292928571401</v>
      </c>
      <c r="O28">
        <f t="shared" si="7"/>
        <v>121.85867354021859</v>
      </c>
      <c r="P28">
        <f t="shared" si="8"/>
        <v>569.02551717150141</v>
      </c>
      <c r="Q28">
        <f t="shared" si="4"/>
        <v>7308.2176754891161</v>
      </c>
    </row>
    <row r="29" spans="1:17" x14ac:dyDescent="0.25">
      <c r="A29">
        <f>Input!G30</f>
        <v>26</v>
      </c>
      <c r="B29">
        <f t="shared" si="1"/>
        <v>26</v>
      </c>
      <c r="C29">
        <f t="shared" si="0"/>
        <v>-0.60281865756837738</v>
      </c>
      <c r="D29" s="4">
        <f>Input!I30</f>
        <v>1226.0938712857144</v>
      </c>
      <c r="E29">
        <f t="shared" si="2"/>
        <v>1224.6459671428572</v>
      </c>
      <c r="F29">
        <f t="shared" si="9"/>
        <v>1331.932891593088</v>
      </c>
      <c r="G29">
        <f t="shared" si="5"/>
        <v>11510.484157989531</v>
      </c>
      <c r="H29">
        <f t="shared" si="3"/>
        <v>1959447.3962610676</v>
      </c>
      <c r="M29" s="4">
        <f>Input!J30</f>
        <v>156.83185642857165</v>
      </c>
      <c r="N29">
        <f t="shared" si="6"/>
        <v>156.34616700000024</v>
      </c>
      <c r="O29">
        <f t="shared" si="7"/>
        <v>128.48731579040984</v>
      </c>
      <c r="P29">
        <f t="shared" si="8"/>
        <v>776.11559071809643</v>
      </c>
      <c r="Q29">
        <f t="shared" si="4"/>
        <v>9239.3143005953243</v>
      </c>
    </row>
    <row r="30" spans="1:17" x14ac:dyDescent="0.25">
      <c r="A30">
        <f>Input!G31</f>
        <v>27</v>
      </c>
      <c r="B30">
        <f t="shared" si="1"/>
        <v>27</v>
      </c>
      <c r="C30">
        <f t="shared" si="0"/>
        <v>-0.52056301702257191</v>
      </c>
      <c r="D30" s="4">
        <f>Input!I31</f>
        <v>1387.4405009999998</v>
      </c>
      <c r="E30">
        <f t="shared" si="2"/>
        <v>1385.9925968571426</v>
      </c>
      <c r="F30">
        <f t="shared" si="9"/>
        <v>1466.4958833051085</v>
      </c>
      <c r="G30">
        <f t="shared" si="5"/>
        <v>6480.7791289232373</v>
      </c>
      <c r="H30">
        <f t="shared" si="3"/>
        <v>1600831.3362447277</v>
      </c>
      <c r="M30" s="4">
        <f>Input!J31</f>
        <v>161.34662971428543</v>
      </c>
      <c r="N30">
        <f t="shared" si="6"/>
        <v>160.86094028571401</v>
      </c>
      <c r="O30">
        <f t="shared" si="7"/>
        <v>134.56299171202051</v>
      </c>
      <c r="P30">
        <f t="shared" si="8"/>
        <v>691.58209918462819</v>
      </c>
      <c r="Q30">
        <f t="shared" si="4"/>
        <v>10127.629702353104</v>
      </c>
    </row>
    <row r="31" spans="1:17" x14ac:dyDescent="0.25">
      <c r="A31">
        <f>Input!G32</f>
        <v>28</v>
      </c>
      <c r="B31">
        <f t="shared" si="1"/>
        <v>28</v>
      </c>
      <c r="C31">
        <f t="shared" si="0"/>
        <v>-0.43830737647676643</v>
      </c>
      <c r="D31" s="4">
        <f>Input!I32</f>
        <v>1558.6169952857142</v>
      </c>
      <c r="E31">
        <f t="shared" si="2"/>
        <v>1557.169091142857</v>
      </c>
      <c r="F31">
        <f t="shared" si="9"/>
        <v>1606.4715612400005</v>
      </c>
      <c r="G31">
        <f t="shared" si="5"/>
        <v>2430.7335576797232</v>
      </c>
      <c r="H31">
        <f t="shared" si="3"/>
        <v>1266218.9750885083</v>
      </c>
      <c r="M31" s="4">
        <f>Input!J32</f>
        <v>171.1764942857144</v>
      </c>
      <c r="N31">
        <f t="shared" si="6"/>
        <v>170.69080485714298</v>
      </c>
      <c r="O31">
        <f t="shared" si="7"/>
        <v>139.97567793489191</v>
      </c>
      <c r="P31">
        <f t="shared" si="8"/>
        <v>943.41902184999265</v>
      </c>
      <c r="Q31">
        <f t="shared" si="4"/>
        <v>12202.734903956331</v>
      </c>
    </row>
    <row r="32" spans="1:17" x14ac:dyDescent="0.25">
      <c r="A32">
        <f>Input!G33</f>
        <v>29</v>
      </c>
      <c r="B32">
        <f t="shared" si="1"/>
        <v>29</v>
      </c>
      <c r="C32">
        <f t="shared" si="0"/>
        <v>-0.35605173593096096</v>
      </c>
      <c r="D32" s="4">
        <f>Input!I33</f>
        <v>1725.4100664285713</v>
      </c>
      <c r="E32">
        <f t="shared" si="2"/>
        <v>1723.9621622857142</v>
      </c>
      <c r="F32">
        <f t="shared" si="9"/>
        <v>1751.0958022172474</v>
      </c>
      <c r="G32">
        <f t="shared" si="5"/>
        <v>736.23441593409586</v>
      </c>
      <c r="H32">
        <f t="shared" si="3"/>
        <v>961654.25452811306</v>
      </c>
      <c r="M32" s="4">
        <f>Input!J33</f>
        <v>166.79307114285712</v>
      </c>
      <c r="N32">
        <f t="shared" si="6"/>
        <v>166.3073817142857</v>
      </c>
      <c r="O32">
        <f t="shared" si="7"/>
        <v>144.62424097724687</v>
      </c>
      <c r="P32">
        <f t="shared" si="8"/>
        <v>470.15859222223264</v>
      </c>
      <c r="Q32">
        <f t="shared" si="4"/>
        <v>11253.510949971716</v>
      </c>
    </row>
    <row r="33" spans="1:17" x14ac:dyDescent="0.25">
      <c r="A33">
        <f>Input!G34</f>
        <v>30</v>
      </c>
      <c r="B33">
        <f t="shared" si="1"/>
        <v>30</v>
      </c>
      <c r="C33">
        <f t="shared" si="0"/>
        <v>-0.27379609538515548</v>
      </c>
      <c r="D33" s="4">
        <f>Input!I34</f>
        <v>1891.2134308571426</v>
      </c>
      <c r="E33">
        <f t="shared" si="2"/>
        <v>1889.7655267142854</v>
      </c>
      <c r="F33">
        <f t="shared" si="9"/>
        <v>1899.5153737517503</v>
      </c>
      <c r="G33">
        <f t="shared" si="5"/>
        <v>95.059517253962312</v>
      </c>
      <c r="H33">
        <f t="shared" si="3"/>
        <v>692590.37049338536</v>
      </c>
      <c r="M33" s="4">
        <f>Input!J34</f>
        <v>165.80336442857129</v>
      </c>
      <c r="N33">
        <f t="shared" si="6"/>
        <v>165.31767499999987</v>
      </c>
      <c r="O33">
        <f t="shared" si="7"/>
        <v>148.41957153450286</v>
      </c>
      <c r="P33">
        <f t="shared" si="8"/>
        <v>285.54590073064179</v>
      </c>
      <c r="Q33">
        <f t="shared" si="4"/>
        <v>11044.509212360417</v>
      </c>
    </row>
    <row r="34" spans="1:17" x14ac:dyDescent="0.25">
      <c r="A34">
        <f>Input!G35</f>
        <v>31</v>
      </c>
      <c r="B34">
        <f t="shared" si="1"/>
        <v>31</v>
      </c>
      <c r="C34">
        <f t="shared" si="0"/>
        <v>-0.19154045483935001</v>
      </c>
      <c r="D34" s="4">
        <f>Input!I35</f>
        <v>2054.5761297142858</v>
      </c>
      <c r="E34">
        <f t="shared" si="2"/>
        <v>2053.1282255714286</v>
      </c>
      <c r="F34">
        <f t="shared" si="9"/>
        <v>2050.8027956318069</v>
      </c>
      <c r="G34">
        <f t="shared" si="5"/>
        <v>5.4076244040889803</v>
      </c>
      <c r="H34">
        <f t="shared" si="3"/>
        <v>463669.37402884418</v>
      </c>
      <c r="M34" s="4">
        <f>Input!J35</f>
        <v>163.36269885714319</v>
      </c>
      <c r="N34">
        <f t="shared" si="6"/>
        <v>162.87700942857177</v>
      </c>
      <c r="O34">
        <f t="shared" si="7"/>
        <v>151.28742188005671</v>
      </c>
      <c r="P34">
        <f t="shared" si="8"/>
        <v>134.31853954469523</v>
      </c>
      <c r="Q34">
        <f t="shared" si="4"/>
        <v>10537.473010628764</v>
      </c>
    </row>
    <row r="35" spans="1:17" x14ac:dyDescent="0.25">
      <c r="A35">
        <f>Input!G36</f>
        <v>32</v>
      </c>
      <c r="B35">
        <f t="shared" si="1"/>
        <v>32</v>
      </c>
      <c r="C35">
        <f t="shared" ref="C35:C66" si="10">((B35-$Y$3)/$Z$3)</f>
        <v>-0.10928481429354453</v>
      </c>
      <c r="D35" s="4">
        <f>Input!I36</f>
        <v>2216.2679348571432</v>
      </c>
      <c r="E35">
        <f t="shared" si="2"/>
        <v>2214.8200307142861</v>
      </c>
      <c r="F35">
        <f t="shared" si="9"/>
        <v>2203.9736159547942</v>
      </c>
      <c r="G35">
        <f t="shared" si="5"/>
        <v>117.64471313492234</v>
      </c>
      <c r="H35">
        <f t="shared" si="3"/>
        <v>278532.62651920848</v>
      </c>
      <c r="M35" s="4">
        <f>Input!J36</f>
        <v>161.69180514285745</v>
      </c>
      <c r="N35">
        <f t="shared" si="6"/>
        <v>161.20611571428603</v>
      </c>
      <c r="O35">
        <f t="shared" si="7"/>
        <v>153.17082032298748</v>
      </c>
      <c r="P35">
        <f t="shared" si="8"/>
        <v>64.565972025423676</v>
      </c>
      <c r="Q35">
        <f t="shared" si="4"/>
        <v>10197.223083745364</v>
      </c>
    </row>
    <row r="36" spans="1:17" x14ac:dyDescent="0.25">
      <c r="A36">
        <f>Input!G37</f>
        <v>33</v>
      </c>
      <c r="B36">
        <f t="shared" si="1"/>
        <v>33</v>
      </c>
      <c r="C36">
        <f t="shared" si="10"/>
        <v>-2.7029173747739055E-2</v>
      </c>
      <c r="D36" s="4">
        <f>Input!I37</f>
        <v>2373.6923935714285</v>
      </c>
      <c r="E36">
        <f t="shared" si="2"/>
        <v>2372.2444894285713</v>
      </c>
      <c r="F36">
        <f t="shared" si="9"/>
        <v>2358.0055690466356</v>
      </c>
      <c r="G36">
        <f t="shared" si="5"/>
        <v>202.74685364310429</v>
      </c>
      <c r="H36">
        <f t="shared" si="3"/>
        <v>139674.07564319877</v>
      </c>
      <c r="M36" s="4">
        <f>Input!J37</f>
        <v>157.42445871428527</v>
      </c>
      <c r="N36">
        <f t="shared" si="6"/>
        <v>156.93876928571385</v>
      </c>
      <c r="O36">
        <f t="shared" si="7"/>
        <v>154.03195309184125</v>
      </c>
      <c r="P36">
        <f t="shared" si="8"/>
        <v>8.4495803849599938</v>
      </c>
      <c r="Q36">
        <f t="shared" si="4"/>
        <v>9353.5889438066424</v>
      </c>
    </row>
    <row r="37" spans="1:17" x14ac:dyDescent="0.25">
      <c r="A37">
        <f>Input!G38</f>
        <v>34</v>
      </c>
      <c r="B37">
        <f t="shared" si="1"/>
        <v>34</v>
      </c>
      <c r="C37">
        <f t="shared" si="10"/>
        <v>5.5226466798066413E-2</v>
      </c>
      <c r="D37" s="4">
        <f>Input!I38</f>
        <v>2522.5119022857143</v>
      </c>
      <c r="E37">
        <f t="shared" si="2"/>
        <v>2521.0639981428571</v>
      </c>
      <c r="F37">
        <f t="shared" si="9"/>
        <v>2511.8589958676366</v>
      </c>
      <c r="G37">
        <f t="shared" si="5"/>
        <v>84.732066886814991</v>
      </c>
      <c r="H37">
        <f t="shared" si="3"/>
        <v>48345.685513646626</v>
      </c>
      <c r="M37" s="4">
        <f>Input!J38</f>
        <v>148.8195087142858</v>
      </c>
      <c r="N37">
        <f t="shared" si="6"/>
        <v>148.33381928571438</v>
      </c>
      <c r="O37">
        <f t="shared" si="7"/>
        <v>153.85342682100082</v>
      </c>
      <c r="P37">
        <f t="shared" si="8"/>
        <v>30.466067343590847</v>
      </c>
      <c r="Q37">
        <f t="shared" si="4"/>
        <v>7763.1966273170219</v>
      </c>
    </row>
    <row r="38" spans="1:17" x14ac:dyDescent="0.25">
      <c r="A38">
        <f>Input!G39</f>
        <v>35</v>
      </c>
      <c r="B38">
        <f t="shared" si="1"/>
        <v>35</v>
      </c>
      <c r="C38">
        <f t="shared" si="10"/>
        <v>0.1374821073438719</v>
      </c>
      <c r="D38" s="4">
        <f>Input!I39</f>
        <v>2663.0838551428569</v>
      </c>
      <c r="E38">
        <f t="shared" si="2"/>
        <v>2661.6359509999997</v>
      </c>
      <c r="F38">
        <f t="shared" si="9"/>
        <v>2664.4978486292989</v>
      </c>
      <c r="G38">
        <f t="shared" si="5"/>
        <v>8.1904580405881795</v>
      </c>
      <c r="H38">
        <f t="shared" si="3"/>
        <v>4520.9043440552396</v>
      </c>
      <c r="M38" s="4">
        <f>Input!J39</f>
        <v>140.57195285714261</v>
      </c>
      <c r="N38">
        <f t="shared" si="6"/>
        <v>140.08626342857119</v>
      </c>
      <c r="O38">
        <f t="shared" si="7"/>
        <v>152.63885276166246</v>
      </c>
      <c r="P38">
        <f t="shared" si="8"/>
        <v>157.56749896523689</v>
      </c>
      <c r="Q38">
        <f t="shared" si="4"/>
        <v>6377.8509370396996</v>
      </c>
    </row>
    <row r="39" spans="1:17" x14ac:dyDescent="0.25">
      <c r="A39">
        <f>Input!G40</f>
        <v>36</v>
      </c>
      <c r="B39">
        <f t="shared" si="1"/>
        <v>36</v>
      </c>
      <c r="C39">
        <f t="shared" si="10"/>
        <v>0.21973774788967737</v>
      </c>
      <c r="D39" s="4">
        <f>Input!I40</f>
        <v>2797.8000434285714</v>
      </c>
      <c r="E39">
        <f t="shared" si="2"/>
        <v>2796.3521392857142</v>
      </c>
      <c r="F39">
        <f t="shared" si="9"/>
        <v>2814.9105739367224</v>
      </c>
      <c r="G39">
        <f t="shared" si="5"/>
        <v>344.41549669574022</v>
      </c>
      <c r="H39">
        <f t="shared" si="3"/>
        <v>6918.0897301090099</v>
      </c>
      <c r="M39" s="4">
        <f>Input!J40</f>
        <v>134.71618828571445</v>
      </c>
      <c r="N39">
        <f t="shared" si="6"/>
        <v>134.23049885714303</v>
      </c>
      <c r="O39">
        <f t="shared" si="7"/>
        <v>150.41272530742333</v>
      </c>
      <c r="P39">
        <f t="shared" si="8"/>
        <v>261.86445288815128</v>
      </c>
      <c r="Q39">
        <f t="shared" si="4"/>
        <v>5476.8412356854642</v>
      </c>
    </row>
    <row r="40" spans="1:17" x14ac:dyDescent="0.25">
      <c r="A40">
        <f>Input!G41</f>
        <v>37</v>
      </c>
      <c r="B40">
        <f t="shared" si="1"/>
        <v>37</v>
      </c>
      <c r="C40">
        <f t="shared" si="10"/>
        <v>0.30199338843548285</v>
      </c>
      <c r="D40" s="4">
        <f>Input!I41</f>
        <v>2923.5202864285711</v>
      </c>
      <c r="E40">
        <f t="shared" si="2"/>
        <v>2922.072382285714</v>
      </c>
      <c r="F40">
        <f t="shared" si="9"/>
        <v>2962.1301744789403</v>
      </c>
      <c r="G40">
        <f t="shared" si="5"/>
        <v>1604.6267153957024</v>
      </c>
      <c r="H40">
        <f t="shared" si="3"/>
        <v>53081.69718013845</v>
      </c>
      <c r="M40" s="4">
        <f>Input!J41</f>
        <v>125.72024299999975</v>
      </c>
      <c r="N40">
        <f t="shared" si="6"/>
        <v>125.23455357142832</v>
      </c>
      <c r="O40">
        <f t="shared" si="7"/>
        <v>147.21960054221807</v>
      </c>
      <c r="P40">
        <f t="shared" si="8"/>
        <v>483.34229030783172</v>
      </c>
      <c r="Q40">
        <f t="shared" si="4"/>
        <v>4226.2661025565158</v>
      </c>
    </row>
    <row r="41" spans="1:17" x14ac:dyDescent="0.25">
      <c r="A41">
        <f>Input!G42</f>
        <v>38</v>
      </c>
      <c r="B41">
        <f t="shared" si="1"/>
        <v>38</v>
      </c>
      <c r="C41">
        <f t="shared" si="10"/>
        <v>0.38424902898128832</v>
      </c>
      <c r="D41" s="4">
        <f>Input!I42</f>
        <v>3042.8776928571433</v>
      </c>
      <c r="E41">
        <f t="shared" si="2"/>
        <v>3041.4297887142861</v>
      </c>
      <c r="F41">
        <f t="shared" si="9"/>
        <v>3105.2527877709749</v>
      </c>
      <c r="G41">
        <f t="shared" si="5"/>
        <v>4073.3752085900978</v>
      </c>
      <c r="H41">
        <f t="shared" si="3"/>
        <v>139515.14991916015</v>
      </c>
      <c r="M41" s="4">
        <f>Input!J42</f>
        <v>119.35740642857218</v>
      </c>
      <c r="N41">
        <f t="shared" si="6"/>
        <v>118.87171700000074</v>
      </c>
      <c r="O41">
        <f t="shared" si="7"/>
        <v>143.1226132920346</v>
      </c>
      <c r="P41">
        <f t="shared" si="8"/>
        <v>588.10597096698154</v>
      </c>
      <c r="Q41">
        <f t="shared" si="4"/>
        <v>3439.4591082716879</v>
      </c>
    </row>
    <row r="42" spans="1:17" x14ac:dyDescent="0.25">
      <c r="A42">
        <f>Input!G43</f>
        <v>39</v>
      </c>
      <c r="B42">
        <f t="shared" si="1"/>
        <v>39</v>
      </c>
      <c r="C42">
        <f t="shared" si="10"/>
        <v>0.4665046695270938</v>
      </c>
      <c r="D42" s="4">
        <f>Input!I43</f>
        <v>3155.4690487142857</v>
      </c>
      <c r="E42">
        <f t="shared" si="2"/>
        <v>3154.0211445714285</v>
      </c>
      <c r="F42">
        <f t="shared" si="9"/>
        <v>3243.4541893939545</v>
      </c>
      <c r="G42">
        <f t="shared" si="5"/>
        <v>7998.2695062279399</v>
      </c>
      <c r="H42">
        <f t="shared" si="3"/>
        <v>261855.99742292971</v>
      </c>
      <c r="M42" s="4">
        <f>Input!J43</f>
        <v>112.59135585714239</v>
      </c>
      <c r="N42">
        <f t="shared" si="6"/>
        <v>112.10566642857096</v>
      </c>
      <c r="O42">
        <f t="shared" si="7"/>
        <v>138.2014016229796</v>
      </c>
      <c r="P42">
        <f t="shared" si="8"/>
        <v>680.98739533669811</v>
      </c>
      <c r="Q42">
        <f t="shared" si="4"/>
        <v>2691.6227397111288</v>
      </c>
    </row>
    <row r="43" spans="1:17" x14ac:dyDescent="0.25">
      <c r="A43">
        <f>Input!G44</f>
        <v>40</v>
      </c>
      <c r="B43">
        <f t="shared" si="1"/>
        <v>40</v>
      </c>
      <c r="C43">
        <f t="shared" si="10"/>
        <v>0.54876031007289927</v>
      </c>
      <c r="D43" s="4">
        <f>Input!I44</f>
        <v>3262.9469199999999</v>
      </c>
      <c r="E43">
        <f t="shared" si="2"/>
        <v>3261.4990158571427</v>
      </c>
      <c r="F43">
        <f t="shared" si="9"/>
        <v>3376.0037234717765</v>
      </c>
      <c r="G43">
        <f t="shared" si="5"/>
        <v>13111.328065912785</v>
      </c>
      <c r="H43">
        <f t="shared" si="3"/>
        <v>415081.5190328859</v>
      </c>
      <c r="M43" s="4">
        <f>Input!J44</f>
        <v>107.47787128571417</v>
      </c>
      <c r="N43">
        <f t="shared" si="6"/>
        <v>106.99218185714274</v>
      </c>
      <c r="O43">
        <f t="shared" si="7"/>
        <v>132.54953407782205</v>
      </c>
      <c r="P43">
        <f t="shared" si="8"/>
        <v>653.1782525318614</v>
      </c>
      <c r="Q43">
        <f t="shared" si="4"/>
        <v>2187.1865980249431</v>
      </c>
    </row>
    <row r="44" spans="1:17" x14ac:dyDescent="0.25">
      <c r="A44">
        <f>Input!G45</f>
        <v>41</v>
      </c>
      <c r="B44">
        <f t="shared" si="1"/>
        <v>41</v>
      </c>
      <c r="C44">
        <f t="shared" si="10"/>
        <v>0.63101595061870475</v>
      </c>
      <c r="D44" s="4">
        <f>Input!I45</f>
        <v>3365.0455521428571</v>
      </c>
      <c r="E44">
        <f t="shared" si="2"/>
        <v>3363.5976479999999</v>
      </c>
      <c r="F44">
        <f t="shared" si="9"/>
        <v>3502.275279152881</v>
      </c>
      <c r="G44">
        <f t="shared" si="5"/>
        <v>19231.485382174531</v>
      </c>
      <c r="H44">
        <f t="shared" si="3"/>
        <v>593731.52166502189</v>
      </c>
      <c r="M44" s="4">
        <f>Input!J45</f>
        <v>102.09863214285724</v>
      </c>
      <c r="N44">
        <f t="shared" si="6"/>
        <v>101.61294271428581</v>
      </c>
      <c r="O44">
        <f t="shared" si="7"/>
        <v>126.27155568110464</v>
      </c>
      <c r="P44">
        <f t="shared" si="8"/>
        <v>608.047193447366</v>
      </c>
      <c r="Q44">
        <f t="shared" si="4"/>
        <v>1712.9771115119506</v>
      </c>
    </row>
    <row r="45" spans="1:17" x14ac:dyDescent="0.25">
      <c r="A45">
        <f>Input!G46</f>
        <v>42</v>
      </c>
      <c r="B45">
        <f t="shared" si="1"/>
        <v>42</v>
      </c>
      <c r="C45">
        <f t="shared" si="10"/>
        <v>0.71327159116451022</v>
      </c>
      <c r="D45" s="4">
        <f>Input!I46</f>
        <v>3458.5147971428569</v>
      </c>
      <c r="E45">
        <f t="shared" si="2"/>
        <v>3457.0668929999997</v>
      </c>
      <c r="F45">
        <f t="shared" si="9"/>
        <v>3621.7550619250651</v>
      </c>
      <c r="G45">
        <f t="shared" si="5"/>
        <v>27122.192983890873</v>
      </c>
      <c r="H45">
        <f t="shared" si="3"/>
        <v>792134.78642881289</v>
      </c>
      <c r="M45" s="4">
        <f>Input!J46</f>
        <v>93.469244999999773</v>
      </c>
      <c r="N45">
        <f t="shared" si="6"/>
        <v>92.98355557142834</v>
      </c>
      <c r="O45">
        <f t="shared" si="7"/>
        <v>119.4797827721839</v>
      </c>
      <c r="P45">
        <f t="shared" si="8"/>
        <v>702.05005587405856</v>
      </c>
      <c r="Q45">
        <f t="shared" si="4"/>
        <v>1073.1350805160232</v>
      </c>
    </row>
    <row r="46" spans="1:17" x14ac:dyDescent="0.25">
      <c r="A46">
        <f>Input!G47</f>
        <v>43</v>
      </c>
      <c r="B46">
        <f t="shared" si="1"/>
        <v>43</v>
      </c>
      <c r="C46">
        <f t="shared" si="10"/>
        <v>0.7955272317103157</v>
      </c>
      <c r="D46" s="4">
        <f>Input!I47</f>
        <v>3548.394828</v>
      </c>
      <c r="E46">
        <f t="shared" si="2"/>
        <v>3546.9469238571428</v>
      </c>
      <c r="F46">
        <f t="shared" si="9"/>
        <v>3734.0460453468172</v>
      </c>
      <c r="G46">
        <f t="shared" si="5"/>
        <v>35006.081262207947</v>
      </c>
      <c r="H46">
        <f t="shared" si="3"/>
        <v>1004626.390820519</v>
      </c>
      <c r="M46" s="4">
        <f>Input!J47</f>
        <v>89.880030857143083</v>
      </c>
      <c r="N46">
        <f t="shared" si="6"/>
        <v>89.39434142857165</v>
      </c>
      <c r="O46">
        <f t="shared" si="7"/>
        <v>112.29098342175199</v>
      </c>
      <c r="P46">
        <f t="shared" si="8"/>
        <v>524.25621456386932</v>
      </c>
      <c r="Q46">
        <f t="shared" si="4"/>
        <v>850.86126911969177</v>
      </c>
    </row>
    <row r="47" spans="1:17" x14ac:dyDescent="0.25">
      <c r="A47">
        <f>Input!G48</f>
        <v>44</v>
      </c>
      <c r="B47">
        <f t="shared" si="1"/>
        <v>44</v>
      </c>
      <c r="C47">
        <f t="shared" si="10"/>
        <v>0.87778287225612117</v>
      </c>
      <c r="D47" s="4">
        <f>Input!I48</f>
        <v>3645.3066638571427</v>
      </c>
      <c r="E47">
        <f t="shared" si="2"/>
        <v>3643.8587597142855</v>
      </c>
      <c r="F47">
        <f t="shared" si="9"/>
        <v>3838.8691247761944</v>
      </c>
      <c r="G47">
        <f t="shared" si="5"/>
        <v>38029.042481578996</v>
      </c>
      <c r="H47">
        <f t="shared" si="3"/>
        <v>1225744.8205915156</v>
      </c>
      <c r="M47" s="4">
        <f>Input!J48</f>
        <v>96.911835857142705</v>
      </c>
      <c r="N47">
        <f t="shared" si="6"/>
        <v>96.426146428571272</v>
      </c>
      <c r="O47">
        <f t="shared" si="7"/>
        <v>104.82307942937705</v>
      </c>
      <c r="P47">
        <f t="shared" si="8"/>
        <v>70.508483820021056</v>
      </c>
      <c r="Q47">
        <f t="shared" si="4"/>
        <v>1310.536393543282</v>
      </c>
    </row>
    <row r="48" spans="1:17" x14ac:dyDescent="0.25">
      <c r="A48">
        <f>Input!G49</f>
        <v>45</v>
      </c>
      <c r="B48">
        <f t="shared" si="1"/>
        <v>45</v>
      </c>
      <c r="C48">
        <f t="shared" si="10"/>
        <v>0.96003851280192665</v>
      </c>
      <c r="D48" s="4">
        <f>Input!I49</f>
        <v>3744.7844059999993</v>
      </c>
      <c r="E48">
        <f t="shared" si="2"/>
        <v>3743.3365018571421</v>
      </c>
      <c r="F48">
        <f t="shared" si="9"/>
        <v>3936.0611228355856</v>
      </c>
      <c r="G48">
        <f t="shared" si="5"/>
        <v>37142.779531284687</v>
      </c>
      <c r="H48">
        <f t="shared" si="3"/>
        <v>1450400.1595671824</v>
      </c>
      <c r="M48" s="4">
        <f>Input!J49</f>
        <v>99.477742142856641</v>
      </c>
      <c r="N48">
        <f t="shared" si="6"/>
        <v>98.992052714285208</v>
      </c>
      <c r="O48">
        <f t="shared" si="7"/>
        <v>97.191998059391182</v>
      </c>
      <c r="P48">
        <f t="shared" si="8"/>
        <v>3.2401967606056523</v>
      </c>
      <c r="Q48">
        <f t="shared" si="4"/>
        <v>1502.8987160786442</v>
      </c>
    </row>
    <row r="49" spans="1:17" x14ac:dyDescent="0.25">
      <c r="A49">
        <f>Input!G50</f>
        <v>46</v>
      </c>
      <c r="B49">
        <f t="shared" si="1"/>
        <v>46</v>
      </c>
      <c r="C49">
        <f t="shared" si="10"/>
        <v>1.0422941533477321</v>
      </c>
      <c r="D49" s="4">
        <f>Input!I50</f>
        <v>3832.4498154285716</v>
      </c>
      <c r="E49">
        <f t="shared" si="2"/>
        <v>3831.0019112857144</v>
      </c>
      <c r="F49">
        <f t="shared" si="9"/>
        <v>4025.5699104024611</v>
      </c>
      <c r="G49">
        <f t="shared" si="5"/>
        <v>37856.706280294347</v>
      </c>
      <c r="H49">
        <f t="shared" si="3"/>
        <v>1674007.4318528338</v>
      </c>
      <c r="M49" s="4">
        <f>Input!J50</f>
        <v>87.665409428572275</v>
      </c>
      <c r="N49">
        <f t="shared" si="6"/>
        <v>87.179720000000842</v>
      </c>
      <c r="O49">
        <f t="shared" si="7"/>
        <v>89.508787566875384</v>
      </c>
      <c r="P49">
        <f t="shared" si="8"/>
        <v>5.4245557310669001</v>
      </c>
      <c r="Q49">
        <f t="shared" si="4"/>
        <v>726.56690083539968</v>
      </c>
    </row>
    <row r="50" spans="1:17" x14ac:dyDescent="0.25">
      <c r="A50">
        <f>Input!G51</f>
        <v>47</v>
      </c>
      <c r="B50">
        <f t="shared" si="1"/>
        <v>47</v>
      </c>
      <c r="C50">
        <f t="shared" si="10"/>
        <v>1.1245497938935376</v>
      </c>
      <c r="D50" s="4">
        <f>Input!I51</f>
        <v>3929.7190454285715</v>
      </c>
      <c r="E50">
        <f t="shared" si="2"/>
        <v>3928.2711412857143</v>
      </c>
      <c r="F50">
        <f t="shared" si="9"/>
        <v>4107.4470017777494</v>
      </c>
      <c r="G50">
        <f t="shared" si="5"/>
        <v>32103.988983061223</v>
      </c>
      <c r="H50">
        <f t="shared" si="3"/>
        <v>1892582.0832905176</v>
      </c>
      <c r="M50" s="4">
        <f>Input!J51</f>
        <v>97.26922999999988</v>
      </c>
      <c r="N50">
        <f t="shared" si="6"/>
        <v>96.783540571428446</v>
      </c>
      <c r="O50">
        <f t="shared" si="7"/>
        <v>81.877091375288074</v>
      </c>
      <c r="P50">
        <f t="shared" si="8"/>
        <v>222.20222763711394</v>
      </c>
      <c r="Q50">
        <f t="shared" si="4"/>
        <v>1336.5404117129231</v>
      </c>
    </row>
    <row r="51" spans="1:17" x14ac:dyDescent="0.25">
      <c r="A51">
        <f>Input!G52</f>
        <v>48</v>
      </c>
      <c r="B51">
        <f t="shared" si="1"/>
        <v>48</v>
      </c>
      <c r="C51">
        <f t="shared" si="10"/>
        <v>1.2068054344393431</v>
      </c>
      <c r="D51" s="4">
        <f>Input!I52</f>
        <v>4021.6976210000003</v>
      </c>
      <c r="E51">
        <f t="shared" si="2"/>
        <v>4020.2497168571431</v>
      </c>
      <c r="F51">
        <f t="shared" si="9"/>
        <v>4181.8380547100196</v>
      </c>
      <c r="G51">
        <f t="shared" si="5"/>
        <v>26110.790930055366</v>
      </c>
      <c r="H51">
        <f t="shared" si="3"/>
        <v>2102797.3634865247</v>
      </c>
      <c r="M51" s="4">
        <f>Input!J52</f>
        <v>91.978575571428792</v>
      </c>
      <c r="N51">
        <f t="shared" si="6"/>
        <v>91.492886142857358</v>
      </c>
      <c r="O51">
        <f t="shared" si="7"/>
        <v>74.391052932270171</v>
      </c>
      <c r="P51">
        <f t="shared" si="8"/>
        <v>292.47269916274286</v>
      </c>
      <c r="Q51">
        <f t="shared" si="4"/>
        <v>977.69226983529256</v>
      </c>
    </row>
    <row r="52" spans="1:17" x14ac:dyDescent="0.25">
      <c r="A52">
        <f>Input!G53</f>
        <v>49</v>
      </c>
      <c r="B52">
        <f t="shared" si="1"/>
        <v>49</v>
      </c>
      <c r="C52">
        <f t="shared" si="10"/>
        <v>1.2890610749851485</v>
      </c>
      <c r="D52" s="4">
        <f>Input!I53</f>
        <v>4118.3375930000011</v>
      </c>
      <c r="E52">
        <f t="shared" si="2"/>
        <v>4116.8896888571444</v>
      </c>
      <c r="F52">
        <f t="shared" si="9"/>
        <v>4248.9717530804937</v>
      </c>
      <c r="G52">
        <f t="shared" si="5"/>
        <v>17445.671689500978</v>
      </c>
      <c r="H52">
        <f t="shared" si="3"/>
        <v>2302005.7893935209</v>
      </c>
      <c r="M52" s="4">
        <f>Input!J53</f>
        <v>96.639972000000853</v>
      </c>
      <c r="N52">
        <f t="shared" si="6"/>
        <v>96.15428257142942</v>
      </c>
      <c r="O52">
        <f t="shared" si="7"/>
        <v>67.133698370474235</v>
      </c>
      <c r="P52">
        <f t="shared" si="8"/>
        <v>842.19430736472964</v>
      </c>
      <c r="Q52">
        <f t="shared" si="4"/>
        <v>1290.9266363358888</v>
      </c>
    </row>
    <row r="53" spans="1:17" x14ac:dyDescent="0.25">
      <c r="A53">
        <f>Input!G54</f>
        <v>50</v>
      </c>
      <c r="B53">
        <f t="shared" si="1"/>
        <v>50</v>
      </c>
      <c r="C53">
        <f t="shared" si="10"/>
        <v>1.371316715530954</v>
      </c>
      <c r="D53" s="4">
        <f>Input!I54</f>
        <v>4212.2528168571434</v>
      </c>
      <c r="E53">
        <f t="shared" si="2"/>
        <v>4210.8049127142867</v>
      </c>
      <c r="F53">
        <f t="shared" si="9"/>
        <v>4309.1475718151214</v>
      </c>
      <c r="G53">
        <f t="shared" si="5"/>
        <v>9671.2785990229822</v>
      </c>
      <c r="H53">
        <f t="shared" si="3"/>
        <v>2488228.7837288557</v>
      </c>
      <c r="M53" s="4">
        <f>Input!J54</f>
        <v>93.915223857142337</v>
      </c>
      <c r="N53">
        <f t="shared" si="6"/>
        <v>93.429534428570904</v>
      </c>
      <c r="O53">
        <f t="shared" si="7"/>
        <v>60.17581873462786</v>
      </c>
      <c r="P53">
        <f t="shared" si="8"/>
        <v>1105.8096074535938</v>
      </c>
      <c r="Q53">
        <f t="shared" si="4"/>
        <v>1102.5533889749279</v>
      </c>
    </row>
    <row r="54" spans="1:17" x14ac:dyDescent="0.25">
      <c r="A54">
        <f>Input!G55</f>
        <v>51</v>
      </c>
      <c r="B54">
        <f t="shared" si="1"/>
        <v>51</v>
      </c>
      <c r="C54">
        <f t="shared" si="10"/>
        <v>1.4535723560767595</v>
      </c>
      <c r="D54" s="4">
        <f>Input!I55</f>
        <v>4298.015179142858</v>
      </c>
      <c r="E54">
        <f t="shared" si="2"/>
        <v>4296.5672750000012</v>
      </c>
      <c r="F54">
        <f t="shared" si="9"/>
        <v>4362.7229210225159</v>
      </c>
      <c r="G54">
        <f t="shared" si="5"/>
        <v>4376.5695006562655</v>
      </c>
      <c r="H54">
        <f t="shared" si="3"/>
        <v>2660119.904896942</v>
      </c>
      <c r="M54" s="4">
        <f>Input!J55</f>
        <v>85.762362285714516</v>
      </c>
      <c r="N54">
        <f t="shared" si="6"/>
        <v>85.276672857143083</v>
      </c>
      <c r="O54">
        <f t="shared" si="7"/>
        <v>53.575349207394204</v>
      </c>
      <c r="P54">
        <f t="shared" si="8"/>
        <v>1004.9739211461276</v>
      </c>
      <c r="Q54">
        <f t="shared" si="4"/>
        <v>627.59557956312517</v>
      </c>
    </row>
    <row r="55" spans="1:17" x14ac:dyDescent="0.25">
      <c r="A55">
        <f>Input!G56</f>
        <v>52</v>
      </c>
      <c r="B55">
        <f t="shared" si="1"/>
        <v>52</v>
      </c>
      <c r="C55">
        <f t="shared" si="10"/>
        <v>1.535827996622565</v>
      </c>
      <c r="D55" s="4">
        <f>Input!I56</f>
        <v>4335.132235142858</v>
      </c>
      <c r="E55">
        <f t="shared" si="2"/>
        <v>4333.6843310000013</v>
      </c>
      <c r="F55">
        <f t="shared" si="9"/>
        <v>4410.1001418065762</v>
      </c>
      <c r="G55">
        <f t="shared" si="5"/>
        <v>5839.3761412262465</v>
      </c>
      <c r="H55">
        <f t="shared" si="3"/>
        <v>2816907.8064102978</v>
      </c>
      <c r="M55" s="4">
        <f>Input!J56</f>
        <v>37.117056000000048</v>
      </c>
      <c r="N55">
        <f t="shared" si="6"/>
        <v>36.631366571428622</v>
      </c>
      <c r="O55">
        <f t="shared" si="7"/>
        <v>47.377220784060498</v>
      </c>
      <c r="P55">
        <f t="shared" si="8"/>
        <v>115.47338275913823</v>
      </c>
      <c r="Q55">
        <f t="shared" si="4"/>
        <v>556.65081113566805</v>
      </c>
    </row>
    <row r="56" spans="1:17" x14ac:dyDescent="0.25">
      <c r="A56">
        <f>Input!G57</f>
        <v>53</v>
      </c>
      <c r="B56">
        <f t="shared" si="1"/>
        <v>53</v>
      </c>
      <c r="C56">
        <f t="shared" si="10"/>
        <v>1.6180836371683704</v>
      </c>
      <c r="D56" s="4">
        <f>Input!I57</f>
        <v>4378.4441219999999</v>
      </c>
      <c r="E56">
        <f t="shared" si="2"/>
        <v>4376.9962178571432</v>
      </c>
      <c r="F56">
        <f t="shared" si="9"/>
        <v>4451.7137830566899</v>
      </c>
      <c r="G56">
        <f t="shared" si="5"/>
        <v>5582.7145493485114</v>
      </c>
      <c r="H56">
        <f t="shared" si="3"/>
        <v>2958325.2281322819</v>
      </c>
      <c r="M56" s="4">
        <f>Input!J57</f>
        <v>43.311886857141872</v>
      </c>
      <c r="N56">
        <f t="shared" si="6"/>
        <v>42.826197428570445</v>
      </c>
      <c r="O56">
        <f t="shared" si="7"/>
        <v>41.613641250113432</v>
      </c>
      <c r="P56">
        <f t="shared" si="8"/>
        <v>1.4702924859142774</v>
      </c>
      <c r="Q56">
        <f t="shared" si="4"/>
        <v>302.71189515490852</v>
      </c>
    </row>
    <row r="57" spans="1:17" x14ac:dyDescent="0.25">
      <c r="A57">
        <f>Input!G58</f>
        <v>54</v>
      </c>
      <c r="B57">
        <f t="shared" si="1"/>
        <v>54</v>
      </c>
      <c r="C57">
        <f t="shared" si="10"/>
        <v>1.7003392777141759</v>
      </c>
      <c r="D57" s="4">
        <f>Input!I58</f>
        <v>4405.8137888571428</v>
      </c>
      <c r="E57">
        <f t="shared" si="2"/>
        <v>4404.365884714286</v>
      </c>
      <c r="F57">
        <f t="shared" si="9"/>
        <v>4488.0185308872533</v>
      </c>
      <c r="G57">
        <f t="shared" si="5"/>
        <v>6997.7652117396528</v>
      </c>
      <c r="H57">
        <f t="shared" si="3"/>
        <v>3084530.0171339056</v>
      </c>
      <c r="M57" s="4">
        <f>Input!J58</f>
        <v>27.369666857142875</v>
      </c>
      <c r="N57">
        <f t="shared" si="6"/>
        <v>26.883977428571445</v>
      </c>
      <c r="O57">
        <f t="shared" si="7"/>
        <v>36.304747830562988</v>
      </c>
      <c r="P57">
        <f t="shared" si="8"/>
        <v>88.750914967039904</v>
      </c>
      <c r="Q57">
        <f t="shared" si="4"/>
        <v>1111.6114533333218</v>
      </c>
    </row>
    <row r="58" spans="1:17" x14ac:dyDescent="0.25">
      <c r="A58">
        <f>Input!G59</f>
        <v>55</v>
      </c>
      <c r="B58">
        <f t="shared" si="1"/>
        <v>55</v>
      </c>
      <c r="C58">
        <f t="shared" si="10"/>
        <v>1.7825949182599814</v>
      </c>
      <c r="D58" s="4">
        <f>Input!I59</f>
        <v>4434.0845775714288</v>
      </c>
      <c r="E58">
        <f t="shared" si="2"/>
        <v>4432.6366734285721</v>
      </c>
      <c r="F58">
        <f t="shared" si="9"/>
        <v>4519.4780947818108</v>
      </c>
      <c r="G58">
        <f t="shared" si="5"/>
        <v>7541.4324626507478</v>
      </c>
      <c r="H58">
        <f t="shared" si="3"/>
        <v>3196023.5165404119</v>
      </c>
      <c r="M58" s="4">
        <f>Input!J59</f>
        <v>28.270788714286027</v>
      </c>
      <c r="N58">
        <f t="shared" si="6"/>
        <v>27.785099285714598</v>
      </c>
      <c r="O58">
        <f t="shared" si="7"/>
        <v>31.459563894557174</v>
      </c>
      <c r="P58">
        <f t="shared" si="8"/>
        <v>13.501690161636631</v>
      </c>
      <c r="Q58">
        <f t="shared" si="4"/>
        <v>1052.335158901541</v>
      </c>
    </row>
    <row r="59" spans="1:17" x14ac:dyDescent="0.25">
      <c r="A59">
        <f>Input!G60</f>
        <v>56</v>
      </c>
      <c r="B59">
        <f t="shared" si="1"/>
        <v>56</v>
      </c>
      <c r="C59">
        <f t="shared" si="10"/>
        <v>1.8648505588057869</v>
      </c>
      <c r="D59" s="4">
        <f>Input!I60</f>
        <v>4454.2299964285712</v>
      </c>
      <c r="E59">
        <f t="shared" si="2"/>
        <v>4452.7820922857145</v>
      </c>
      <c r="F59">
        <f t="shared" si="9"/>
        <v>4546.5552814576931</v>
      </c>
      <c r="G59">
        <f t="shared" si="5"/>
        <v>8793.4110074836899</v>
      </c>
      <c r="H59">
        <f t="shared" si="3"/>
        <v>3293570.7694734819</v>
      </c>
      <c r="M59" s="4">
        <f>Input!J60</f>
        <v>20.145418857142431</v>
      </c>
      <c r="N59">
        <f t="shared" si="6"/>
        <v>19.659729428571001</v>
      </c>
      <c r="O59">
        <f t="shared" si="7"/>
        <v>27.077186675882768</v>
      </c>
      <c r="P59">
        <f t="shared" si="8"/>
        <v>55.018672015697845</v>
      </c>
      <c r="Q59">
        <f t="shared" si="4"/>
        <v>1645.5261715162744</v>
      </c>
    </row>
    <row r="60" spans="1:17" x14ac:dyDescent="0.25">
      <c r="A60">
        <f>Input!G61</f>
        <v>57</v>
      </c>
      <c r="B60">
        <f t="shared" si="1"/>
        <v>57</v>
      </c>
      <c r="C60">
        <f t="shared" si="10"/>
        <v>1.9471061993515923</v>
      </c>
      <c r="D60" s="4">
        <f>Input!I61</f>
        <v>4468.0614531428573</v>
      </c>
      <c r="E60">
        <f t="shared" si="2"/>
        <v>4466.6135490000006</v>
      </c>
      <c r="F60">
        <f t="shared" si="9"/>
        <v>4569.7034133352072</v>
      </c>
      <c r="G60">
        <f t="shared" si="5"/>
        <v>10627.520128651298</v>
      </c>
      <c r="H60">
        <f t="shared" si="3"/>
        <v>3378125.9798641237</v>
      </c>
      <c r="M60" s="4">
        <f>Input!J61</f>
        <v>13.831456714286105</v>
      </c>
      <c r="N60">
        <f t="shared" si="6"/>
        <v>13.345767285714677</v>
      </c>
      <c r="O60">
        <f t="shared" si="7"/>
        <v>23.148131877514508</v>
      </c>
      <c r="P60">
        <f t="shared" si="8"/>
        <v>96.08635159057107</v>
      </c>
      <c r="Q60">
        <f t="shared" si="4"/>
        <v>2197.6451193351545</v>
      </c>
    </row>
    <row r="61" spans="1:17" x14ac:dyDescent="0.25">
      <c r="A61">
        <f>Input!G62</f>
        <v>58</v>
      </c>
      <c r="B61">
        <f t="shared" si="1"/>
        <v>58</v>
      </c>
      <c r="C61">
        <f t="shared" si="10"/>
        <v>2.0293618398973976</v>
      </c>
      <c r="D61" s="4">
        <f>Input!I62</f>
        <v>4469.3169144285712</v>
      </c>
      <c r="E61">
        <f t="shared" si="2"/>
        <v>4467.8690102857145</v>
      </c>
      <c r="F61">
        <f t="shared" si="9"/>
        <v>4589.3591771261972</v>
      </c>
      <c r="G61">
        <f t="shared" si="5"/>
        <v>14759.860638928332</v>
      </c>
      <c r="H61">
        <f t="shared" si="3"/>
        <v>3450765.6544793388</v>
      </c>
      <c r="M61" s="4">
        <f>Input!J62</f>
        <v>1.2554612857138636</v>
      </c>
      <c r="N61">
        <f t="shared" si="6"/>
        <v>0.76977185714243501</v>
      </c>
      <c r="O61">
        <f t="shared" si="7"/>
        <v>19.65576379099015</v>
      </c>
      <c r="P61">
        <f t="shared" si="8"/>
        <v>356.68069132536101</v>
      </c>
      <c r="Q61">
        <f t="shared" si="4"/>
        <v>3534.9021611267162</v>
      </c>
    </row>
    <row r="62" spans="1:17" x14ac:dyDescent="0.25">
      <c r="A62">
        <f>Input!G63</f>
        <v>59</v>
      </c>
      <c r="B62">
        <f t="shared" si="1"/>
        <v>59</v>
      </c>
      <c r="C62">
        <f t="shared" si="10"/>
        <v>2.1116174804432033</v>
      </c>
      <c r="D62" s="4">
        <f>Input!I63</f>
        <v>4506.6630691428572</v>
      </c>
      <c r="E62">
        <f t="shared" si="2"/>
        <v>4505.2151650000005</v>
      </c>
      <c r="F62">
        <f t="shared" si="9"/>
        <v>4605.9369226490726</v>
      </c>
      <c r="G62">
        <f t="shared" si="5"/>
        <v>10144.872463918406</v>
      </c>
      <c r="H62">
        <f t="shared" si="3"/>
        <v>3512630.9006826375</v>
      </c>
      <c r="M62" s="4">
        <f>Input!J63</f>
        <v>37.346154714286058</v>
      </c>
      <c r="N62">
        <f t="shared" si="6"/>
        <v>36.860465285714632</v>
      </c>
      <c r="O62">
        <f t="shared" si="7"/>
        <v>16.577745522875553</v>
      </c>
      <c r="P62">
        <f t="shared" si="8"/>
        <v>411.38872097786293</v>
      </c>
      <c r="Q62">
        <f t="shared" si="4"/>
        <v>545.89283993228821</v>
      </c>
    </row>
    <row r="63" spans="1:17" x14ac:dyDescent="0.25">
      <c r="A63">
        <f>Input!G64</f>
        <v>60</v>
      </c>
      <c r="B63">
        <f t="shared" si="1"/>
        <v>60</v>
      </c>
      <c r="C63">
        <f t="shared" si="10"/>
        <v>2.1938731209890086</v>
      </c>
      <c r="D63" s="4">
        <f>Input!I64</f>
        <v>4539.2775705714284</v>
      </c>
      <c r="E63">
        <f t="shared" si="2"/>
        <v>4537.8296664285717</v>
      </c>
      <c r="F63">
        <f t="shared" si="9"/>
        <v>4619.8243749615958</v>
      </c>
      <c r="G63">
        <f t="shared" si="5"/>
        <v>6723.1322274155746</v>
      </c>
      <c r="H63">
        <f t="shared" si="3"/>
        <v>3564879.5272432384</v>
      </c>
      <c r="M63" s="4">
        <f>Input!J64</f>
        <v>32.614501428571202</v>
      </c>
      <c r="N63">
        <f t="shared" si="6"/>
        <v>32.128811999999776</v>
      </c>
      <c r="O63">
        <f t="shared" si="7"/>
        <v>13.88745231252304</v>
      </c>
      <c r="P63">
        <f t="shared" si="8"/>
        <v>332.74720324790144</v>
      </c>
      <c r="Q63">
        <f t="shared" si="4"/>
        <v>789.38538741499508</v>
      </c>
    </row>
    <row r="64" spans="1:17" x14ac:dyDescent="0.25">
      <c r="A64">
        <f>Input!G65</f>
        <v>61</v>
      </c>
      <c r="B64">
        <f t="shared" si="1"/>
        <v>61</v>
      </c>
      <c r="C64">
        <f t="shared" si="10"/>
        <v>2.2761287615348142</v>
      </c>
      <c r="D64" s="4">
        <f>Input!I65</f>
        <v>4569.3108924285716</v>
      </c>
      <c r="E64">
        <f t="shared" si="2"/>
        <v>4567.8629882857149</v>
      </c>
      <c r="F64">
        <f t="shared" si="9"/>
        <v>4631.3796758963981</v>
      </c>
      <c r="G64">
        <f t="shared" si="5"/>
        <v>4034.3696050331191</v>
      </c>
      <c r="H64">
        <f t="shared" si="3"/>
        <v>3608647.9220628273</v>
      </c>
      <c r="M64" s="4">
        <f>Input!J65</f>
        <v>30.033321857143164</v>
      </c>
      <c r="N64">
        <f t="shared" si="6"/>
        <v>29.547632428571735</v>
      </c>
      <c r="O64">
        <f t="shared" si="7"/>
        <v>11.555300934802554</v>
      </c>
      <c r="P64">
        <f t="shared" si="8"/>
        <v>323.72399258167826</v>
      </c>
      <c r="Q64">
        <f t="shared" si="4"/>
        <v>941.08953362053205</v>
      </c>
    </row>
    <row r="65" spans="1:17" x14ac:dyDescent="0.25">
      <c r="A65">
        <f>Input!G66</f>
        <v>62</v>
      </c>
      <c r="B65">
        <f t="shared" si="1"/>
        <v>62</v>
      </c>
      <c r="C65">
        <f t="shared" si="10"/>
        <v>2.3583844020806195</v>
      </c>
      <c r="D65" s="4">
        <f>Input!I66</f>
        <v>4595.4159339999997</v>
      </c>
      <c r="E65">
        <f t="shared" si="2"/>
        <v>4593.9680298571429</v>
      </c>
      <c r="F65">
        <f t="shared" si="9"/>
        <v>4640.9296349091846</v>
      </c>
      <c r="G65">
        <f t="shared" si="5"/>
        <v>2205.392349063949</v>
      </c>
      <c r="H65">
        <f t="shared" si="3"/>
        <v>3645022.1714505935</v>
      </c>
      <c r="M65" s="4">
        <f>Input!J66</f>
        <v>26.105041571428046</v>
      </c>
      <c r="N65">
        <f t="shared" si="6"/>
        <v>25.619352142856616</v>
      </c>
      <c r="O65">
        <f t="shared" si="7"/>
        <v>9.5499590127861271</v>
      </c>
      <c r="P65">
        <f t="shared" si="8"/>
        <v>258.2253955687566</v>
      </c>
      <c r="Q65">
        <f t="shared" si="4"/>
        <v>1197.5380630538548</v>
      </c>
    </row>
    <row r="66" spans="1:17" x14ac:dyDescent="0.25">
      <c r="A66">
        <f>Input!G67</f>
        <v>63</v>
      </c>
      <c r="B66">
        <f t="shared" si="1"/>
        <v>63</v>
      </c>
      <c r="C66">
        <f t="shared" si="10"/>
        <v>2.4406400426264252</v>
      </c>
      <c r="D66" s="4">
        <f>Input!I67</f>
        <v>4621.5515221428568</v>
      </c>
      <c r="E66">
        <f t="shared" si="2"/>
        <v>4620.1036180000001</v>
      </c>
      <c r="F66">
        <f t="shared" si="9"/>
        <v>4648.7690439006674</v>
      </c>
      <c r="G66">
        <f t="shared" si="5"/>
        <v>821.70664206664696</v>
      </c>
      <c r="H66">
        <f t="shared" si="3"/>
        <v>3675017.5348182493</v>
      </c>
      <c r="M66" s="4">
        <f>Input!J67</f>
        <v>26.135588142857159</v>
      </c>
      <c r="N66">
        <f t="shared" si="6"/>
        <v>25.64989871428573</v>
      </c>
      <c r="O66">
        <f t="shared" si="7"/>
        <v>7.839408991482907</v>
      </c>
      <c r="P66">
        <f t="shared" si="8"/>
        <v>317.21354416606488</v>
      </c>
      <c r="Q66">
        <f t="shared" si="4"/>
        <v>1195.424839657788</v>
      </c>
    </row>
    <row r="67" spans="1:17" x14ac:dyDescent="0.25">
      <c r="A67">
        <f>Input!G68</f>
        <v>64</v>
      </c>
      <c r="B67">
        <f t="shared" si="1"/>
        <v>64</v>
      </c>
      <c r="C67">
        <f t="shared" ref="C67:C84" si="11">((B67-$Y$3)/$Z$3)</f>
        <v>2.5228956831722305</v>
      </c>
      <c r="D67" s="4">
        <f>Input!I68</f>
        <v>4644.1803717142857</v>
      </c>
      <c r="E67">
        <f t="shared" si="2"/>
        <v>4642.732467571429</v>
      </c>
      <c r="F67">
        <f t="shared" si="9"/>
        <v>4655.1608958257493</v>
      </c>
      <c r="G67">
        <f t="shared" si="5"/>
        <v>154.46582887278842</v>
      </c>
      <c r="H67">
        <f t="shared" si="3"/>
        <v>3699565.1794398641</v>
      </c>
      <c r="M67" s="4">
        <f>Input!J68</f>
        <v>22.628849571428873</v>
      </c>
      <c r="N67">
        <f t="shared" si="6"/>
        <v>22.143160142857443</v>
      </c>
      <c r="O67">
        <f t="shared" si="7"/>
        <v>6.391851925081915</v>
      </c>
      <c r="P67">
        <f t="shared" si="8"/>
        <v>248.10371057136285</v>
      </c>
      <c r="Q67">
        <f t="shared" si="4"/>
        <v>1450.2124405065072</v>
      </c>
    </row>
    <row r="68" spans="1:17" x14ac:dyDescent="0.25">
      <c r="A68">
        <f>Input!G69</f>
        <v>65</v>
      </c>
      <c r="B68">
        <f t="shared" ref="B68:B84" si="12">A68-$A$3</f>
        <v>65</v>
      </c>
      <c r="C68">
        <f t="shared" si="11"/>
        <v>2.6051513237180361</v>
      </c>
      <c r="D68" s="4">
        <f>Input!I69</f>
        <v>4668.6542300000001</v>
      </c>
      <c r="E68">
        <f t="shared" ref="E68:E84" si="13">D68-$D$3</f>
        <v>4667.2063258571434</v>
      </c>
      <c r="F68">
        <f t="shared" si="9"/>
        <v>4660.3373414451335</v>
      </c>
      <c r="G68">
        <f t="shared" si="5"/>
        <v>47.1829468524353</v>
      </c>
      <c r="H68">
        <f t="shared" ref="H68:H84" si="14">(F68-$I$4)^2</f>
        <v>3719504.9887591861</v>
      </c>
      <c r="M68" s="4">
        <f>Input!J69</f>
        <v>24.473858285714414</v>
      </c>
      <c r="N68">
        <f t="shared" si="6"/>
        <v>23.988168857142984</v>
      </c>
      <c r="O68">
        <f t="shared" si="7"/>
        <v>5.1764456193838413</v>
      </c>
      <c r="P68">
        <f t="shared" si="8"/>
        <v>353.8809311740473</v>
      </c>
      <c r="Q68">
        <f t="shared" ref="Q68:Q84" si="15">(N68-$R$4)^2</f>
        <v>1313.0945273441826</v>
      </c>
    </row>
    <row r="69" spans="1:17" x14ac:dyDescent="0.25">
      <c r="A69">
        <f>Input!G70</f>
        <v>66</v>
      </c>
      <c r="B69">
        <f t="shared" si="12"/>
        <v>66</v>
      </c>
      <c r="C69">
        <f t="shared" si="11"/>
        <v>2.6874069642638414</v>
      </c>
      <c r="D69" s="4">
        <f>Input!I70</f>
        <v>4691.9948131428582</v>
      </c>
      <c r="E69">
        <f t="shared" si="13"/>
        <v>4690.5469090000015</v>
      </c>
      <c r="F69">
        <f t="shared" si="9"/>
        <v>4664.501221149234</v>
      </c>
      <c r="G69">
        <f t="shared" ref="G69:G84" si="16">(E69-F69)^2</f>
        <v>678.3778556196196</v>
      </c>
      <c r="H69">
        <f t="shared" si="14"/>
        <v>3735583.2586232345</v>
      </c>
      <c r="M69" s="4">
        <f>Input!J70</f>
        <v>23.340583142858122</v>
      </c>
      <c r="N69">
        <f t="shared" ref="N69:N84" si="17">M69-$M$3</f>
        <v>22.854893714286693</v>
      </c>
      <c r="O69">
        <f t="shared" ref="O69:O84" si="18">$X$3*((1/$Z$3)*(1/SQRT(2*PI()))*EXP(-1*C69*C69/2))</f>
        <v>4.163879704100526</v>
      </c>
      <c r="P69">
        <f t="shared" ref="P69:P84" si="19">(N69-O69)^2</f>
        <v>349.35400472897555</v>
      </c>
      <c r="Q69">
        <f t="shared" si="15"/>
        <v>1396.5110206764691</v>
      </c>
    </row>
    <row r="70" spans="1:17" x14ac:dyDescent="0.25">
      <c r="A70">
        <f>Input!G71</f>
        <v>67</v>
      </c>
      <c r="B70">
        <f t="shared" si="12"/>
        <v>67</v>
      </c>
      <c r="C70">
        <f t="shared" si="11"/>
        <v>2.7696626048096471</v>
      </c>
      <c r="D70" s="4">
        <f>Input!I71</f>
        <v>4713.3651467142854</v>
      </c>
      <c r="E70">
        <f t="shared" si="13"/>
        <v>4711.9172425714287</v>
      </c>
      <c r="F70">
        <f t="shared" ref="F70:F84" si="20">F69+O70</f>
        <v>4667.8280178336281</v>
      </c>
      <c r="G70">
        <f t="shared" si="16"/>
        <v>1943.8597379802864</v>
      </c>
      <c r="H70">
        <f t="shared" si="14"/>
        <v>3748454.1632573106</v>
      </c>
      <c r="M70" s="4">
        <f>Input!J71</f>
        <v>21.370333571427182</v>
      </c>
      <c r="N70">
        <f t="shared" si="17"/>
        <v>20.884644142855752</v>
      </c>
      <c r="O70">
        <f t="shared" si="18"/>
        <v>3.3267966843939343</v>
      </c>
      <c r="P70">
        <f t="shared" si="19"/>
        <v>308.27800737461416</v>
      </c>
      <c r="Q70">
        <f t="shared" si="15"/>
        <v>1547.6490470444469</v>
      </c>
    </row>
    <row r="71" spans="1:17" x14ac:dyDescent="0.25">
      <c r="A71">
        <f>Input!G72</f>
        <v>68</v>
      </c>
      <c r="B71">
        <f t="shared" si="12"/>
        <v>68</v>
      </c>
      <c r="C71">
        <f t="shared" si="11"/>
        <v>2.8519182453554524</v>
      </c>
      <c r="D71" s="4">
        <f>Input!I72</f>
        <v>4734.3933594285709</v>
      </c>
      <c r="E71">
        <f t="shared" si="13"/>
        <v>4732.9454552857142</v>
      </c>
      <c r="F71">
        <f t="shared" si="20"/>
        <v>4670.4680906995927</v>
      </c>
      <c r="G71">
        <f t="shared" si="16"/>
        <v>3903.4210856271411</v>
      </c>
      <c r="H71">
        <f t="shared" si="14"/>
        <v>3758683.9837853177</v>
      </c>
      <c r="M71" s="4">
        <f>Input!J72</f>
        <v>21.028212714285473</v>
      </c>
      <c r="N71">
        <f t="shared" si="17"/>
        <v>20.542523285714044</v>
      </c>
      <c r="O71">
        <f t="shared" si="18"/>
        <v>2.6400728659645853</v>
      </c>
      <c r="P71">
        <f t="shared" si="19"/>
        <v>320.49773103158748</v>
      </c>
      <c r="Q71">
        <f t="shared" si="15"/>
        <v>1574.684279707403</v>
      </c>
    </row>
    <row r="72" spans="1:17" x14ac:dyDescent="0.25">
      <c r="A72">
        <f>Input!G73</f>
        <v>69</v>
      </c>
      <c r="B72">
        <f t="shared" si="12"/>
        <v>69</v>
      </c>
      <c r="C72">
        <f t="shared" si="11"/>
        <v>2.934173885901258</v>
      </c>
      <c r="D72" s="4">
        <f>Input!I73</f>
        <v>4763.1834385714292</v>
      </c>
      <c r="E72">
        <f t="shared" si="13"/>
        <v>4761.7355344285725</v>
      </c>
      <c r="F72">
        <f t="shared" si="20"/>
        <v>4672.5490670030749</v>
      </c>
      <c r="G72">
        <f t="shared" si="16"/>
        <v>7954.2259718393334</v>
      </c>
      <c r="H72">
        <f t="shared" si="14"/>
        <v>3766757.2273278441</v>
      </c>
      <c r="M72" s="4">
        <f>Input!J73</f>
        <v>28.790079142858303</v>
      </c>
      <c r="N72">
        <f t="shared" si="17"/>
        <v>28.304389714286874</v>
      </c>
      <c r="O72">
        <f t="shared" si="18"/>
        <v>2.0809763034824527</v>
      </c>
      <c r="P72">
        <f t="shared" si="19"/>
        <v>687.66741091395727</v>
      </c>
      <c r="Q72">
        <f t="shared" si="15"/>
        <v>1018.9135536462079</v>
      </c>
    </row>
    <row r="73" spans="1:17" x14ac:dyDescent="0.25">
      <c r="A73">
        <f>Input!G74</f>
        <v>70</v>
      </c>
      <c r="B73">
        <f t="shared" si="12"/>
        <v>70</v>
      </c>
      <c r="C73">
        <f t="shared" si="11"/>
        <v>3.0164295264470633</v>
      </c>
      <c r="D73" s="4">
        <f>Input!I74</f>
        <v>4789.7619508571433</v>
      </c>
      <c r="E73">
        <f t="shared" si="13"/>
        <v>4788.3140467142866</v>
      </c>
      <c r="F73">
        <f t="shared" si="20"/>
        <v>4674.1782877198111</v>
      </c>
      <c r="G73">
        <f t="shared" si="16"/>
        <v>13026.971481244997</v>
      </c>
      <c r="H73">
        <f t="shared" si="14"/>
        <v>3773083.9089667872</v>
      </c>
      <c r="M73" s="4">
        <f>Input!J74</f>
        <v>26.578512285714169</v>
      </c>
      <c r="N73">
        <f t="shared" si="17"/>
        <v>26.092822857142739</v>
      </c>
      <c r="O73">
        <f t="shared" si="18"/>
        <v>1.6292207167362185</v>
      </c>
      <c r="P73">
        <f t="shared" si="19"/>
        <v>598.46782968410253</v>
      </c>
      <c r="Q73">
        <f t="shared" si="15"/>
        <v>1164.9928910889523</v>
      </c>
    </row>
    <row r="74" spans="1:17" x14ac:dyDescent="0.25">
      <c r="A74">
        <f>Input!G75</f>
        <v>71</v>
      </c>
      <c r="B74">
        <f t="shared" si="12"/>
        <v>71</v>
      </c>
      <c r="C74">
        <f t="shared" si="11"/>
        <v>3.098685166992869</v>
      </c>
      <c r="D74" s="4">
        <f>Input!I75</f>
        <v>4815.3171552857148</v>
      </c>
      <c r="E74">
        <f t="shared" si="13"/>
        <v>4813.869251142858</v>
      </c>
      <c r="F74">
        <f t="shared" si="20"/>
        <v>4675.4452225637406</v>
      </c>
      <c r="G74">
        <f t="shared" si="16"/>
        <v>19161.211688072333</v>
      </c>
      <c r="H74">
        <f t="shared" si="14"/>
        <v>3778007.4109422336</v>
      </c>
      <c r="M74" s="4">
        <f>Input!J75</f>
        <v>25.555204428571415</v>
      </c>
      <c r="N74">
        <f t="shared" si="17"/>
        <v>25.069514999999985</v>
      </c>
      <c r="O74">
        <f t="shared" si="18"/>
        <v>1.2669348439290973</v>
      </c>
      <c r="P74">
        <f t="shared" si="19"/>
        <v>566.56282208617961</v>
      </c>
      <c r="Q74">
        <f t="shared" si="15"/>
        <v>1235.8951216422843</v>
      </c>
    </row>
    <row r="75" spans="1:17" x14ac:dyDescent="0.25">
      <c r="A75">
        <f>Input!G76</f>
        <v>72</v>
      </c>
      <c r="B75">
        <f t="shared" si="12"/>
        <v>72</v>
      </c>
      <c r="C75">
        <f t="shared" si="11"/>
        <v>3.1809408075386743</v>
      </c>
      <c r="D75" s="4">
        <f>Input!I76</f>
        <v>4840.0384402857144</v>
      </c>
      <c r="E75">
        <f t="shared" si="13"/>
        <v>4838.5905361428577</v>
      </c>
      <c r="F75">
        <f t="shared" si="20"/>
        <v>4676.4237887499876</v>
      </c>
      <c r="G75">
        <f t="shared" si="16"/>
        <v>26298.053959982939</v>
      </c>
      <c r="H75">
        <f t="shared" si="14"/>
        <v>3781812.4657171946</v>
      </c>
      <c r="M75" s="4">
        <f>Input!J76</f>
        <v>24.721284999999625</v>
      </c>
      <c r="N75">
        <f t="shared" si="17"/>
        <v>24.235595571428195</v>
      </c>
      <c r="O75">
        <f t="shared" si="18"/>
        <v>0.97856618624713709</v>
      </c>
      <c r="P75">
        <f t="shared" si="19"/>
        <v>540.88941582317534</v>
      </c>
      <c r="Q75">
        <f t="shared" si="15"/>
        <v>1295.2239187144371</v>
      </c>
    </row>
    <row r="76" spans="1:17" x14ac:dyDescent="0.25">
      <c r="A76">
        <f>Input!G77</f>
        <v>73</v>
      </c>
      <c r="B76">
        <f t="shared" si="12"/>
        <v>73</v>
      </c>
      <c r="C76">
        <f t="shared" si="11"/>
        <v>3.26319644808448</v>
      </c>
      <c r="D76" s="4">
        <f>Input!I77</f>
        <v>4862.4168084285711</v>
      </c>
      <c r="E76">
        <f t="shared" si="13"/>
        <v>4860.9689042857144</v>
      </c>
      <c r="F76">
        <f t="shared" si="20"/>
        <v>4677.1745255364085</v>
      </c>
      <c r="G76">
        <f t="shared" si="16"/>
        <v>33780.37365984331</v>
      </c>
      <c r="H76">
        <f t="shared" si="14"/>
        <v>3784732.9273670586</v>
      </c>
      <c r="M76" s="4">
        <f>Input!J77</f>
        <v>22.378368142856743</v>
      </c>
      <c r="N76">
        <f t="shared" si="17"/>
        <v>21.892678714285314</v>
      </c>
      <c r="O76">
        <f t="shared" si="18"/>
        <v>0.75073678642099062</v>
      </c>
      <c r="P76">
        <f t="shared" si="19"/>
        <v>446.98170848118741</v>
      </c>
      <c r="Q76">
        <f t="shared" si="15"/>
        <v>1469.3526760998925</v>
      </c>
    </row>
    <row r="77" spans="1:17" x14ac:dyDescent="0.25">
      <c r="A77">
        <f>Input!G78</f>
        <v>74</v>
      </c>
      <c r="B77">
        <f t="shared" si="12"/>
        <v>74</v>
      </c>
      <c r="C77">
        <f t="shared" si="11"/>
        <v>3.3454520886302852</v>
      </c>
      <c r="D77" s="4">
        <f>Input!I78</f>
        <v>4884.1659187142859</v>
      </c>
      <c r="E77">
        <f t="shared" si="13"/>
        <v>4882.7180145714292</v>
      </c>
      <c r="F77">
        <f t="shared" si="20"/>
        <v>4677.7465923530908</v>
      </c>
      <c r="G77">
        <f t="shared" si="16"/>
        <v>42013.283926208336</v>
      </c>
      <c r="H77">
        <f t="shared" si="14"/>
        <v>3786959.0968263079</v>
      </c>
      <c r="M77" s="4">
        <f>Input!J78</f>
        <v>21.749110285714778</v>
      </c>
      <c r="N77">
        <f t="shared" si="17"/>
        <v>21.263420857143348</v>
      </c>
      <c r="O77">
        <f t="shared" si="18"/>
        <v>0.57206681668202297</v>
      </c>
      <c r="P77">
        <f t="shared" si="19"/>
        <v>428.13213202771516</v>
      </c>
      <c r="Q77">
        <f t="shared" si="15"/>
        <v>1517.9902374918963</v>
      </c>
    </row>
    <row r="78" spans="1:17" x14ac:dyDescent="0.25">
      <c r="A78">
        <f>Input!G79</f>
        <v>75</v>
      </c>
      <c r="B78">
        <f t="shared" si="12"/>
        <v>75</v>
      </c>
      <c r="C78">
        <f t="shared" si="11"/>
        <v>3.4277077291760909</v>
      </c>
      <c r="D78" s="4">
        <f>Input!I79</f>
        <v>4903.5568389999989</v>
      </c>
      <c r="E78">
        <f t="shared" si="13"/>
        <v>4902.1089348571422</v>
      </c>
      <c r="F78">
        <f t="shared" si="20"/>
        <v>4678.1795719026677</v>
      </c>
      <c r="G78">
        <f t="shared" si="16"/>
        <v>50144.359593196787</v>
      </c>
      <c r="H78">
        <f t="shared" si="14"/>
        <v>3788644.4502934474</v>
      </c>
      <c r="M78" s="4">
        <f>Input!J79</f>
        <v>19.390920285713037</v>
      </c>
      <c r="N78">
        <f t="shared" si="17"/>
        <v>18.905230857141607</v>
      </c>
      <c r="O78">
        <f t="shared" si="18"/>
        <v>0.43297954957687718</v>
      </c>
      <c r="P78">
        <f t="shared" si="19"/>
        <v>341.22406836982685</v>
      </c>
      <c r="Q78">
        <f t="shared" si="15"/>
        <v>1707.3080379139108</v>
      </c>
    </row>
    <row r="79" spans="1:17" x14ac:dyDescent="0.25">
      <c r="A79">
        <f>Input!G80</f>
        <v>76</v>
      </c>
      <c r="B79">
        <f t="shared" si="12"/>
        <v>76</v>
      </c>
      <c r="C79">
        <f t="shared" si="11"/>
        <v>3.5099633697218962</v>
      </c>
      <c r="D79" s="4">
        <f>Input!I80</f>
        <v>4916.2947308571429</v>
      </c>
      <c r="E79">
        <f t="shared" si="13"/>
        <v>4914.8468267142862</v>
      </c>
      <c r="F79">
        <f t="shared" si="20"/>
        <v>4678.5050708433482</v>
      </c>
      <c r="G79">
        <f t="shared" si="16"/>
        <v>55857.42556815804</v>
      </c>
      <c r="H79">
        <f t="shared" si="14"/>
        <v>3789911.6871975036</v>
      </c>
      <c r="M79" s="4">
        <f>Input!J80</f>
        <v>12.73789185714395</v>
      </c>
      <c r="N79">
        <f t="shared" si="17"/>
        <v>12.252202428572522</v>
      </c>
      <c r="O79">
        <f t="shared" si="18"/>
        <v>0.32549894068017649</v>
      </c>
      <c r="P79">
        <f t="shared" si="19"/>
        <v>142.24625608810342</v>
      </c>
      <c r="Q79">
        <f t="shared" si="15"/>
        <v>2301.3715617756961</v>
      </c>
    </row>
    <row r="80" spans="1:17" x14ac:dyDescent="0.25">
      <c r="A80">
        <f>Input!G81</f>
        <v>77</v>
      </c>
      <c r="B80">
        <f t="shared" si="12"/>
        <v>77</v>
      </c>
      <c r="C80">
        <f t="shared" si="11"/>
        <v>3.5922190102677019</v>
      </c>
      <c r="D80" s="4">
        <f>Input!I81</f>
        <v>4928.5347147142847</v>
      </c>
      <c r="E80">
        <f t="shared" si="13"/>
        <v>4927.086810571428</v>
      </c>
      <c r="F80">
        <f t="shared" si="20"/>
        <v>4678.7481195656965</v>
      </c>
      <c r="G80">
        <f t="shared" si="16"/>
        <v>61672.10545044022</v>
      </c>
      <c r="H80">
        <f t="shared" si="14"/>
        <v>3790858.0659746509</v>
      </c>
      <c r="M80" s="4">
        <f>Input!J81</f>
        <v>12.239983857141851</v>
      </c>
      <c r="N80">
        <f t="shared" si="17"/>
        <v>11.754294428570423</v>
      </c>
      <c r="O80">
        <f t="shared" si="18"/>
        <v>0.24304872234868891</v>
      </c>
      <c r="P80">
        <f t="shared" si="19"/>
        <v>132.50877770900831</v>
      </c>
      <c r="Q80">
        <f t="shared" si="15"/>
        <v>2349.3913693631034</v>
      </c>
    </row>
    <row r="81" spans="1:17" x14ac:dyDescent="0.25">
      <c r="A81">
        <f>Input!G82</f>
        <v>78</v>
      </c>
      <c r="B81">
        <f t="shared" si="12"/>
        <v>78</v>
      </c>
      <c r="C81">
        <f t="shared" si="11"/>
        <v>3.6744746508135071</v>
      </c>
      <c r="D81" s="4">
        <f>Input!I82</f>
        <v>4940.3378835714293</v>
      </c>
      <c r="E81">
        <f t="shared" si="13"/>
        <v>4938.8899794285726</v>
      </c>
      <c r="F81">
        <f t="shared" si="20"/>
        <v>4678.9283792777742</v>
      </c>
      <c r="G81">
        <f t="shared" si="16"/>
        <v>67580.033552963592</v>
      </c>
      <c r="H81">
        <f t="shared" si="14"/>
        <v>3791560.0343297212</v>
      </c>
      <c r="M81" s="4">
        <f>Input!J82</f>
        <v>11.803168857144556</v>
      </c>
      <c r="N81">
        <f t="shared" si="17"/>
        <v>11.317479428573128</v>
      </c>
      <c r="O81">
        <f t="shared" si="18"/>
        <v>0.18025971207733196</v>
      </c>
      <c r="P81">
        <f t="shared" si="19"/>
        <v>124.03766301350269</v>
      </c>
      <c r="Q81">
        <f t="shared" si="15"/>
        <v>2391.9274776380203</v>
      </c>
    </row>
    <row r="82" spans="1:17" x14ac:dyDescent="0.25">
      <c r="A82">
        <f>Input!G83</f>
        <v>79</v>
      </c>
      <c r="B82">
        <f t="shared" si="12"/>
        <v>79</v>
      </c>
      <c r="C82">
        <f t="shared" si="11"/>
        <v>3.7567302913593128</v>
      </c>
      <c r="D82" s="4">
        <f>Input!I83</f>
        <v>4951.0199957142859</v>
      </c>
      <c r="E82">
        <f t="shared" si="13"/>
        <v>4949.5720915714292</v>
      </c>
      <c r="F82">
        <f t="shared" si="20"/>
        <v>4679.0611693390683</v>
      </c>
      <c r="G82">
        <f t="shared" si="16"/>
        <v>73176.159047002366</v>
      </c>
      <c r="H82">
        <f t="shared" si="14"/>
        <v>3792077.1876814035</v>
      </c>
      <c r="M82" s="4">
        <f>Input!J83</f>
        <v>10.682112142856568</v>
      </c>
      <c r="N82">
        <f t="shared" si="17"/>
        <v>10.19642271428514</v>
      </c>
      <c r="O82">
        <f t="shared" si="18"/>
        <v>0.13279006129438309</v>
      </c>
      <c r="P82">
        <f t="shared" si="19"/>
        <v>101.27670217434178</v>
      </c>
      <c r="Q82">
        <f t="shared" si="15"/>
        <v>2502.8400397485157</v>
      </c>
    </row>
    <row r="83" spans="1:17" x14ac:dyDescent="0.25">
      <c r="A83">
        <f>Input!G84</f>
        <v>80</v>
      </c>
      <c r="B83">
        <f t="shared" si="12"/>
        <v>80</v>
      </c>
      <c r="C83">
        <f t="shared" si="11"/>
        <v>3.8389859319051181</v>
      </c>
      <c r="D83" s="4">
        <f>Input!I84</f>
        <v>4965.1966278571426</v>
      </c>
      <c r="E83">
        <f t="shared" si="13"/>
        <v>4963.7487237142859</v>
      </c>
      <c r="F83">
        <f t="shared" si="20"/>
        <v>4679.1583308002473</v>
      </c>
      <c r="G83">
        <f t="shared" si="16"/>
        <v>80991.691738966867</v>
      </c>
      <c r="H83">
        <f t="shared" si="14"/>
        <v>3792455.6071328702</v>
      </c>
      <c r="M83" s="4">
        <f>Input!J84</f>
        <v>14.176632142856761</v>
      </c>
      <c r="N83">
        <f t="shared" si="17"/>
        <v>13.690942714285333</v>
      </c>
      <c r="O83">
        <f t="shared" si="18"/>
        <v>9.7161461179106068E-2</v>
      </c>
      <c r="P83">
        <f t="shared" si="19"/>
        <v>184.79088875730233</v>
      </c>
      <c r="Q83">
        <f t="shared" si="15"/>
        <v>2165.4012746052399</v>
      </c>
    </row>
    <row r="84" spans="1:17" x14ac:dyDescent="0.25">
      <c r="A84">
        <f>Input!G85</f>
        <v>81</v>
      </c>
      <c r="B84">
        <f t="shared" si="12"/>
        <v>81</v>
      </c>
      <c r="C84">
        <f t="shared" si="11"/>
        <v>3.9212415724509238</v>
      </c>
      <c r="D84" s="4">
        <f>Input!I85</f>
        <v>4979.2235819999996</v>
      </c>
      <c r="E84">
        <f t="shared" si="13"/>
        <v>4977.7756778571429</v>
      </c>
      <c r="F84">
        <f t="shared" si="20"/>
        <v>4679.2289437040245</v>
      </c>
      <c r="G84">
        <f t="shared" si="16"/>
        <v>89130.152473492781</v>
      </c>
      <c r="H84">
        <f t="shared" si="14"/>
        <v>3792730.6384782703</v>
      </c>
      <c r="M84" s="4">
        <f>Input!J85</f>
        <v>14.026954142856994</v>
      </c>
      <c r="N84">
        <f t="shared" si="17"/>
        <v>13.541264714285566</v>
      </c>
      <c r="O84">
        <f t="shared" si="18"/>
        <v>7.0612903776790276E-2</v>
      </c>
      <c r="P84">
        <f t="shared" si="19"/>
        <v>181.45846019996333</v>
      </c>
      <c r="Q84">
        <f t="shared" si="15"/>
        <v>2179.3538719959888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opLeftCell="E1" zoomScale="84" zoomScaleNormal="84" workbookViewId="0">
      <selection activeCell="W6" sqref="W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0</v>
      </c>
      <c r="B3">
        <f>A3-$A$3</f>
        <v>0</v>
      </c>
      <c r="C3" s="4">
        <f>Input!I4</f>
        <v>1.4479041428571429</v>
      </c>
      <c r="D3">
        <f>C3-$C$3</f>
        <v>0</v>
      </c>
      <c r="E3">
        <f>N3</f>
        <v>3.355923229338432</v>
      </c>
      <c r="F3">
        <f>(D3-E3)^2</f>
        <v>11.262220721213291</v>
      </c>
      <c r="G3">
        <f>(E3-$H$4)^2</f>
        <v>7301336.8942081463</v>
      </c>
      <c r="H3" s="2" t="s">
        <v>11</v>
      </c>
      <c r="I3" s="23">
        <f>SUM(F3:F167)</f>
        <v>789861888.78070915</v>
      </c>
      <c r="J3">
        <f>1-(I3/I5)</f>
        <v>-0.50854342053230295</v>
      </c>
      <c r="L3">
        <f>Input!J4</f>
        <v>0.48568942857142861</v>
      </c>
      <c r="M3">
        <f>L3-$L$3</f>
        <v>0</v>
      </c>
      <c r="N3">
        <f>2*($X$3/PI())*($Z$3/(4*((B3-$Y$3)^2)+$Z$3*$Z$3))</f>
        <v>3.355923229338432</v>
      </c>
      <c r="O3">
        <f>(L3-N3)^2</f>
        <v>8.2382420710654003</v>
      </c>
      <c r="P3">
        <f>(N3-$Q$4)^2</f>
        <v>3355.991651630271</v>
      </c>
      <c r="Q3" s="1" t="s">
        <v>11</v>
      </c>
      <c r="R3" s="23">
        <f>SUM(O3:O167)</f>
        <v>497904.67498636036</v>
      </c>
      <c r="S3" s="5">
        <f>1-(R3/R5)</f>
        <v>-0.90179180218563593</v>
      </c>
      <c r="V3">
        <f>COUNT(B3:B194)</f>
        <v>81</v>
      </c>
      <c r="X3">
        <v>72379.230060517744</v>
      </c>
      <c r="Y3">
        <v>327.53762850174513</v>
      </c>
      <c r="Z3">
        <v>31.325086476650824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0">A4-$A$3</f>
        <v>1</v>
      </c>
      <c r="C4" s="4">
        <f>Input!I5</f>
        <v>2.0863261428571427</v>
      </c>
      <c r="D4">
        <f t="shared" ref="D4:D67" si="1">C4-$C$3</f>
        <v>0.63842199999999982</v>
      </c>
      <c r="E4">
        <f>N4+E3</f>
        <v>6.7323852669011481</v>
      </c>
      <c r="F4">
        <f t="shared" ref="F4:F67" si="2">(D4-E4)^2</f>
        <v>37.13638829834052</v>
      </c>
      <c r="G4">
        <f t="shared" ref="G4:G67" si="3">(E4-$H$4)^2</f>
        <v>7283101.2279521478</v>
      </c>
      <c r="H4">
        <f>AVERAGE(C3:C167)</f>
        <v>2705.4545324973542</v>
      </c>
      <c r="I4" t="s">
        <v>5</v>
      </c>
      <c r="J4" t="s">
        <v>6</v>
      </c>
      <c r="L4">
        <f>Input!J5</f>
        <v>0.63842199999999982</v>
      </c>
      <c r="M4">
        <f t="shared" ref="M4:M67" si="4">L4-$L$3</f>
        <v>0.15273257142857122</v>
      </c>
      <c r="N4">
        <f t="shared" ref="N4:N67" si="5">2*($X$3/PI())*($Z$3/(4*((B4-$Y$3)^2)+$Z$3*$Z$3))</f>
        <v>3.3764620375627161</v>
      </c>
      <c r="O4">
        <f t="shared" ref="O4:O67" si="6">(L4-N4)^2</f>
        <v>7.4968632472964405</v>
      </c>
      <c r="P4">
        <f t="shared" ref="P4:P67" si="7">(N4-$Q$4)^2</f>
        <v>3353.6124093040621</v>
      </c>
      <c r="Q4">
        <f>AVERAGE(L3:L167)</f>
        <v>61.286844606701926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0"/>
        <v>2</v>
      </c>
      <c r="C5" s="4">
        <f>Input!I6</f>
        <v>2.8316608571428574</v>
      </c>
      <c r="D5">
        <f t="shared" si="1"/>
        <v>1.3837567142857146</v>
      </c>
      <c r="E5">
        <f t="shared" ref="E5:E68" si="8">N5+E4</f>
        <v>10.129575096297357</v>
      </c>
      <c r="F5">
        <f t="shared" si="2"/>
        <v>76.489339171132727</v>
      </c>
      <c r="G5">
        <f t="shared" si="3"/>
        <v>7264776.6259890096</v>
      </c>
      <c r="I5">
        <f>SUM(G3:G167)</f>
        <v>523592412.40931559</v>
      </c>
      <c r="J5" s="5">
        <f>1-((1-J3)*(V3-1)/(V3-1-1))</f>
        <v>-0.52763890686815484</v>
      </c>
      <c r="L5">
        <f>Input!J6</f>
        <v>0.74533471428571474</v>
      </c>
      <c r="M5">
        <f t="shared" si="4"/>
        <v>0.25964528571428613</v>
      </c>
      <c r="N5">
        <f t="shared" si="5"/>
        <v>3.3971898293962086</v>
      </c>
      <c r="O5">
        <f t="shared" si="6"/>
        <v>7.0323355515376909</v>
      </c>
      <c r="P5">
        <f t="shared" si="7"/>
        <v>3351.2121302356345</v>
      </c>
      <c r="R5">
        <f>SUM(P3:P167)</f>
        <v>261808.19289164196</v>
      </c>
      <c r="S5" s="5">
        <f>1-((1-S3)*(V3-1)/(V3-1-1))</f>
        <v>-0.92586511613735301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0"/>
        <v>3</v>
      </c>
      <c r="C6" s="4">
        <f>Input!I7</f>
        <v>3.9557721428571426</v>
      </c>
      <c r="D6">
        <f t="shared" si="1"/>
        <v>2.5078679999999998</v>
      </c>
      <c r="E6">
        <f t="shared" si="8"/>
        <v>13.547684024977171</v>
      </c>
      <c r="F6">
        <f t="shared" si="2"/>
        <v>121.87753786534273</v>
      </c>
      <c r="G6">
        <f t="shared" si="3"/>
        <v>7246362.4808524856</v>
      </c>
      <c r="L6">
        <f>Input!J7</f>
        <v>1.1241112857142852</v>
      </c>
      <c r="M6">
        <f t="shared" si="4"/>
        <v>0.6384218571428566</v>
      </c>
      <c r="N6">
        <f t="shared" si="5"/>
        <v>3.4181089286798145</v>
      </c>
      <c r="O6">
        <f t="shared" si="6"/>
        <v>5.262425185931404</v>
      </c>
      <c r="P6">
        <f t="shared" si="7"/>
        <v>3348.7905689727895</v>
      </c>
      <c r="V6" s="19" t="s">
        <v>17</v>
      </c>
      <c r="W6" s="20">
        <f>SQRT((S5-J5)^2)</f>
        <v>0.39822620926919816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0"/>
        <v>4</v>
      </c>
      <c r="C7" s="4">
        <f>Input!I8</f>
        <v>5.345638000000001</v>
      </c>
      <c r="D7">
        <f t="shared" si="1"/>
        <v>3.8977338571428581</v>
      </c>
      <c r="E7">
        <f t="shared" si="8"/>
        <v>16.986905720032446</v>
      </c>
      <c r="F7">
        <f t="shared" si="2"/>
        <v>171.32642005626047</v>
      </c>
      <c r="G7">
        <f t="shared" si="3"/>
        <v>7227858.1802296834</v>
      </c>
      <c r="L7">
        <f>Input!J8</f>
        <v>1.3898658571428584</v>
      </c>
      <c r="M7">
        <f t="shared" si="4"/>
        <v>0.90417642857142977</v>
      </c>
      <c r="N7">
        <f t="shared" si="5"/>
        <v>3.439221695055275</v>
      </c>
      <c r="O7">
        <f t="shared" si="6"/>
        <v>4.1998593503857036</v>
      </c>
      <c r="P7">
        <f t="shared" si="7"/>
        <v>3346.3474765280666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0"/>
        <v>5</v>
      </c>
      <c r="C8" s="4">
        <f>Input!I9</f>
        <v>7.1448271428571442</v>
      </c>
      <c r="D8">
        <f t="shared" si="1"/>
        <v>5.6969230000000017</v>
      </c>
      <c r="E8">
        <f t="shared" si="8"/>
        <v>20.447436244660977</v>
      </c>
      <c r="F8">
        <f t="shared" si="2"/>
        <v>217.57764098091886</v>
      </c>
      <c r="G8">
        <f t="shared" si="3"/>
        <v>7209263.1069273204</v>
      </c>
      <c r="L8">
        <f>Input!J9</f>
        <v>1.7991891428571432</v>
      </c>
      <c r="M8">
        <f t="shared" si="4"/>
        <v>1.3134997142857145</v>
      </c>
      <c r="N8">
        <f t="shared" si="5"/>
        <v>3.4605305246285298</v>
      </c>
      <c r="O8">
        <f t="shared" si="6"/>
        <v>2.7600551867860603</v>
      </c>
      <c r="P8">
        <f t="shared" si="7"/>
        <v>3343.8826003186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0"/>
        <v>6</v>
      </c>
      <c r="C9" s="4">
        <f>Input!I10</f>
        <v>10.055909</v>
      </c>
      <c r="D9">
        <f t="shared" si="1"/>
        <v>8.6080048571428573</v>
      </c>
      <c r="E9">
        <f t="shared" si="8"/>
        <v>23.929474095308443</v>
      </c>
      <c r="F9">
        <f t="shared" si="2"/>
        <v>234.74741961605432</v>
      </c>
      <c r="G9">
        <f t="shared" si="3"/>
        <v>7190576.6388380956</v>
      </c>
      <c r="L9">
        <f>Input!J10</f>
        <v>2.9110818571428556</v>
      </c>
      <c r="M9">
        <f t="shared" si="4"/>
        <v>2.4253924285714268</v>
      </c>
      <c r="N9">
        <f t="shared" si="5"/>
        <v>3.4820378506474663</v>
      </c>
      <c r="O9">
        <f t="shared" si="6"/>
        <v>0.32599074651883703</v>
      </c>
      <c r="P9">
        <f t="shared" si="7"/>
        <v>3341.3956841047993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0"/>
        <v>7</v>
      </c>
      <c r="C10" s="4">
        <f>Input!I11</f>
        <v>14.729524</v>
      </c>
      <c r="D10">
        <f t="shared" si="1"/>
        <v>13.281619857142857</v>
      </c>
      <c r="E10">
        <f t="shared" si="8"/>
        <v>27.433220239502827</v>
      </c>
      <c r="F10">
        <f t="shared" si="2"/>
        <v>200.26779338201084</v>
      </c>
      <c r="G10">
        <f t="shared" si="3"/>
        <v>7171798.1489072628</v>
      </c>
      <c r="L10">
        <f>Input!J11</f>
        <v>4.6736149999999999</v>
      </c>
      <c r="M10">
        <f t="shared" si="4"/>
        <v>4.187925571428571</v>
      </c>
      <c r="N10">
        <f t="shared" si="5"/>
        <v>3.5037461441943845</v>
      </c>
      <c r="O10">
        <f t="shared" si="6"/>
        <v>1.3685931397839397</v>
      </c>
      <c r="P10">
        <f t="shared" si="7"/>
        <v>3338.8864679278413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0"/>
        <v>8</v>
      </c>
      <c r="C11" s="4">
        <f>Input!I12</f>
        <v>21.006830285714283</v>
      </c>
      <c r="D11">
        <f t="shared" si="1"/>
        <v>19.558926142857139</v>
      </c>
      <c r="E11">
        <f t="shared" si="8"/>
        <v>30.958878154396398</v>
      </c>
      <c r="F11">
        <f t="shared" si="2"/>
        <v>129.95890586539801</v>
      </c>
      <c r="G11">
        <f t="shared" si="3"/>
        <v>7152927.0050993674</v>
      </c>
      <c r="L11">
        <f>Input!J12</f>
        <v>6.2773062857142836</v>
      </c>
      <c r="M11">
        <f t="shared" si="4"/>
        <v>5.7916168571428548</v>
      </c>
      <c r="N11">
        <f t="shared" si="5"/>
        <v>3.5256579148935727</v>
      </c>
      <c r="O11">
        <f t="shared" si="6"/>
        <v>7.5715687566402723</v>
      </c>
      <c r="P11">
        <f t="shared" si="7"/>
        <v>3336.3546880459385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0"/>
        <v>9</v>
      </c>
      <c r="C12" s="4">
        <f>Input!I13</f>
        <v>27.171114571428571</v>
      </c>
      <c r="D12">
        <f t="shared" si="1"/>
        <v>25.723210428571427</v>
      </c>
      <c r="E12">
        <f t="shared" si="8"/>
        <v>34.506653866030746</v>
      </c>
      <c r="F12">
        <f t="shared" si="2"/>
        <v>77.148878619047167</v>
      </c>
      <c r="G12">
        <f t="shared" si="3"/>
        <v>7133962.5703651672</v>
      </c>
      <c r="L12">
        <f>Input!J13</f>
        <v>6.1642842857142881</v>
      </c>
      <c r="M12">
        <f t="shared" si="4"/>
        <v>5.6785948571428593</v>
      </c>
      <c r="N12">
        <f t="shared" si="5"/>
        <v>3.5477757116343445</v>
      </c>
      <c r="O12">
        <f t="shared" si="6"/>
        <v>6.8461171182338596</v>
      </c>
      <c r="P12">
        <f t="shared" si="7"/>
        <v>3333.800076869361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0"/>
        <v>10</v>
      </c>
      <c r="C13" s="4">
        <f>Input!I14</f>
        <v>41.93118485714286</v>
      </c>
      <c r="D13">
        <f t="shared" si="1"/>
        <v>40.483280714285719</v>
      </c>
      <c r="E13">
        <f t="shared" si="8"/>
        <v>38.076755989340697</v>
      </c>
      <c r="F13">
        <f t="shared" si="2"/>
        <v>5.7913612517717157</v>
      </c>
      <c r="G13">
        <f t="shared" si="3"/>
        <v>7114904.202608834</v>
      </c>
      <c r="L13">
        <f>Input!J14</f>
        <v>14.760070285714288</v>
      </c>
      <c r="M13">
        <f t="shared" si="4"/>
        <v>14.274380857142861</v>
      </c>
      <c r="N13">
        <f t="shared" si="5"/>
        <v>3.5701021233099479</v>
      </c>
      <c r="O13">
        <f t="shared" si="6"/>
        <v>125.21538747562279</v>
      </c>
      <c r="P13">
        <f t="shared" si="7"/>
        <v>3331.2223628941842</v>
      </c>
      <c r="S13" t="s">
        <v>23</v>
      </c>
      <c r="T13">
        <f>_Ac*0.8413</f>
        <v>2616286.642902799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0"/>
        <v>11</v>
      </c>
      <c r="C14" s="4">
        <f>Input!I15</f>
        <v>59.926129857142861</v>
      </c>
      <c r="D14">
        <f t="shared" si="1"/>
        <v>58.47822571428572</v>
      </c>
      <c r="E14">
        <f t="shared" si="8"/>
        <v>41.669395768913425</v>
      </c>
      <c r="F14">
        <f t="shared" si="2"/>
        <v>282.53676413244438</v>
      </c>
      <c r="G14">
        <f t="shared" si="3"/>
        <v>7095751.2546553575</v>
      </c>
      <c r="L14">
        <f>Input!J15</f>
        <v>17.994945000000001</v>
      </c>
      <c r="M14">
        <f t="shared" si="4"/>
        <v>17.509255571428572</v>
      </c>
      <c r="N14">
        <f t="shared" si="5"/>
        <v>3.5926397795727274</v>
      </c>
      <c r="O14">
        <f t="shared" si="6"/>
        <v>207.42639566234669</v>
      </c>
      <c r="P14">
        <f t="shared" si="7"/>
        <v>3328.6212706347383</v>
      </c>
      <c r="S14" t="s">
        <v>24</v>
      </c>
      <c r="T14">
        <f>_Ac*0.9772</f>
        <v>3038910.3856467549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0"/>
        <v>12</v>
      </c>
      <c r="C15" s="4">
        <f>Input!I16</f>
        <v>81.690513285714275</v>
      </c>
      <c r="D15">
        <f t="shared" si="1"/>
        <v>80.242609142857134</v>
      </c>
      <c r="E15">
        <f t="shared" si="8"/>
        <v>45.284787120519383</v>
      </c>
      <c r="F15">
        <f t="shared" si="2"/>
        <v>1222.0493205454422</v>
      </c>
      <c r="G15">
        <f t="shared" si="3"/>
        <v>7076503.0742182536</v>
      </c>
      <c r="L15">
        <f>Input!J16</f>
        <v>21.764383428571414</v>
      </c>
      <c r="M15">
        <f t="shared" si="4"/>
        <v>21.278693999999984</v>
      </c>
      <c r="N15">
        <f t="shared" si="5"/>
        <v>3.6153913516059548</v>
      </c>
      <c r="O15">
        <f t="shared" si="6"/>
        <v>329.38591340975501</v>
      </c>
      <c r="P15">
        <f t="shared" si="7"/>
        <v>3325.9965205547196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0"/>
        <v>13</v>
      </c>
      <c r="C16" s="4">
        <f>Input!I17</f>
        <v>108.78220685714287</v>
      </c>
      <c r="D16">
        <f t="shared" si="1"/>
        <v>107.33430271428573</v>
      </c>
      <c r="E16">
        <f t="shared" si="8"/>
        <v>48.923146673432143</v>
      </c>
      <c r="F16">
        <f t="shared" si="2"/>
        <v>3411.8631500289462</v>
      </c>
      <c r="G16">
        <f t="shared" si="3"/>
        <v>7057159.0038675675</v>
      </c>
      <c r="L16">
        <f>Input!J17</f>
        <v>27.091693571428593</v>
      </c>
      <c r="M16">
        <f t="shared" si="4"/>
        <v>26.606004142857163</v>
      </c>
      <c r="N16">
        <f t="shared" si="5"/>
        <v>3.6383595529127599</v>
      </c>
      <c r="O16">
        <f t="shared" si="6"/>
        <v>550.05887658407198</v>
      </c>
      <c r="P16">
        <f t="shared" si="7"/>
        <v>3323.347828996953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0"/>
        <v>14</v>
      </c>
      <c r="C17" s="4">
        <f>Input!I18</f>
        <v>139.49060642857143</v>
      </c>
      <c r="D17">
        <f t="shared" si="1"/>
        <v>138.04270228571428</v>
      </c>
      <c r="E17">
        <f t="shared" si="8"/>
        <v>52.584693813554722</v>
      </c>
      <c r="F17">
        <f t="shared" si="2"/>
        <v>7303.0712120276958</v>
      </c>
      <c r="G17">
        <f t="shared" si="3"/>
        <v>7037718.3809982091</v>
      </c>
      <c r="L17">
        <f>Input!J18</f>
        <v>30.708399571428558</v>
      </c>
      <c r="M17">
        <f t="shared" si="4"/>
        <v>30.222710142857128</v>
      </c>
      <c r="N17">
        <f t="shared" si="5"/>
        <v>3.661547140122579</v>
      </c>
      <c r="O17">
        <f t="shared" si="6"/>
        <v>731.53222644084212</v>
      </c>
      <c r="P17">
        <f t="shared" si="7"/>
        <v>3320.6749081117559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0"/>
        <v>15</v>
      </c>
      <c r="C18" s="4">
        <f>Input!I19</f>
        <v>175.02535357142855</v>
      </c>
      <c r="D18">
        <f t="shared" si="1"/>
        <v>173.57744942857141</v>
      </c>
      <c r="E18">
        <f t="shared" si="8"/>
        <v>56.269650727370298</v>
      </c>
      <c r="F18">
        <f t="shared" si="2"/>
        <v>13761.119636121521</v>
      </c>
      <c r="G18">
        <f t="shared" si="3"/>
        <v>7018180.5377986431</v>
      </c>
      <c r="L18">
        <f>Input!J19</f>
        <v>35.534747142857128</v>
      </c>
      <c r="M18">
        <f t="shared" si="4"/>
        <v>35.049057714285702</v>
      </c>
      <c r="N18">
        <f t="shared" si="5"/>
        <v>3.6849569138155736</v>
      </c>
      <c r="O18">
        <f t="shared" si="6"/>
        <v>1014.409137633951</v>
      </c>
      <c r="P18">
        <f t="shared" si="7"/>
        <v>3317.9774657838921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0"/>
        <v>16</v>
      </c>
      <c r="C19" s="4">
        <f>Input!I20</f>
        <v>222.94059842857141</v>
      </c>
      <c r="D19">
        <f t="shared" si="1"/>
        <v>221.49269428571426</v>
      </c>
      <c r="E19">
        <f t="shared" si="8"/>
        <v>59.978242446735777</v>
      </c>
      <c r="F19">
        <f t="shared" si="2"/>
        <v>26086.918152845701</v>
      </c>
      <c r="G19">
        <f t="shared" si="3"/>
        <v>6998544.801219984</v>
      </c>
      <c r="L19">
        <f>Input!J20</f>
        <v>47.915244857142852</v>
      </c>
      <c r="M19">
        <f t="shared" si="4"/>
        <v>47.429555428571426</v>
      </c>
      <c r="N19">
        <f t="shared" si="5"/>
        <v>3.7085917193654825</v>
      </c>
      <c r="O19">
        <f t="shared" si="6"/>
        <v>1954.2281816437621</v>
      </c>
      <c r="P19">
        <f t="shared" si="7"/>
        <v>3315.2552055580677</v>
      </c>
    </row>
    <row r="20" spans="1:35" x14ac:dyDescent="0.25">
      <c r="A20">
        <f>Input!G21</f>
        <v>17</v>
      </c>
      <c r="B20">
        <f t="shared" si="0"/>
        <v>17</v>
      </c>
      <c r="C20" s="4">
        <f>Input!I21</f>
        <v>269.304081</v>
      </c>
      <c r="D20">
        <f t="shared" si="1"/>
        <v>267.85617685714283</v>
      </c>
      <c r="E20">
        <f t="shared" si="8"/>
        <v>63.710696894537151</v>
      </c>
      <c r="F20">
        <f t="shared" si="2"/>
        <v>41675.376989162643</v>
      </c>
      <c r="G20">
        <f t="shared" si="3"/>
        <v>6978810.492945483</v>
      </c>
      <c r="L20">
        <f>Input!J21</f>
        <v>46.363482571428591</v>
      </c>
      <c r="M20">
        <f t="shared" si="4"/>
        <v>45.877793142857165</v>
      </c>
      <c r="N20">
        <f t="shared" si="5"/>
        <v>3.7324544478013766</v>
      </c>
      <c r="O20">
        <f t="shared" si="6"/>
        <v>1817.4045588774948</v>
      </c>
      <c r="P20">
        <f t="shared" si="7"/>
        <v>3312.5078265629486</v>
      </c>
    </row>
    <row r="21" spans="1:35" x14ac:dyDescent="0.25">
      <c r="A21">
        <f>Input!G22</f>
        <v>18</v>
      </c>
      <c r="B21">
        <f t="shared" si="0"/>
        <v>18</v>
      </c>
      <c r="C21" s="4">
        <f>Input!I22</f>
        <v>327.29050800000005</v>
      </c>
      <c r="D21">
        <f t="shared" si="1"/>
        <v>325.84260385714288</v>
      </c>
      <c r="E21">
        <f t="shared" si="8"/>
        <v>67.467244931225949</v>
      </c>
      <c r="F21">
        <f t="shared" si="2"/>
        <v>66757.826100096412</v>
      </c>
      <c r="G21">
        <f t="shared" si="3"/>
        <v>6958976.9293604977</v>
      </c>
      <c r="L21">
        <f>Input!J22</f>
        <v>57.986427000000049</v>
      </c>
      <c r="M21">
        <f t="shared" si="4"/>
        <v>57.500737571428623</v>
      </c>
      <c r="N21">
        <f t="shared" si="5"/>
        <v>3.7565480366887933</v>
      </c>
      <c r="O21">
        <f t="shared" si="6"/>
        <v>2940.8797723753887</v>
      </c>
      <c r="P21">
        <f t="shared" si="7"/>
        <v>3309.735023433665</v>
      </c>
    </row>
    <row r="22" spans="1:35" x14ac:dyDescent="0.25">
      <c r="A22">
        <f>Input!G23</f>
        <v>19</v>
      </c>
      <c r="B22">
        <f t="shared" si="0"/>
        <v>19</v>
      </c>
      <c r="C22" s="4">
        <f>Input!I23</f>
        <v>391.3465251428571</v>
      </c>
      <c r="D22">
        <f t="shared" si="1"/>
        <v>389.89862099999993</v>
      </c>
      <c r="E22">
        <f t="shared" si="8"/>
        <v>71.248120402256717</v>
      </c>
      <c r="F22">
        <f t="shared" si="2"/>
        <v>101538.14153119233</v>
      </c>
      <c r="G22">
        <f t="shared" si="3"/>
        <v>6939043.4215229275</v>
      </c>
      <c r="L22">
        <f>Input!J23</f>
        <v>64.056017142857058</v>
      </c>
      <c r="M22">
        <f t="shared" si="4"/>
        <v>63.570327714285632</v>
      </c>
      <c r="N22">
        <f t="shared" si="5"/>
        <v>3.780875471030765</v>
      </c>
      <c r="O22">
        <f t="shared" si="6"/>
        <v>3633.0927035587301</v>
      </c>
      <c r="P22">
        <f t="shared" si="7"/>
        <v>3306.9364862327639</v>
      </c>
    </row>
    <row r="23" spans="1:35" x14ac:dyDescent="0.25">
      <c r="A23">
        <f>Input!G24</f>
        <v>20</v>
      </c>
      <c r="B23">
        <f t="shared" si="0"/>
        <v>20</v>
      </c>
      <c r="C23" s="4">
        <f>Input!I24</f>
        <v>468.30538514285712</v>
      </c>
      <c r="D23">
        <f t="shared" si="1"/>
        <v>466.85748099999995</v>
      </c>
      <c r="E23">
        <f t="shared" si="8"/>
        <v>75.053560186445964</v>
      </c>
      <c r="F23">
        <f t="shared" si="2"/>
        <v>153510.31236487368</v>
      </c>
      <c r="G23">
        <f t="shared" si="3"/>
        <v>6919009.2751341723</v>
      </c>
      <c r="L23">
        <f>Input!J24</f>
        <v>76.958860000000016</v>
      </c>
      <c r="M23">
        <f t="shared" si="4"/>
        <v>76.473170571428582</v>
      </c>
      <c r="N23">
        <f t="shared" si="5"/>
        <v>3.8054397841892471</v>
      </c>
      <c r="O23">
        <f t="shared" si="6"/>
        <v>5351.4228892709916</v>
      </c>
      <c r="P23">
        <f t="shared" si="7"/>
        <v>3304.111900369584</v>
      </c>
    </row>
    <row r="24" spans="1:35" x14ac:dyDescent="0.25">
      <c r="A24">
        <f>Input!G25</f>
        <v>21</v>
      </c>
      <c r="B24">
        <f t="shared" si="0"/>
        <v>21</v>
      </c>
      <c r="C24" s="4">
        <f>Input!I25</f>
        <v>554.25408114285722</v>
      </c>
      <c r="D24">
        <f t="shared" si="1"/>
        <v>552.80617700000005</v>
      </c>
      <c r="E24">
        <f t="shared" si="8"/>
        <v>78.883804245273438</v>
      </c>
      <c r="F24">
        <f t="shared" si="2"/>
        <v>224602.41539747003</v>
      </c>
      <c r="G24">
        <f t="shared" si="3"/>
        <v>6898873.7905106656</v>
      </c>
      <c r="L24">
        <f>Input!J25</f>
        <v>85.948696000000098</v>
      </c>
      <c r="M24">
        <f t="shared" si="4"/>
        <v>85.463006571428664</v>
      </c>
      <c r="N24">
        <f t="shared" si="5"/>
        <v>3.8302440588274718</v>
      </c>
      <c r="O24">
        <f t="shared" si="6"/>
        <v>6743.4401492146781</v>
      </c>
      <c r="P24">
        <f t="shared" si="7"/>
        <v>3301.2609465180067</v>
      </c>
    </row>
    <row r="25" spans="1:35" x14ac:dyDescent="0.25">
      <c r="A25">
        <f>Input!G26</f>
        <v>22</v>
      </c>
      <c r="B25">
        <f t="shared" si="0"/>
        <v>22</v>
      </c>
      <c r="C25" s="4">
        <f>Input!I26</f>
        <v>663.01490557142859</v>
      </c>
      <c r="D25">
        <f t="shared" si="1"/>
        <v>661.56700142857142</v>
      </c>
      <c r="E25">
        <f t="shared" si="8"/>
        <v>82.739095673147219</v>
      </c>
      <c r="F25">
        <f t="shared" si="2"/>
        <v>335041.74448121031</v>
      </c>
      <c r="G25">
        <f t="shared" si="3"/>
        <v>6878636.2625559894</v>
      </c>
      <c r="L25">
        <f>Input!J26</f>
        <v>108.76082442857137</v>
      </c>
      <c r="M25">
        <f t="shared" si="4"/>
        <v>108.27513499999993</v>
      </c>
      <c r="N25">
        <f t="shared" si="5"/>
        <v>3.8552914278737824</v>
      </c>
      <c r="O25">
        <f t="shared" si="6"/>
        <v>11005.170854160451</v>
      </c>
      <c r="P25">
        <f t="shared" si="7"/>
        <v>3298.3833005325655</v>
      </c>
    </row>
    <row r="26" spans="1:35" x14ac:dyDescent="0.25">
      <c r="A26">
        <f>Input!G27</f>
        <v>23</v>
      </c>
      <c r="B26">
        <f t="shared" si="0"/>
        <v>23</v>
      </c>
      <c r="C26" s="4">
        <f>Input!I27</f>
        <v>784.66024514285709</v>
      </c>
      <c r="D26">
        <f t="shared" si="1"/>
        <v>783.21234099999992</v>
      </c>
      <c r="E26">
        <f t="shared" si="8"/>
        <v>86.619680748654716</v>
      </c>
      <c r="F26">
        <f t="shared" si="2"/>
        <v>485241.33431604609</v>
      </c>
      <c r="G26">
        <f t="shared" si="3"/>
        <v>6858295.9807336321</v>
      </c>
      <c r="L26">
        <f>Input!J27</f>
        <v>121.64533957142851</v>
      </c>
      <c r="M26">
        <f t="shared" si="4"/>
        <v>121.15965014285707</v>
      </c>
      <c r="N26">
        <f t="shared" si="5"/>
        <v>3.8805850755074958</v>
      </c>
      <c r="O26">
        <f t="shared" si="6"/>
        <v>13868.537401484547</v>
      </c>
      <c r="P26">
        <f t="shared" si="7"/>
        <v>3295.4786333628513</v>
      </c>
    </row>
    <row r="27" spans="1:35" x14ac:dyDescent="0.25">
      <c r="A27">
        <f>Input!G28</f>
        <v>24</v>
      </c>
      <c r="B27">
        <f t="shared" si="0"/>
        <v>24</v>
      </c>
      <c r="C27" s="4">
        <f>Input!I28</f>
        <v>923.0633961428573</v>
      </c>
      <c r="D27">
        <f t="shared" si="1"/>
        <v>921.61549200000013</v>
      </c>
      <c r="E27">
        <f t="shared" si="8"/>
        <v>90.525808986822099</v>
      </c>
      <c r="F27">
        <f t="shared" si="2"/>
        <v>690710.06121094478</v>
      </c>
      <c r="G27">
        <f t="shared" si="3"/>
        <v>6837852.2290404206</v>
      </c>
      <c r="L27">
        <f>Input!J28</f>
        <v>138.40315100000021</v>
      </c>
      <c r="M27">
        <f t="shared" si="4"/>
        <v>137.91746157142879</v>
      </c>
      <c r="N27">
        <f t="shared" si="5"/>
        <v>3.9061282381673883</v>
      </c>
      <c r="O27">
        <f t="shared" si="6"/>
        <v>18089.449131796977</v>
      </c>
      <c r="P27">
        <f t="shared" si="7"/>
        <v>3292.546610966207</v>
      </c>
    </row>
    <row r="28" spans="1:35" x14ac:dyDescent="0.25">
      <c r="A28">
        <f>Input!G29</f>
        <v>25</v>
      </c>
      <c r="B28">
        <f t="shared" si="0"/>
        <v>25</v>
      </c>
      <c r="C28" s="4">
        <f>Input!I29</f>
        <v>1069.2620148571427</v>
      </c>
      <c r="D28">
        <f t="shared" si="1"/>
        <v>1067.8141107142856</v>
      </c>
      <c r="E28">
        <f t="shared" si="8"/>
        <v>94.45773319240547</v>
      </c>
      <c r="F28">
        <f t="shared" si="2"/>
        <v>947422.63766251667</v>
      </c>
      <c r="G28">
        <f t="shared" si="3"/>
        <v>6817304.2859806856</v>
      </c>
      <c r="L28">
        <f>Input!J29</f>
        <v>146.19861871428543</v>
      </c>
      <c r="M28">
        <f t="shared" si="4"/>
        <v>145.71292928571401</v>
      </c>
      <c r="N28">
        <f t="shared" si="5"/>
        <v>3.9319242055833721</v>
      </c>
      <c r="O28">
        <f t="shared" si="6"/>
        <v>20239.812366432354</v>
      </c>
      <c r="P28">
        <f t="shared" si="7"/>
        <v>3289.5868942186453</v>
      </c>
    </row>
    <row r="29" spans="1:35" x14ac:dyDescent="0.25">
      <c r="A29">
        <f>Input!G30</f>
        <v>26</v>
      </c>
      <c r="B29">
        <f t="shared" si="0"/>
        <v>26</v>
      </c>
      <c r="C29" s="4">
        <f>Input!I30</f>
        <v>1226.0938712857144</v>
      </c>
      <c r="D29">
        <f t="shared" si="1"/>
        <v>1224.6459671428572</v>
      </c>
      <c r="E29">
        <f t="shared" si="8"/>
        <v>98.415709514237477</v>
      </c>
      <c r="F29">
        <f t="shared" si="2"/>
        <v>1268394.5931982272</v>
      </c>
      <c r="G29">
        <f t="shared" si="3"/>
        <v>6796651.4245411959</v>
      </c>
      <c r="L29">
        <f>Input!J30</f>
        <v>156.83185642857165</v>
      </c>
      <c r="M29">
        <f t="shared" si="4"/>
        <v>156.34616700000024</v>
      </c>
      <c r="N29">
        <f t="shared" si="5"/>
        <v>3.9579763218320041</v>
      </c>
      <c r="O29">
        <f t="shared" si="6"/>
        <v>23370.42321888981</v>
      </c>
      <c r="P29">
        <f t="shared" si="7"/>
        <v>3286.599138823964</v>
      </c>
    </row>
    <row r="30" spans="1:35" x14ac:dyDescent="0.25">
      <c r="A30">
        <f>Input!G31</f>
        <v>27</v>
      </c>
      <c r="B30">
        <f t="shared" si="0"/>
        <v>27</v>
      </c>
      <c r="C30" s="4">
        <f>Input!I31</f>
        <v>1387.4405009999998</v>
      </c>
      <c r="D30">
        <f t="shared" si="1"/>
        <v>1385.9925968571426</v>
      </c>
      <c r="E30">
        <f t="shared" si="8"/>
        <v>102.39999750065391</v>
      </c>
      <c r="F30">
        <f t="shared" si="2"/>
        <v>1647609.9611227475</v>
      </c>
      <c r="G30">
        <f t="shared" si="3"/>
        <v>6775892.912166887</v>
      </c>
      <c r="L30">
        <f>Input!J31</f>
        <v>161.34662971428543</v>
      </c>
      <c r="M30">
        <f t="shared" si="4"/>
        <v>160.86094028571401</v>
      </c>
      <c r="N30">
        <f t="shared" si="5"/>
        <v>3.9842879864164389</v>
      </c>
      <c r="O30">
        <f t="shared" si="6"/>
        <v>24762.90659407862</v>
      </c>
      <c r="P30">
        <f t="shared" si="7"/>
        <v>3283.5829952210238</v>
      </c>
    </row>
    <row r="31" spans="1:35" x14ac:dyDescent="0.25">
      <c r="A31">
        <f>Input!G32</f>
        <v>28</v>
      </c>
      <c r="B31">
        <f t="shared" si="0"/>
        <v>28</v>
      </c>
      <c r="C31" s="4">
        <f>Input!I32</f>
        <v>1558.6169952857142</v>
      </c>
      <c r="D31">
        <f t="shared" si="1"/>
        <v>1557.169091142857</v>
      </c>
      <c r="E31">
        <f t="shared" si="8"/>
        <v>106.41086015602538</v>
      </c>
      <c r="F31">
        <f t="shared" si="2"/>
        <v>2104699.4447760414</v>
      </c>
      <c r="G31">
        <f t="shared" si="3"/>
        <v>6755028.0107374992</v>
      </c>
      <c r="L31">
        <f>Input!J32</f>
        <v>171.1764942857144</v>
      </c>
      <c r="M31">
        <f t="shared" si="4"/>
        <v>170.69080485714298</v>
      </c>
      <c r="N31">
        <f t="shared" si="5"/>
        <v>4.0108626553714721</v>
      </c>
      <c r="O31">
        <f t="shared" si="6"/>
        <v>27944.348398371505</v>
      </c>
      <c r="P31">
        <f t="shared" si="7"/>
        <v>3280.5381084891314</v>
      </c>
    </row>
    <row r="32" spans="1:35" x14ac:dyDescent="0.25">
      <c r="A32">
        <f>Input!G33</f>
        <v>29</v>
      </c>
      <c r="B32">
        <f t="shared" si="0"/>
        <v>29</v>
      </c>
      <c r="C32" s="4">
        <f>Input!I33</f>
        <v>1725.4100664285713</v>
      </c>
      <c r="D32">
        <f t="shared" si="1"/>
        <v>1723.9621622857142</v>
      </c>
      <c r="E32">
        <f t="shared" si="8"/>
        <v>110.44856399841974</v>
      </c>
      <c r="F32">
        <f t="shared" si="2"/>
        <v>2603426.1318580122</v>
      </c>
      <c r="G32">
        <f t="shared" si="3"/>
        <v>6734055.9765450936</v>
      </c>
      <c r="L32">
        <f>Input!J33</f>
        <v>166.79307114285712</v>
      </c>
      <c r="M32">
        <f t="shared" si="4"/>
        <v>166.3073817142857</v>
      </c>
      <c r="N32">
        <f t="shared" si="5"/>
        <v>4.0377038423943583</v>
      </c>
      <c r="O32">
        <f t="shared" si="6"/>
        <v>26489.309585108538</v>
      </c>
      <c r="P32">
        <f t="shared" si="7"/>
        <v>3277.4641182515024</v>
      </c>
    </row>
    <row r="33" spans="1:16" x14ac:dyDescent="0.25">
      <c r="A33">
        <f>Input!G34</f>
        <v>30</v>
      </c>
      <c r="B33">
        <f t="shared" si="0"/>
        <v>30</v>
      </c>
      <c r="C33" s="4">
        <f>Input!I34</f>
        <v>1891.2134308571426</v>
      </c>
      <c r="D33">
        <f t="shared" si="1"/>
        <v>1889.7655267142854</v>
      </c>
      <c r="E33">
        <f t="shared" si="8"/>
        <v>114.51337911842182</v>
      </c>
      <c r="F33">
        <f t="shared" si="2"/>
        <v>3151520.1875437256</v>
      </c>
      <c r="G33">
        <f t="shared" si="3"/>
        <v>6712976.060272553</v>
      </c>
      <c r="L33">
        <f>Input!J34</f>
        <v>165.80336442857129</v>
      </c>
      <c r="M33">
        <f t="shared" si="4"/>
        <v>165.31767499999987</v>
      </c>
      <c r="N33">
        <f t="shared" si="5"/>
        <v>4.0648151200020743</v>
      </c>
      <c r="O33">
        <f t="shared" si="6"/>
        <v>26159.358332440475</v>
      </c>
      <c r="P33">
        <f t="shared" si="7"/>
        <v>3274.3606585767475</v>
      </c>
    </row>
    <row r="34" spans="1:16" x14ac:dyDescent="0.25">
      <c r="A34">
        <f>Input!G35</f>
        <v>31</v>
      </c>
      <c r="B34">
        <f t="shared" si="0"/>
        <v>31</v>
      </c>
      <c r="C34" s="4">
        <f>Input!I35</f>
        <v>2054.5761297142858</v>
      </c>
      <c r="D34">
        <f t="shared" si="1"/>
        <v>2053.1282255714286</v>
      </c>
      <c r="E34">
        <f t="shared" si="8"/>
        <v>118.60557923913757</v>
      </c>
      <c r="F34">
        <f t="shared" si="2"/>
        <v>3742377.8691724907</v>
      </c>
      <c r="G34">
        <f t="shared" si="3"/>
        <v>6691787.5069731306</v>
      </c>
      <c r="L34">
        <f>Input!J35</f>
        <v>163.36269885714319</v>
      </c>
      <c r="M34">
        <f t="shared" si="4"/>
        <v>162.87700942857177</v>
      </c>
      <c r="N34">
        <f t="shared" si="5"/>
        <v>4.0922001207157495</v>
      </c>
      <c r="O34">
        <f t="shared" si="6"/>
        <v>25367.091767750335</v>
      </c>
      <c r="P34">
        <f t="shared" si="7"/>
        <v>3271.2273578783488</v>
      </c>
    </row>
    <row r="35" spans="1:16" x14ac:dyDescent="0.25">
      <c r="A35">
        <f>Input!G36</f>
        <v>32</v>
      </c>
      <c r="B35">
        <f t="shared" si="0"/>
        <v>32</v>
      </c>
      <c r="C35" s="4">
        <f>Input!I36</f>
        <v>2216.2679348571432</v>
      </c>
      <c r="D35">
        <f t="shared" si="1"/>
        <v>2214.8200307142861</v>
      </c>
      <c r="E35">
        <f t="shared" si="8"/>
        <v>122.72544177741055</v>
      </c>
      <c r="F35">
        <f t="shared" si="2"/>
        <v>4376859.769058954</v>
      </c>
      <c r="G35">
        <f t="shared" si="3"/>
        <v>6670489.5560510661</v>
      </c>
      <c r="L35">
        <f>Input!J36</f>
        <v>161.69180514285745</v>
      </c>
      <c r="M35">
        <f t="shared" si="4"/>
        <v>161.20611571428603</v>
      </c>
      <c r="N35">
        <f t="shared" si="5"/>
        <v>4.1198625382729857</v>
      </c>
      <c r="O35">
        <f t="shared" si="6"/>
        <v>24828.917096182457</v>
      </c>
      <c r="P35">
        <f t="shared" si="7"/>
        <v>3268.0638388120765</v>
      </c>
    </row>
    <row r="36" spans="1:16" x14ac:dyDescent="0.25">
      <c r="A36">
        <f>Input!G37</f>
        <v>33</v>
      </c>
      <c r="B36">
        <f t="shared" si="0"/>
        <v>33</v>
      </c>
      <c r="C36" s="4">
        <f>Input!I37</f>
        <v>2373.6923935714285</v>
      </c>
      <c r="D36">
        <f t="shared" si="1"/>
        <v>2372.2444894285713</v>
      </c>
      <c r="E36">
        <f t="shared" si="8"/>
        <v>126.87324790627937</v>
      </c>
      <c r="F36">
        <f t="shared" si="2"/>
        <v>5041692.0122553594</v>
      </c>
      <c r="G36">
        <f t="shared" si="3"/>
        <v>6649081.4412433589</v>
      </c>
      <c r="L36">
        <f>Input!J37</f>
        <v>157.42445871428527</v>
      </c>
      <c r="M36">
        <f t="shared" si="4"/>
        <v>156.93876928571385</v>
      </c>
      <c r="N36">
        <f t="shared" si="5"/>
        <v>4.1478061288688242</v>
      </c>
      <c r="O36">
        <f t="shared" si="6"/>
        <v>23493.732227790446</v>
      </c>
      <c r="P36">
        <f t="shared" si="7"/>
        <v>3264.8697181712919</v>
      </c>
    </row>
    <row r="37" spans="1:16" x14ac:dyDescent="0.25">
      <c r="A37">
        <f>Input!G38</f>
        <v>34</v>
      </c>
      <c r="B37">
        <f t="shared" si="0"/>
        <v>34</v>
      </c>
      <c r="C37" s="4">
        <f>Input!I38</f>
        <v>2522.5119022857143</v>
      </c>
      <c r="D37">
        <f t="shared" si="1"/>
        <v>2521.0639981428571</v>
      </c>
      <c r="E37">
        <f t="shared" si="8"/>
        <v>131.04928261870552</v>
      </c>
      <c r="F37">
        <f t="shared" si="2"/>
        <v>5712170.3404219914</v>
      </c>
      <c r="G37">
        <f t="shared" si="3"/>
        <v>6627562.390602747</v>
      </c>
      <c r="L37">
        <f>Input!J38</f>
        <v>148.8195087142858</v>
      </c>
      <c r="M37">
        <f t="shared" si="4"/>
        <v>148.33381928571438</v>
      </c>
      <c r="N37">
        <f t="shared" si="5"/>
        <v>4.1760347124261319</v>
      </c>
      <c r="O37">
        <f t="shared" si="6"/>
        <v>20921.734571326651</v>
      </c>
      <c r="P37">
        <f t="shared" si="7"/>
        <v>3261.6446067801103</v>
      </c>
    </row>
    <row r="38" spans="1:16" x14ac:dyDescent="0.25">
      <c r="A38">
        <f>Input!G39</f>
        <v>35</v>
      </c>
      <c r="B38">
        <f t="shared" si="0"/>
        <v>35</v>
      </c>
      <c r="C38" s="4">
        <f>Input!I39</f>
        <v>2663.0838551428569</v>
      </c>
      <c r="D38">
        <f t="shared" si="1"/>
        <v>2661.6359509999997</v>
      </c>
      <c r="E38">
        <f t="shared" si="8"/>
        <v>135.25383479260171</v>
      </c>
      <c r="F38">
        <f t="shared" si="2"/>
        <v>6382606.5970925717</v>
      </c>
      <c r="G38">
        <f t="shared" si="3"/>
        <v>6605931.6264819978</v>
      </c>
      <c r="L38">
        <f>Input!J39</f>
        <v>140.57195285714261</v>
      </c>
      <c r="M38">
        <f t="shared" si="4"/>
        <v>140.08626342857119</v>
      </c>
      <c r="N38">
        <f t="shared" si="5"/>
        <v>4.2045521738962037</v>
      </c>
      <c r="O38">
        <f t="shared" si="6"/>
        <v>18596.067969105068</v>
      </c>
      <c r="P38">
        <f t="shared" si="7"/>
        <v>3258.3881093843493</v>
      </c>
    </row>
    <row r="39" spans="1:16" x14ac:dyDescent="0.25">
      <c r="A39">
        <f>Input!G40</f>
        <v>36</v>
      </c>
      <c r="B39">
        <f t="shared" si="0"/>
        <v>36</v>
      </c>
      <c r="C39" s="4">
        <f>Input!I40</f>
        <v>2797.8000434285714</v>
      </c>
      <c r="D39">
        <f t="shared" si="1"/>
        <v>2796.3521392857142</v>
      </c>
      <c r="E39">
        <f t="shared" si="8"/>
        <v>139.48719725719212</v>
      </c>
      <c r="F39">
        <f t="shared" si="2"/>
        <v>7058931.3201802215</v>
      </c>
      <c r="G39">
        <f t="shared" si="3"/>
        <v>6584188.3655194975</v>
      </c>
      <c r="L39">
        <f>Input!J40</f>
        <v>134.71618828571445</v>
      </c>
      <c r="M39">
        <f t="shared" si="4"/>
        <v>134.23049885714303</v>
      </c>
      <c r="N39">
        <f t="shared" si="5"/>
        <v>4.2333624645904155</v>
      </c>
      <c r="O39">
        <f t="shared" si="6"/>
        <v>17025.767834265793</v>
      </c>
      <c r="P39">
        <f t="shared" si="7"/>
        <v>3255.0998245402375</v>
      </c>
    </row>
    <row r="40" spans="1:16" x14ac:dyDescent="0.25">
      <c r="A40">
        <f>Input!G41</f>
        <v>37</v>
      </c>
      <c r="B40">
        <f t="shared" si="0"/>
        <v>37</v>
      </c>
      <c r="C40" s="4">
        <f>Input!I41</f>
        <v>2923.5202864285711</v>
      </c>
      <c r="D40">
        <f t="shared" si="1"/>
        <v>2922.072382285714</v>
      </c>
      <c r="E40">
        <f t="shared" si="8"/>
        <v>143.74966686073589</v>
      </c>
      <c r="F40">
        <f t="shared" si="2"/>
        <v>7719077.1110464232</v>
      </c>
      <c r="G40">
        <f t="shared" si="3"/>
        <v>6562331.8186263246</v>
      </c>
      <c r="L40">
        <f>Input!J41</f>
        <v>125.72024299999975</v>
      </c>
      <c r="M40">
        <f t="shared" si="4"/>
        <v>125.23455357142832</v>
      </c>
      <c r="N40">
        <f t="shared" si="5"/>
        <v>4.2624696035437575</v>
      </c>
      <c r="O40">
        <f t="shared" si="6"/>
        <v>14751.990718424853</v>
      </c>
      <c r="P40">
        <f t="shared" si="7"/>
        <v>3251.7793445008101</v>
      </c>
    </row>
    <row r="41" spans="1:16" x14ac:dyDescent="0.25">
      <c r="A41">
        <f>Input!G42</f>
        <v>38</v>
      </c>
      <c r="B41">
        <f t="shared" si="0"/>
        <v>38</v>
      </c>
      <c r="C41" s="4">
        <f>Input!I42</f>
        <v>3042.8776928571433</v>
      </c>
      <c r="D41">
        <f t="shared" si="1"/>
        <v>3041.4297887142861</v>
      </c>
      <c r="E41">
        <f t="shared" si="8"/>
        <v>148.04154453964705</v>
      </c>
      <c r="F41">
        <f t="shared" si="2"/>
        <v>8371695.5315280007</v>
      </c>
      <c r="G41">
        <f t="shared" si="3"/>
        <v>6540361.1909747673</v>
      </c>
      <c r="L41">
        <f>Input!J42</f>
        <v>119.35740642857218</v>
      </c>
      <c r="M41">
        <f t="shared" si="4"/>
        <v>118.87171700000074</v>
      </c>
      <c r="N41">
        <f t="shared" si="5"/>
        <v>4.2918776789111499</v>
      </c>
      <c r="O41">
        <f t="shared" si="6"/>
        <v>13240.075906439068</v>
      </c>
      <c r="P41">
        <f t="shared" si="7"/>
        <v>3248.4262550999647</v>
      </c>
    </row>
    <row r="42" spans="1:16" x14ac:dyDescent="0.25">
      <c r="A42">
        <f>Input!G43</f>
        <v>39</v>
      </c>
      <c r="B42">
        <f t="shared" si="0"/>
        <v>39</v>
      </c>
      <c r="C42" s="4">
        <f>Input!I43</f>
        <v>3155.4690487142857</v>
      </c>
      <c r="D42">
        <f t="shared" si="1"/>
        <v>3154.0211445714285</v>
      </c>
      <c r="E42">
        <f t="shared" si="8"/>
        <v>152.36313538904446</v>
      </c>
      <c r="F42">
        <f t="shared" si="2"/>
        <v>9009950.8040887527</v>
      </c>
      <c r="G42">
        <f t="shared" si="3"/>
        <v>6518275.68198846</v>
      </c>
      <c r="L42">
        <f>Input!J43</f>
        <v>112.59135585714239</v>
      </c>
      <c r="M42">
        <f t="shared" si="4"/>
        <v>112.10566642857096</v>
      </c>
      <c r="N42">
        <f t="shared" si="5"/>
        <v>4.3215908493974071</v>
      </c>
      <c r="O42">
        <f t="shared" si="6"/>
        <v>11722.342014832318</v>
      </c>
      <c r="P42">
        <f t="shared" si="7"/>
        <v>3245.0401356340963</v>
      </c>
    </row>
    <row r="43" spans="1:16" x14ac:dyDescent="0.25">
      <c r="A43">
        <f>Input!G44</f>
        <v>40</v>
      </c>
      <c r="B43">
        <f t="shared" si="0"/>
        <v>40</v>
      </c>
      <c r="C43" s="4">
        <f>Input!I44</f>
        <v>3262.9469199999999</v>
      </c>
      <c r="D43">
        <f t="shared" si="1"/>
        <v>3261.4990158571427</v>
      </c>
      <c r="E43">
        <f t="shared" si="8"/>
        <v>156.71474873476629</v>
      </c>
      <c r="F43">
        <f t="shared" si="2"/>
        <v>9639685.3453706335</v>
      </c>
      <c r="G43">
        <f t="shared" si="3"/>
        <v>6496074.4853341645</v>
      </c>
      <c r="L43">
        <f>Input!J44</f>
        <v>107.47787128571417</v>
      </c>
      <c r="M43">
        <f t="shared" si="4"/>
        <v>106.99218185714274</v>
      </c>
      <c r="N43">
        <f t="shared" si="5"/>
        <v>4.3516133457218205</v>
      </c>
      <c r="O43">
        <f t="shared" si="6"/>
        <v>10635.025076705837</v>
      </c>
      <c r="P43">
        <f t="shared" si="7"/>
        <v>3241.620558741286</v>
      </c>
    </row>
    <row r="44" spans="1:16" x14ac:dyDescent="0.25">
      <c r="A44">
        <f>Input!G45</f>
        <v>41</v>
      </c>
      <c r="B44">
        <f t="shared" si="0"/>
        <v>41</v>
      </c>
      <c r="C44" s="4">
        <f>Input!I45</f>
        <v>3365.0455521428571</v>
      </c>
      <c r="D44">
        <f t="shared" si="1"/>
        <v>3363.5976479999999</v>
      </c>
      <c r="E44">
        <f t="shared" si="8"/>
        <v>161.09669820688458</v>
      </c>
      <c r="F44">
        <f t="shared" si="2"/>
        <v>10256012.333425807</v>
      </c>
      <c r="G44">
        <f t="shared" si="3"/>
        <v>6473756.7889152896</v>
      </c>
      <c r="L44">
        <f>Input!J45</f>
        <v>102.09863214285724</v>
      </c>
      <c r="M44">
        <f t="shared" si="4"/>
        <v>101.61294271428581</v>
      </c>
      <c r="N44">
        <f t="shared" si="5"/>
        <v>4.3819494721182854</v>
      </c>
      <c r="O44">
        <f t="shared" si="6"/>
        <v>9548.5500721738954</v>
      </c>
      <c r="P44">
        <f t="shared" si="7"/>
        <v>3238.1670902779611</v>
      </c>
    </row>
    <row r="45" spans="1:16" x14ac:dyDescent="0.25">
      <c r="A45">
        <f>Input!G46</f>
        <v>42</v>
      </c>
      <c r="B45">
        <f t="shared" si="0"/>
        <v>42</v>
      </c>
      <c r="C45" s="4">
        <f>Input!I46</f>
        <v>3458.5147971428569</v>
      </c>
      <c r="D45">
        <f t="shared" si="1"/>
        <v>3457.0668929999997</v>
      </c>
      <c r="E45">
        <f t="shared" si="8"/>
        <v>165.50930181475655</v>
      </c>
      <c r="F45">
        <f t="shared" si="2"/>
        <v>10834351.376089199</v>
      </c>
      <c r="G45">
        <f t="shared" si="3"/>
        <v>6451321.7748672757</v>
      </c>
      <c r="L45">
        <f>Input!J46</f>
        <v>93.469244999999773</v>
      </c>
      <c r="M45">
        <f t="shared" si="4"/>
        <v>92.98355557142834</v>
      </c>
      <c r="N45">
        <f t="shared" si="5"/>
        <v>4.4126036078719819</v>
      </c>
      <c r="O45">
        <f t="shared" si="6"/>
        <v>7931.0853760460486</v>
      </c>
      <c r="P45">
        <f t="shared" si="7"/>
        <v>3234.6792891929895</v>
      </c>
    </row>
    <row r="46" spans="1:16" x14ac:dyDescent="0.25">
      <c r="A46">
        <f>Input!G47</f>
        <v>43</v>
      </c>
      <c r="B46">
        <f t="shared" si="0"/>
        <v>43</v>
      </c>
      <c r="C46" s="4">
        <f>Input!I47</f>
        <v>3548.394828</v>
      </c>
      <c r="D46">
        <f t="shared" si="1"/>
        <v>3546.9469238571428</v>
      </c>
      <c r="E46">
        <f t="shared" si="8"/>
        <v>169.95288202365018</v>
      </c>
      <c r="F46">
        <f t="shared" si="2"/>
        <v>11404088.75857891</v>
      </c>
      <c r="G46">
        <f t="shared" si="3"/>
        <v>6428768.6195548773</v>
      </c>
      <c r="L46">
        <f>Input!J47</f>
        <v>89.880030857143083</v>
      </c>
      <c r="M46">
        <f t="shared" si="4"/>
        <v>89.39434142857165</v>
      </c>
      <c r="N46">
        <f t="shared" si="5"/>
        <v>4.4435802088936187</v>
      </c>
      <c r="O46">
        <f t="shared" si="6"/>
        <v>7299.387099370766</v>
      </c>
      <c r="P46">
        <f t="shared" si="7"/>
        <v>3231.1567073991409</v>
      </c>
    </row>
    <row r="47" spans="1:16" x14ac:dyDescent="0.25">
      <c r="A47">
        <f>Input!G48</f>
        <v>44</v>
      </c>
      <c r="B47">
        <f t="shared" si="0"/>
        <v>44</v>
      </c>
      <c r="C47" s="4">
        <f>Input!I48</f>
        <v>3645.3066638571427</v>
      </c>
      <c r="D47">
        <f t="shared" si="1"/>
        <v>3643.8587597142855</v>
      </c>
      <c r="E47">
        <f t="shared" si="8"/>
        <v>174.42776583298249</v>
      </c>
      <c r="F47">
        <f t="shared" si="2"/>
        <v>12036951.421304205</v>
      </c>
      <c r="G47">
        <f t="shared" si="3"/>
        <v>6406096.493571504</v>
      </c>
      <c r="L47">
        <f>Input!J48</f>
        <v>96.911835857142705</v>
      </c>
      <c r="M47">
        <f t="shared" si="4"/>
        <v>96.426146428571272</v>
      </c>
      <c r="N47">
        <f t="shared" si="5"/>
        <v>4.4748838093322991</v>
      </c>
      <c r="O47">
        <f t="shared" si="6"/>
        <v>8544.5901038892007</v>
      </c>
      <c r="P47">
        <f t="shared" si="7"/>
        <v>3227.5988896418635</v>
      </c>
    </row>
    <row r="48" spans="1:16" x14ac:dyDescent="0.25">
      <c r="A48">
        <f>Input!G49</f>
        <v>45</v>
      </c>
      <c r="B48">
        <f t="shared" si="0"/>
        <v>45</v>
      </c>
      <c r="C48" s="4">
        <f>Input!I49</f>
        <v>3744.7844059999993</v>
      </c>
      <c r="D48">
        <f t="shared" si="1"/>
        <v>3743.3365018571421</v>
      </c>
      <c r="E48">
        <f t="shared" si="8"/>
        <v>178.93428485621058</v>
      </c>
      <c r="F48">
        <f t="shared" si="2"/>
        <v>12704963.164561156</v>
      </c>
      <c r="G48">
        <f t="shared" si="3"/>
        <v>6383304.5617406657</v>
      </c>
      <c r="L48">
        <f>Input!J49</f>
        <v>99.477742142856641</v>
      </c>
      <c r="M48">
        <f t="shared" si="4"/>
        <v>98.992052714285208</v>
      </c>
      <c r="N48">
        <f t="shared" si="5"/>
        <v>4.5065190232280905</v>
      </c>
      <c r="O48">
        <f t="shared" si="6"/>
        <v>9019.5332208382679</v>
      </c>
      <c r="P48">
        <f t="shared" si="7"/>
        <v>3224.005373365294</v>
      </c>
    </row>
    <row r="49" spans="1:16" x14ac:dyDescent="0.25">
      <c r="A49">
        <f>Input!G50</f>
        <v>46</v>
      </c>
      <c r="B49">
        <f t="shared" si="0"/>
        <v>46</v>
      </c>
      <c r="C49" s="4">
        <f>Input!I50</f>
        <v>3832.4498154285716</v>
      </c>
      <c r="D49">
        <f t="shared" si="1"/>
        <v>3831.0019112857144</v>
      </c>
      <c r="E49">
        <f t="shared" si="8"/>
        <v>183.472775402416</v>
      </c>
      <c r="F49">
        <f t="shared" si="2"/>
        <v>13304468.797117561</v>
      </c>
      <c r="G49">
        <f t="shared" si="3"/>
        <v>6360391.9831196712</v>
      </c>
      <c r="L49">
        <f>Input!J50</f>
        <v>87.665409428572275</v>
      </c>
      <c r="M49">
        <f t="shared" si="4"/>
        <v>87.179720000000842</v>
      </c>
      <c r="N49">
        <f t="shared" si="5"/>
        <v>4.5384905462054155</v>
      </c>
      <c r="O49">
        <f t="shared" si="6"/>
        <v>6910.0846428756013</v>
      </c>
      <c r="P49">
        <f t="shared" si="7"/>
        <v>3220.3756885754706</v>
      </c>
    </row>
    <row r="50" spans="1:16" x14ac:dyDescent="0.25">
      <c r="A50">
        <f>Input!G51</f>
        <v>47</v>
      </c>
      <c r="B50">
        <f t="shared" si="0"/>
        <v>47</v>
      </c>
      <c r="C50" s="4">
        <f>Input!I51</f>
        <v>3929.7190454285715</v>
      </c>
      <c r="D50">
        <f t="shared" si="1"/>
        <v>3928.2711412857143</v>
      </c>
      <c r="E50">
        <f t="shared" si="8"/>
        <v>188.04357855962442</v>
      </c>
      <c r="F50">
        <f t="shared" si="2"/>
        <v>13989302.220975945</v>
      </c>
      <c r="G50">
        <f t="shared" si="3"/>
        <v>6337357.9110056693</v>
      </c>
      <c r="L50">
        <f>Input!J51</f>
        <v>97.26922999999988</v>
      </c>
      <c r="M50">
        <f t="shared" si="4"/>
        <v>96.783540571428446</v>
      </c>
      <c r="N50">
        <f t="shared" si="5"/>
        <v>4.5708031572084256</v>
      </c>
      <c r="O50">
        <f t="shared" si="6"/>
        <v>8592.9983391283586</v>
      </c>
      <c r="P50">
        <f t="shared" si="7"/>
        <v>3216.7093577006649</v>
      </c>
    </row>
    <row r="51" spans="1:16" x14ac:dyDescent="0.25">
      <c r="A51">
        <f>Input!G52</f>
        <v>48</v>
      </c>
      <c r="B51">
        <f t="shared" si="0"/>
        <v>48</v>
      </c>
      <c r="C51" s="4">
        <f>Input!I52</f>
        <v>4021.6976210000003</v>
      </c>
      <c r="D51">
        <f t="shared" si="1"/>
        <v>4020.2497168571431</v>
      </c>
      <c r="E51">
        <f t="shared" si="8"/>
        <v>192.64704027990396</v>
      </c>
      <c r="F51">
        <f t="shared" si="2"/>
        <v>14650542.249741243</v>
      </c>
      <c r="G51">
        <f t="shared" si="3"/>
        <v>6314201.4929441502</v>
      </c>
      <c r="L51">
        <f>Input!J52</f>
        <v>91.978575571428792</v>
      </c>
      <c r="M51">
        <f t="shared" si="4"/>
        <v>91.492886142857358</v>
      </c>
      <c r="N51">
        <f t="shared" si="5"/>
        <v>4.6034617202795509</v>
      </c>
      <c r="O51">
        <f t="shared" si="6"/>
        <v>7634.4105205012911</v>
      </c>
      <c r="P51">
        <f t="shared" si="7"/>
        <v>3213.0058954487613</v>
      </c>
    </row>
    <row r="52" spans="1:16" x14ac:dyDescent="0.25">
      <c r="A52">
        <f>Input!G53</f>
        <v>49</v>
      </c>
      <c r="B52">
        <f t="shared" si="0"/>
        <v>49</v>
      </c>
      <c r="C52" s="4">
        <f>Input!I53</f>
        <v>4118.3375930000011</v>
      </c>
      <c r="D52">
        <f t="shared" si="1"/>
        <v>4116.8896888571444</v>
      </c>
      <c r="E52">
        <f t="shared" si="8"/>
        <v>197.2835114662864</v>
      </c>
      <c r="F52">
        <f t="shared" si="2"/>
        <v>15363312.585840575</v>
      </c>
      <c r="G52">
        <f t="shared" si="3"/>
        <v>6290921.87074003</v>
      </c>
      <c r="L52">
        <f>Input!J53</f>
        <v>96.639972000000853</v>
      </c>
      <c r="M52">
        <f t="shared" si="4"/>
        <v>96.15428257142942</v>
      </c>
      <c r="N52">
        <f t="shared" si="5"/>
        <v>4.6364711863824395</v>
      </c>
      <c r="O52">
        <f t="shared" si="6"/>
        <v>8464.6441619614852</v>
      </c>
      <c r="P52">
        <f t="shared" si="7"/>
        <v>3209.2648086616409</v>
      </c>
    </row>
    <row r="53" spans="1:16" x14ac:dyDescent="0.25">
      <c r="A53">
        <f>Input!G54</f>
        <v>50</v>
      </c>
      <c r="B53">
        <f t="shared" si="0"/>
        <v>50</v>
      </c>
      <c r="C53" s="4">
        <f>Input!I54</f>
        <v>4212.2528168571434</v>
      </c>
      <c r="D53">
        <f t="shared" si="1"/>
        <v>4210.8049127142867</v>
      </c>
      <c r="E53">
        <f t="shared" si="8"/>
        <v>201.95334806155699</v>
      </c>
      <c r="F53">
        <f t="shared" si="2"/>
        <v>16070890.867418639</v>
      </c>
      <c r="G53">
        <f t="shared" si="3"/>
        <v>6267518.1804714398</v>
      </c>
      <c r="L53">
        <f>Input!J54</f>
        <v>93.915223857142337</v>
      </c>
      <c r="M53">
        <f t="shared" si="4"/>
        <v>93.429534428570904</v>
      </c>
      <c r="N53">
        <f t="shared" si="5"/>
        <v>4.6698365952705858</v>
      </c>
      <c r="O53">
        <f t="shared" si="6"/>
        <v>7964.7391475214617</v>
      </c>
      <c r="P53">
        <f t="shared" si="7"/>
        <v>3205.4855961664803</v>
      </c>
    </row>
    <row r="54" spans="1:16" x14ac:dyDescent="0.25">
      <c r="A54">
        <f>Input!G55</f>
        <v>51</v>
      </c>
      <c r="B54">
        <f t="shared" si="0"/>
        <v>51</v>
      </c>
      <c r="C54" s="4">
        <f>Input!I55</f>
        <v>4298.015179142858</v>
      </c>
      <c r="D54">
        <f t="shared" si="1"/>
        <v>4296.5672750000012</v>
      </c>
      <c r="E54">
        <f t="shared" si="8"/>
        <v>206.65691113895991</v>
      </c>
      <c r="F54">
        <f t="shared" si="2"/>
        <v>16727366.784417955</v>
      </c>
      <c r="G54">
        <f t="shared" si="3"/>
        <v>6243989.5525063695</v>
      </c>
      <c r="L54">
        <f>Input!J55</f>
        <v>85.762362285714516</v>
      </c>
      <c r="M54">
        <f t="shared" si="4"/>
        <v>85.276672857143083</v>
      </c>
      <c r="N54">
        <f t="shared" si="5"/>
        <v>4.7035630774029284</v>
      </c>
      <c r="O54">
        <f t="shared" si="6"/>
        <v>6570.5289290933742</v>
      </c>
      <c r="P54">
        <f t="shared" si="7"/>
        <v>3201.6677486239096</v>
      </c>
    </row>
    <row r="55" spans="1:16" x14ac:dyDescent="0.25">
      <c r="A55">
        <f>Input!G56</f>
        <v>52</v>
      </c>
      <c r="B55">
        <f t="shared" si="0"/>
        <v>52</v>
      </c>
      <c r="C55" s="4">
        <f>Input!I56</f>
        <v>4335.132235142858</v>
      </c>
      <c r="D55">
        <f t="shared" si="1"/>
        <v>4333.6843310000013</v>
      </c>
      <c r="E55">
        <f t="shared" si="8"/>
        <v>211.39456699486772</v>
      </c>
      <c r="F55">
        <f t="shared" si="2"/>
        <v>16993272.898421496</v>
      </c>
      <c r="G55">
        <f t="shared" si="3"/>
        <v>6220335.1115222648</v>
      </c>
      <c r="L55">
        <f>Input!J56</f>
        <v>37.117056000000048</v>
      </c>
      <c r="M55">
        <f t="shared" si="4"/>
        <v>36.631366571428622</v>
      </c>
      <c r="N55">
        <f t="shared" si="5"/>
        <v>4.7376558559077946</v>
      </c>
      <c r="O55">
        <f t="shared" si="6"/>
        <v>1048.4255536912412</v>
      </c>
      <c r="P55">
        <f t="shared" si="7"/>
        <v>3197.8107483729414</v>
      </c>
    </row>
    <row r="56" spans="1:16" x14ac:dyDescent="0.25">
      <c r="A56">
        <f>Input!G57</f>
        <v>53</v>
      </c>
      <c r="B56">
        <f t="shared" si="0"/>
        <v>53</v>
      </c>
      <c r="C56" s="4">
        <f>Input!I57</f>
        <v>4378.4441219999999</v>
      </c>
      <c r="D56">
        <f t="shared" si="1"/>
        <v>4376.9962178571432</v>
      </c>
      <c r="E56">
        <f t="shared" si="8"/>
        <v>216.16668724346428</v>
      </c>
      <c r="F56">
        <f t="shared" si="2"/>
        <v>17312502.382826846</v>
      </c>
      <c r="G56">
        <f t="shared" si="3"/>
        <v>6196553.9765287535</v>
      </c>
      <c r="L56">
        <f>Input!J57</f>
        <v>43.311886857141872</v>
      </c>
      <c r="M56">
        <f t="shared" si="4"/>
        <v>42.826197428570445</v>
      </c>
      <c r="N56">
        <f t="shared" si="5"/>
        <v>4.772120248596571</v>
      </c>
      <c r="O56">
        <f t="shared" si="6"/>
        <v>1485.3136102411434</v>
      </c>
      <c r="P56">
        <f t="shared" si="7"/>
        <v>3193.9140692726269</v>
      </c>
    </row>
    <row r="57" spans="1:16" x14ac:dyDescent="0.25">
      <c r="A57">
        <f>Input!G58</f>
        <v>54</v>
      </c>
      <c r="B57">
        <f t="shared" si="0"/>
        <v>54</v>
      </c>
      <c r="C57" s="4">
        <f>Input!I58</f>
        <v>4405.8137888571428</v>
      </c>
      <c r="D57">
        <f t="shared" si="1"/>
        <v>4404.365884714286</v>
      </c>
      <c r="E57">
        <f t="shared" si="8"/>
        <v>220.97364891349284</v>
      </c>
      <c r="F57">
        <f t="shared" si="2"/>
        <v>17500770.598558359</v>
      </c>
      <c r="G57">
        <f t="shared" si="3"/>
        <v>6172645.2608936438</v>
      </c>
      <c r="L57">
        <f>Input!J58</f>
        <v>27.369666857142875</v>
      </c>
      <c r="M57">
        <f t="shared" si="4"/>
        <v>26.883977428571445</v>
      </c>
      <c r="N57">
        <f t="shared" si="5"/>
        <v>4.80696167002856</v>
      </c>
      <c r="O57">
        <f t="shared" si="6"/>
        <v>509.07566536063518</v>
      </c>
      <c r="P57">
        <f t="shared" si="7"/>
        <v>3189.977176540327</v>
      </c>
    </row>
    <row r="58" spans="1:16" x14ac:dyDescent="0.25">
      <c r="A58">
        <f>Input!G59</f>
        <v>55</v>
      </c>
      <c r="B58">
        <f t="shared" si="0"/>
        <v>55</v>
      </c>
      <c r="C58" s="4">
        <f>Input!I59</f>
        <v>4434.0845775714288</v>
      </c>
      <c r="D58">
        <f t="shared" si="1"/>
        <v>4432.6366734285721</v>
      </c>
      <c r="E58">
        <f t="shared" si="8"/>
        <v>225.81583454712134</v>
      </c>
      <c r="F58">
        <f t="shared" si="2"/>
        <v>17697341.570447236</v>
      </c>
      <c r="G58">
        <f t="shared" si="3"/>
        <v>6148608.0723723248</v>
      </c>
      <c r="L58">
        <f>Input!J59</f>
        <v>28.270788714286027</v>
      </c>
      <c r="M58">
        <f t="shared" si="4"/>
        <v>27.785099285714598</v>
      </c>
      <c r="N58">
        <f t="shared" si="5"/>
        <v>4.8421856336285014</v>
      </c>
      <c r="O58">
        <f t="shared" si="6"/>
        <v>548.89944231099525</v>
      </c>
      <c r="P58">
        <f t="shared" si="7"/>
        <v>3185.9995265865582</v>
      </c>
    </row>
    <row r="59" spans="1:16" x14ac:dyDescent="0.25">
      <c r="A59">
        <f>Input!G60</f>
        <v>56</v>
      </c>
      <c r="B59">
        <f t="shared" si="0"/>
        <v>56</v>
      </c>
      <c r="C59" s="4">
        <f>Input!I60</f>
        <v>4454.2299964285712</v>
      </c>
      <c r="D59">
        <f t="shared" si="1"/>
        <v>4452.7820922857145</v>
      </c>
      <c r="E59">
        <f t="shared" si="8"/>
        <v>230.69363230097963</v>
      </c>
      <c r="F59">
        <f t="shared" si="2"/>
        <v>17826030.963936269</v>
      </c>
      <c r="G59">
        <f t="shared" si="3"/>
        <v>6124441.5131407706</v>
      </c>
      <c r="L59">
        <f>Input!J60</f>
        <v>20.145418857142431</v>
      </c>
      <c r="M59">
        <f t="shared" si="4"/>
        <v>19.659729428571001</v>
      </c>
      <c r="N59">
        <f t="shared" si="5"/>
        <v>4.8777977538582897</v>
      </c>
      <c r="O59">
        <f t="shared" si="6"/>
        <v>233.10025415344728</v>
      </c>
      <c r="P59">
        <f t="shared" si="7"/>
        <v>3181.9805668463086</v>
      </c>
    </row>
    <row r="60" spans="1:16" x14ac:dyDescent="0.25">
      <c r="A60">
        <f>Input!G61</f>
        <v>57</v>
      </c>
      <c r="B60">
        <f t="shared" si="0"/>
        <v>57</v>
      </c>
      <c r="C60" s="4">
        <f>Input!I61</f>
        <v>4468.0614531428573</v>
      </c>
      <c r="D60">
        <f t="shared" si="1"/>
        <v>4466.6135490000006</v>
      </c>
      <c r="E60">
        <f t="shared" si="8"/>
        <v>235.60743604942414</v>
      </c>
      <c r="F60">
        <f t="shared" si="2"/>
        <v>17901412.727825146</v>
      </c>
      <c r="G60">
        <f t="shared" si="3"/>
        <v>6100144.6798322713</v>
      </c>
      <c r="L60">
        <f>Input!J61</f>
        <v>13.831456714286105</v>
      </c>
      <c r="M60">
        <f t="shared" si="4"/>
        <v>13.345767285714677</v>
      </c>
      <c r="N60">
        <f t="shared" si="5"/>
        <v>4.9138037484445114</v>
      </c>
      <c r="O60">
        <f t="shared" si="6"/>
        <v>79.524534419183368</v>
      </c>
      <c r="P60">
        <f t="shared" si="7"/>
        <v>3177.9197356067593</v>
      </c>
    </row>
    <row r="61" spans="1:16" x14ac:dyDescent="0.25">
      <c r="A61">
        <f>Input!G62</f>
        <v>58</v>
      </c>
      <c r="B61">
        <f t="shared" si="0"/>
        <v>58</v>
      </c>
      <c r="C61" s="4">
        <f>Input!I62</f>
        <v>4469.3169144285712</v>
      </c>
      <c r="D61">
        <f t="shared" si="1"/>
        <v>4467.8690102857145</v>
      </c>
      <c r="E61">
        <f t="shared" si="8"/>
        <v>240.55764549008754</v>
      </c>
      <c r="F61">
        <f t="shared" si="2"/>
        <v>17870161.374930266</v>
      </c>
      <c r="G61">
        <f t="shared" si="3"/>
        <v>6075716.6635781145</v>
      </c>
      <c r="L61">
        <f>Input!J62</f>
        <v>1.2554612857138636</v>
      </c>
      <c r="M61">
        <f t="shared" si="4"/>
        <v>0.76977185714243501</v>
      </c>
      <c r="N61">
        <f t="shared" si="5"/>
        <v>4.950209440663393</v>
      </c>
      <c r="O61">
        <f t="shared" si="6"/>
        <v>13.651163928502951</v>
      </c>
      <c r="P61">
        <f t="shared" si="7"/>
        <v>3173.8164618313294</v>
      </c>
    </row>
    <row r="62" spans="1:16" x14ac:dyDescent="0.25">
      <c r="A62">
        <f>Input!G63</f>
        <v>59</v>
      </c>
      <c r="B62">
        <f t="shared" si="0"/>
        <v>59</v>
      </c>
      <c r="C62" s="4">
        <f>Input!I63</f>
        <v>4506.6630691428572</v>
      </c>
      <c r="D62">
        <f t="shared" si="1"/>
        <v>4505.2151650000005</v>
      </c>
      <c r="E62">
        <f t="shared" si="8"/>
        <v>245.54466625177244</v>
      </c>
      <c r="F62">
        <f t="shared" si="2"/>
        <v>18144792.757905979</v>
      </c>
      <c r="G62">
        <f t="shared" si="3"/>
        <v>6051156.550052356</v>
      </c>
      <c r="L62">
        <f>Input!J63</f>
        <v>37.346154714286058</v>
      </c>
      <c r="M62">
        <f t="shared" si="4"/>
        <v>36.860465285714632</v>
      </c>
      <c r="N62">
        <f t="shared" si="5"/>
        <v>4.9870207616849118</v>
      </c>
      <c r="O62">
        <f t="shared" si="6"/>
        <v>1047.1135501623844</v>
      </c>
      <c r="P62">
        <f t="shared" si="7"/>
        <v>3169.6701649799465</v>
      </c>
    </row>
    <row r="63" spans="1:16" x14ac:dyDescent="0.25">
      <c r="A63">
        <f>Input!G64</f>
        <v>60</v>
      </c>
      <c r="B63">
        <f t="shared" si="0"/>
        <v>60</v>
      </c>
      <c r="C63" s="4">
        <f>Input!I64</f>
        <v>4539.2775705714284</v>
      </c>
      <c r="D63">
        <f t="shared" si="1"/>
        <v>4537.8296664285717</v>
      </c>
      <c r="E63">
        <f t="shared" si="8"/>
        <v>250.56891000475022</v>
      </c>
      <c r="F63">
        <f t="shared" si="2"/>
        <v>18380604.793571759</v>
      </c>
      <c r="G63">
        <f t="shared" si="3"/>
        <v>6026463.4195208997</v>
      </c>
      <c r="L63">
        <f>Input!J64</f>
        <v>32.614501428571202</v>
      </c>
      <c r="M63">
        <f t="shared" si="4"/>
        <v>32.128811999999776</v>
      </c>
      <c r="N63">
        <f t="shared" si="5"/>
        <v>5.0242437529777746</v>
      </c>
      <c r="O63">
        <f t="shared" si="6"/>
        <v>761.22231860564204</v>
      </c>
      <c r="P63">
        <f t="shared" si="7"/>
        <v>3165.4802548254816</v>
      </c>
    </row>
    <row r="64" spans="1:16" x14ac:dyDescent="0.25">
      <c r="A64">
        <f>Input!G65</f>
        <v>61</v>
      </c>
      <c r="B64">
        <f t="shared" si="0"/>
        <v>61</v>
      </c>
      <c r="C64" s="4">
        <f>Input!I65</f>
        <v>4569.3108924285716</v>
      </c>
      <c r="D64">
        <f t="shared" si="1"/>
        <v>4567.8629882857149</v>
      </c>
      <c r="E64">
        <f t="shared" si="8"/>
        <v>255.63079457352734</v>
      </c>
      <c r="F64">
        <f t="shared" si="2"/>
        <v>18595346.492487829</v>
      </c>
      <c r="G64">
        <f t="shared" si="3"/>
        <v>6001636.3468950698</v>
      </c>
      <c r="L64">
        <f>Input!J65</f>
        <v>30.033321857143164</v>
      </c>
      <c r="M64">
        <f t="shared" si="4"/>
        <v>29.547632428571735</v>
      </c>
      <c r="N64">
        <f t="shared" si="5"/>
        <v>5.0618845687771099</v>
      </c>
      <c r="O64">
        <f t="shared" si="6"/>
        <v>623.57268024679865</v>
      </c>
      <c r="P64">
        <f t="shared" si="7"/>
        <v>3161.2461312662426</v>
      </c>
    </row>
    <row r="65" spans="1:16" x14ac:dyDescent="0.25">
      <c r="A65">
        <f>Input!G66</f>
        <v>62</v>
      </c>
      <c r="B65">
        <f t="shared" si="0"/>
        <v>62</v>
      </c>
      <c r="C65" s="4">
        <f>Input!I66</f>
        <v>4595.4159339999997</v>
      </c>
      <c r="D65">
        <f t="shared" si="1"/>
        <v>4593.9680298571429</v>
      </c>
      <c r="E65">
        <f t="shared" si="8"/>
        <v>260.73074405214408</v>
      </c>
      <c r="F65">
        <f t="shared" si="2"/>
        <v>18776945.37509067</v>
      </c>
      <c r="G65">
        <f t="shared" si="3"/>
        <v>5976674.4017899008</v>
      </c>
      <c r="L65">
        <f>Input!J66</f>
        <v>26.105041571428046</v>
      </c>
      <c r="M65">
        <f t="shared" si="4"/>
        <v>25.619352142856616</v>
      </c>
      <c r="N65">
        <f t="shared" si="5"/>
        <v>5.0999494786167379</v>
      </c>
      <c r="O65">
        <f t="shared" si="6"/>
        <v>441.21389382748424</v>
      </c>
      <c r="P65">
        <f t="shared" si="7"/>
        <v>3156.9671841344434</v>
      </c>
    </row>
    <row r="66" spans="1:16" x14ac:dyDescent="0.25">
      <c r="A66">
        <f>Input!G67</f>
        <v>63</v>
      </c>
      <c r="B66">
        <f t="shared" si="0"/>
        <v>63</v>
      </c>
      <c r="C66" s="4">
        <f>Input!I67</f>
        <v>4621.5515221428568</v>
      </c>
      <c r="D66">
        <f t="shared" si="1"/>
        <v>4620.1036180000001</v>
      </c>
      <c r="E66">
        <f t="shared" si="8"/>
        <v>265.869188922072</v>
      </c>
      <c r="F66">
        <f t="shared" si="2"/>
        <v>18959357.463367593</v>
      </c>
      <c r="G66">
        <f t="shared" si="3"/>
        <v>5951576.6485873284</v>
      </c>
      <c r="L66">
        <f>Input!J67</f>
        <v>26.135588142857159</v>
      </c>
      <c r="M66">
        <f t="shared" si="4"/>
        <v>25.64989871428573</v>
      </c>
      <c r="N66">
        <f t="shared" si="5"/>
        <v>5.1384448699279348</v>
      </c>
      <c r="O66">
        <f t="shared" si="6"/>
        <v>440.88002562391699</v>
      </c>
      <c r="P66">
        <f t="shared" si="7"/>
        <v>3152.6427930005611</v>
      </c>
    </row>
    <row r="67" spans="1:16" x14ac:dyDescent="0.25">
      <c r="A67">
        <f>Input!G68</f>
        <v>64</v>
      </c>
      <c r="B67">
        <f t="shared" si="0"/>
        <v>64</v>
      </c>
      <c r="C67" s="4">
        <f>Input!I68</f>
        <v>4644.1803717142857</v>
      </c>
      <c r="D67">
        <f t="shared" si="1"/>
        <v>4642.732467571429</v>
      </c>
      <c r="E67">
        <f t="shared" si="8"/>
        <v>271.04656617277874</v>
      </c>
      <c r="F67">
        <f t="shared" si="2"/>
        <v>19111637.620487731</v>
      </c>
      <c r="G67">
        <f t="shared" si="3"/>
        <v>5926342.1465045568</v>
      </c>
      <c r="L67">
        <f>Input!J68</f>
        <v>22.628849571428873</v>
      </c>
      <c r="M67">
        <f t="shared" si="4"/>
        <v>22.143160142857443</v>
      </c>
      <c r="N67">
        <f t="shared" si="5"/>
        <v>5.1773772507067308</v>
      </c>
      <c r="O67">
        <f t="shared" si="6"/>
        <v>304.55388616093109</v>
      </c>
      <c r="P67">
        <f t="shared" si="7"/>
        <v>3148.2723269734902</v>
      </c>
    </row>
    <row r="68" spans="1:16" x14ac:dyDescent="0.25">
      <c r="A68">
        <f>Input!G69</f>
        <v>65</v>
      </c>
      <c r="B68">
        <f t="shared" ref="B68:B83" si="9">A68-$A$3</f>
        <v>65</v>
      </c>
      <c r="C68" s="4">
        <f>Input!I69</f>
        <v>4668.6542300000001</v>
      </c>
      <c r="D68">
        <f t="shared" ref="D68:D83" si="10">C68-$C$3</f>
        <v>4667.2063258571434</v>
      </c>
      <c r="E68">
        <f t="shared" si="8"/>
        <v>276.26331942503049</v>
      </c>
      <c r="F68">
        <f t="shared" ref="F68:F83" si="11">(D68-E68)^2</f>
        <v>19280380.485735085</v>
      </c>
      <c r="G68">
        <f t="shared" ref="G68:G83" si="12">(E68-$H$4)^2</f>
        <v>5900969.9496677872</v>
      </c>
      <c r="L68">
        <f>Input!J69</f>
        <v>24.473858285714414</v>
      </c>
      <c r="M68">
        <f t="shared" ref="M68:M83" si="13">L68-$L$3</f>
        <v>23.988168857142984</v>
      </c>
      <c r="N68">
        <f t="shared" ref="N68:N83" si="14">2*($X$3/PI())*($Z$3/(4*((B68-$Y$3)^2)+$Z$3*$Z$3))</f>
        <v>5.2167532522517694</v>
      </c>
      <c r="O68">
        <f t="shared" ref="O68:O83" si="15">(L68-N68)^2</f>
        <v>370.83609426981229</v>
      </c>
      <c r="P68">
        <f t="shared" ref="P68:P83" si="16">(N68-$Q$4)^2</f>
        <v>3143.8551444963859</v>
      </c>
    </row>
    <row r="69" spans="1:16" x14ac:dyDescent="0.25">
      <c r="A69">
        <f>Input!G70</f>
        <v>66</v>
      </c>
      <c r="B69">
        <f t="shared" si="9"/>
        <v>66</v>
      </c>
      <c r="C69" s="4">
        <f>Input!I70</f>
        <v>4691.9948131428582</v>
      </c>
      <c r="D69">
        <f t="shared" si="10"/>
        <v>4690.5469090000015</v>
      </c>
      <c r="E69">
        <f t="shared" ref="E69:E83" si="17">N69+E68</f>
        <v>281.51989905700538</v>
      </c>
      <c r="F69">
        <f t="shared" si="11"/>
        <v>19439519.174406879</v>
      </c>
      <c r="G69">
        <f t="shared" si="12"/>
        <v>5875459.107191599</v>
      </c>
      <c r="L69">
        <f>Input!J70</f>
        <v>23.340583142858122</v>
      </c>
      <c r="M69">
        <f t="shared" si="13"/>
        <v>22.854893714286693</v>
      </c>
      <c r="N69">
        <f t="shared" si="14"/>
        <v>5.2565796319749092</v>
      </c>
      <c r="O69">
        <f t="shared" si="15"/>
        <v>327.03118298163639</v>
      </c>
      <c r="P69">
        <f t="shared" si="16"/>
        <v>3139.3905931381214</v>
      </c>
    </row>
    <row r="70" spans="1:16" x14ac:dyDescent="0.25">
      <c r="A70">
        <f>Input!G71</f>
        <v>67</v>
      </c>
      <c r="B70">
        <f t="shared" si="9"/>
        <v>67</v>
      </c>
      <c r="C70" s="4">
        <f>Input!I71</f>
        <v>4713.3651467142854</v>
      </c>
      <c r="D70">
        <f t="shared" si="10"/>
        <v>4711.9172425714287</v>
      </c>
      <c r="E70">
        <f t="shared" si="17"/>
        <v>286.8167623332921</v>
      </c>
      <c r="F70">
        <f t="shared" si="11"/>
        <v>19581514.260203786</v>
      </c>
      <c r="G70">
        <f t="shared" si="12"/>
        <v>5849808.6632641871</v>
      </c>
      <c r="L70">
        <f>Input!J71</f>
        <v>21.370333571427182</v>
      </c>
      <c r="M70">
        <f t="shared" si="13"/>
        <v>20.884644142855752</v>
      </c>
      <c r="N70">
        <f t="shared" si="14"/>
        <v>5.2968632762867403</v>
      </c>
      <c r="O70">
        <f t="shared" si="15"/>
        <v>258.35644732876216</v>
      </c>
      <c r="P70">
        <f t="shared" si="16"/>
        <v>3134.8780093802407</v>
      </c>
    </row>
    <row r="71" spans="1:16" x14ac:dyDescent="0.25">
      <c r="A71">
        <f>Input!G72</f>
        <v>68</v>
      </c>
      <c r="B71">
        <f t="shared" si="9"/>
        <v>68</v>
      </c>
      <c r="C71" s="4">
        <f>Input!I72</f>
        <v>4734.3933594285709</v>
      </c>
      <c r="D71">
        <f t="shared" si="10"/>
        <v>4732.9454552857142</v>
      </c>
      <c r="E71">
        <f t="shared" si="17"/>
        <v>292.15437353685144</v>
      </c>
      <c r="F71">
        <f t="shared" si="11"/>
        <v>19720625.431740236</v>
      </c>
      <c r="G71">
        <f t="shared" si="12"/>
        <v>5824017.657238788</v>
      </c>
      <c r="L71">
        <f>Input!J72</f>
        <v>21.028212714285473</v>
      </c>
      <c r="M71">
        <f t="shared" si="13"/>
        <v>20.542523285714044</v>
      </c>
      <c r="N71">
        <f t="shared" si="14"/>
        <v>5.3376112035593382</v>
      </c>
      <c r="O71">
        <f t="shared" si="15"/>
        <v>246.19497576840129</v>
      </c>
      <c r="P71">
        <f t="shared" si="16"/>
        <v>3130.316718399326</v>
      </c>
    </row>
    <row r="72" spans="1:16" x14ac:dyDescent="0.25">
      <c r="A72">
        <f>Input!G73</f>
        <v>69</v>
      </c>
      <c r="B72">
        <f t="shared" si="9"/>
        <v>69</v>
      </c>
      <c r="C72" s="4">
        <f>Input!I73</f>
        <v>4763.1834385714292</v>
      </c>
      <c r="D72">
        <f t="shared" si="10"/>
        <v>4761.7355344285725</v>
      </c>
      <c r="E72">
        <f t="shared" si="17"/>
        <v>297.53320410402006</v>
      </c>
      <c r="F72">
        <f t="shared" si="11"/>
        <v>19929102.446075164</v>
      </c>
      <c r="G72">
        <f t="shared" si="12"/>
        <v>5798085.1237315182</v>
      </c>
      <c r="L72">
        <f>Input!J73</f>
        <v>28.790079142858303</v>
      </c>
      <c r="M72">
        <f t="shared" si="13"/>
        <v>28.304389714286874</v>
      </c>
      <c r="N72">
        <f t="shared" si="14"/>
        <v>5.3788305671686114</v>
      </c>
      <c r="O72">
        <f t="shared" si="15"/>
        <v>548.08655987273255</v>
      </c>
      <c r="P72">
        <f t="shared" si="16"/>
        <v>3125.706033844654</v>
      </c>
    </row>
    <row r="73" spans="1:16" x14ac:dyDescent="0.25">
      <c r="A73">
        <f>Input!G74</f>
        <v>70</v>
      </c>
      <c r="B73">
        <f t="shared" si="9"/>
        <v>70</v>
      </c>
      <c r="C73" s="4">
        <f>Input!I74</f>
        <v>4789.7619508571433</v>
      </c>
      <c r="D73">
        <f t="shared" si="10"/>
        <v>4788.3140467142866</v>
      </c>
      <c r="E73">
        <f t="shared" si="17"/>
        <v>302.95373276263871</v>
      </c>
      <c r="F73">
        <f t="shared" si="11"/>
        <v>20118457.145972427</v>
      </c>
      <c r="G73">
        <f t="shared" si="12"/>
        <v>5772010.0927259484</v>
      </c>
      <c r="L73">
        <f>Input!J74</f>
        <v>26.578512285714169</v>
      </c>
      <c r="M73">
        <f t="shared" si="13"/>
        <v>26.092822857142739</v>
      </c>
      <c r="N73">
        <f t="shared" si="14"/>
        <v>5.4205286586186743</v>
      </c>
      <c r="O73">
        <f t="shared" si="15"/>
        <v>447.66027116444099</v>
      </c>
      <c r="P73">
        <f t="shared" si="16"/>
        <v>3121.0452576110615</v>
      </c>
    </row>
    <row r="74" spans="1:16" x14ac:dyDescent="0.25">
      <c r="A74">
        <f>Input!G75</f>
        <v>71</v>
      </c>
      <c r="B74">
        <f t="shared" si="9"/>
        <v>71</v>
      </c>
      <c r="C74" s="4">
        <f>Input!I75</f>
        <v>4815.3171552857148</v>
      </c>
      <c r="D74">
        <f t="shared" si="10"/>
        <v>4813.869251142858</v>
      </c>
      <c r="E74">
        <f t="shared" si="17"/>
        <v>308.41644567338955</v>
      </c>
      <c r="F74">
        <f t="shared" si="11"/>
        <v>20299104.982312702</v>
      </c>
      <c r="G74">
        <f t="shared" si="12"/>
        <v>5745791.5896846922</v>
      </c>
      <c r="L74">
        <f>Input!J75</f>
        <v>25.555204428571415</v>
      </c>
      <c r="M74">
        <f t="shared" si="13"/>
        <v>25.069514999999985</v>
      </c>
      <c r="N74">
        <f t="shared" si="14"/>
        <v>5.4627129107508212</v>
      </c>
      <c r="O74">
        <f t="shared" si="15"/>
        <v>403.70821539369251</v>
      </c>
      <c r="P74">
        <f t="shared" si="16"/>
        <v>3116.3336796068925</v>
      </c>
    </row>
    <row r="75" spans="1:16" x14ac:dyDescent="0.25">
      <c r="A75">
        <f>Input!G76</f>
        <v>72</v>
      </c>
      <c r="B75">
        <f t="shared" si="9"/>
        <v>72</v>
      </c>
      <c r="C75" s="4">
        <f>Input!I76</f>
        <v>4840.0384402857144</v>
      </c>
      <c r="D75">
        <f t="shared" si="10"/>
        <v>4838.5905361428577</v>
      </c>
      <c r="E75">
        <f t="shared" si="17"/>
        <v>313.92183657442922</v>
      </c>
      <c r="F75">
        <f t="shared" si="11"/>
        <v>20472626.840854254</v>
      </c>
      <c r="G75">
        <f t="shared" si="12"/>
        <v>5719428.6356683737</v>
      </c>
      <c r="L75">
        <f>Input!J76</f>
        <v>24.721284999999625</v>
      </c>
      <c r="M75">
        <f t="shared" si="13"/>
        <v>24.235595571428195</v>
      </c>
      <c r="N75">
        <f t="shared" si="14"/>
        <v>5.5053909010396804</v>
      </c>
      <c r="O75">
        <f t="shared" si="15"/>
        <v>369.25058602244354</v>
      </c>
      <c r="P75">
        <f t="shared" si="16"/>
        <v>3111.5705775169399</v>
      </c>
    </row>
    <row r="76" spans="1:16" x14ac:dyDescent="0.25">
      <c r="A76">
        <f>Input!G77</f>
        <v>73</v>
      </c>
      <c r="B76">
        <f t="shared" si="9"/>
        <v>73</v>
      </c>
      <c r="C76" s="4">
        <f>Input!I77</f>
        <v>4862.4168084285711</v>
      </c>
      <c r="D76">
        <f t="shared" si="10"/>
        <v>4860.9689042857144</v>
      </c>
      <c r="E76">
        <f t="shared" si="17"/>
        <v>319.47040692940851</v>
      </c>
      <c r="F76">
        <f t="shared" si="11"/>
        <v>20625208.601489585</v>
      </c>
      <c r="G76">
        <f t="shared" si="12"/>
        <v>5692920.2474622345</v>
      </c>
      <c r="L76">
        <f>Input!J77</f>
        <v>22.378368142856743</v>
      </c>
      <c r="M76">
        <f t="shared" si="13"/>
        <v>21.892678714285314</v>
      </c>
      <c r="N76">
        <f t="shared" si="14"/>
        <v>5.5485703549792973</v>
      </c>
      <c r="O76">
        <f t="shared" si="15"/>
        <v>283.2420935808446</v>
      </c>
      <c r="P76">
        <f t="shared" si="16"/>
        <v>3106.755216560246</v>
      </c>
    </row>
    <row r="77" spans="1:16" x14ac:dyDescent="0.25">
      <c r="A77">
        <f>Input!G78</f>
        <v>74</v>
      </c>
      <c r="B77">
        <f t="shared" si="9"/>
        <v>74</v>
      </c>
      <c r="C77" s="4">
        <f>Input!I78</f>
        <v>4884.1659187142859</v>
      </c>
      <c r="D77">
        <f t="shared" si="10"/>
        <v>4882.7180145714292</v>
      </c>
      <c r="E77">
        <f t="shared" si="17"/>
        <v>325.06266607897044</v>
      </c>
      <c r="F77">
        <f t="shared" si="11"/>
        <v>20772222.275641918</v>
      </c>
      <c r="G77">
        <f t="shared" si="12"/>
        <v>5666265.4377107974</v>
      </c>
      <c r="L77">
        <f>Input!J78</f>
        <v>21.749110285714778</v>
      </c>
      <c r="M77">
        <f t="shared" si="13"/>
        <v>21.263420857143348</v>
      </c>
      <c r="N77">
        <f t="shared" si="14"/>
        <v>5.5922591495619294</v>
      </c>
      <c r="O77">
        <f t="shared" si="15"/>
        <v>261.04383863580358</v>
      </c>
      <c r="P77">
        <f t="shared" si="16"/>
        <v>3101.8868492426695</v>
      </c>
    </row>
    <row r="78" spans="1:16" x14ac:dyDescent="0.25">
      <c r="A78">
        <f>Input!G79</f>
        <v>75</v>
      </c>
      <c r="B78">
        <f t="shared" si="9"/>
        <v>75</v>
      </c>
      <c r="C78" s="4">
        <f>Input!I79</f>
        <v>4903.5568389999989</v>
      </c>
      <c r="D78">
        <f t="shared" si="10"/>
        <v>4902.1089348571422</v>
      </c>
      <c r="E78">
        <f t="shared" si="17"/>
        <v>330.69913139582292</v>
      </c>
      <c r="F78">
        <f t="shared" si="11"/>
        <v>20897787.591182254</v>
      </c>
      <c r="G78">
        <f t="shared" si="12"/>
        <v>5639463.2150608953</v>
      </c>
      <c r="L78">
        <f>Input!J79</f>
        <v>19.390920285713037</v>
      </c>
      <c r="M78">
        <f t="shared" si="13"/>
        <v>18.905230857141607</v>
      </c>
      <c r="N78">
        <f t="shared" si="14"/>
        <v>5.6364653168524956</v>
      </c>
      <c r="O78">
        <f t="shared" si="15"/>
        <v>189.18503149041243</v>
      </c>
      <c r="P78">
        <f t="shared" si="16"/>
        <v>3096.9647151041027</v>
      </c>
    </row>
    <row r="79" spans="1:16" x14ac:dyDescent="0.25">
      <c r="A79">
        <f>Input!G80</f>
        <v>76</v>
      </c>
      <c r="B79">
        <f t="shared" si="9"/>
        <v>76</v>
      </c>
      <c r="C79" s="4">
        <f>Input!I80</f>
        <v>4916.2947308571429</v>
      </c>
      <c r="D79">
        <f t="shared" si="10"/>
        <v>4914.8468267142862</v>
      </c>
      <c r="E79">
        <f t="shared" si="17"/>
        <v>336.38032844348459</v>
      </c>
      <c r="F79">
        <f t="shared" si="11"/>
        <v>20962355.475788098</v>
      </c>
      <c r="G79">
        <f t="shared" si="12"/>
        <v>5612512.5843134765</v>
      </c>
      <c r="L79">
        <f>Input!J80</f>
        <v>12.73789185714395</v>
      </c>
      <c r="M79">
        <f t="shared" si="13"/>
        <v>12.252202428572522</v>
      </c>
      <c r="N79">
        <f t="shared" si="14"/>
        <v>5.681197047661656</v>
      </c>
      <c r="O79">
        <f t="shared" si="15"/>
        <v>49.796941634174345</v>
      </c>
      <c r="P79">
        <f t="shared" si="16"/>
        <v>3091.9880404602013</v>
      </c>
    </row>
    <row r="80" spans="1:16" x14ac:dyDescent="0.25">
      <c r="A80">
        <f>Input!G81</f>
        <v>77</v>
      </c>
      <c r="B80">
        <f t="shared" si="9"/>
        <v>77</v>
      </c>
      <c r="C80" s="4">
        <f>Input!I81</f>
        <v>4928.5347147142847</v>
      </c>
      <c r="D80">
        <f t="shared" si="10"/>
        <v>4927.086810571428</v>
      </c>
      <c r="E80">
        <f t="shared" si="17"/>
        <v>342.10679113880525</v>
      </c>
      <c r="F80">
        <f t="shared" si="11"/>
        <v>21022041.778596371</v>
      </c>
      <c r="G80">
        <f t="shared" si="12"/>
        <v>5585412.546584554</v>
      </c>
      <c r="L80">
        <f>Input!J81</f>
        <v>12.239983857141851</v>
      </c>
      <c r="M80">
        <f t="shared" si="13"/>
        <v>11.754294428570423</v>
      </c>
      <c r="N80">
        <f t="shared" si="14"/>
        <v>5.7264626953206701</v>
      </c>
      <c r="O80">
        <f t="shared" si="15"/>
        <v>42.425957925492348</v>
      </c>
      <c r="P80">
        <f t="shared" si="16"/>
        <v>3086.9560381385413</v>
      </c>
    </row>
    <row r="81" spans="1:16" x14ac:dyDescent="0.25">
      <c r="A81">
        <f>Input!G82</f>
        <v>78</v>
      </c>
      <c r="B81">
        <f t="shared" si="9"/>
        <v>78</v>
      </c>
      <c r="C81" s="4">
        <f>Input!I82</f>
        <v>4940.3378835714293</v>
      </c>
      <c r="D81">
        <f t="shared" si="10"/>
        <v>4938.8899794285726</v>
      </c>
      <c r="E81">
        <f t="shared" si="17"/>
        <v>347.87906191836652</v>
      </c>
      <c r="F81">
        <f t="shared" si="11"/>
        <v>21077381.244697906</v>
      </c>
      <c r="G81">
        <f t="shared" si="12"/>
        <v>5558162.0994757358</v>
      </c>
      <c r="L81">
        <f>Input!J82</f>
        <v>11.803168857144556</v>
      </c>
      <c r="M81">
        <f t="shared" si="13"/>
        <v>11.317479428573128</v>
      </c>
      <c r="N81">
        <f t="shared" si="14"/>
        <v>5.7722707795612456</v>
      </c>
      <c r="O81">
        <f t="shared" si="15"/>
        <v>36.371731622198062</v>
      </c>
      <c r="P81">
        <f t="shared" si="16"/>
        <v>3081.8679072090531</v>
      </c>
    </row>
    <row r="82" spans="1:16" x14ac:dyDescent="0.25">
      <c r="A82">
        <f>Input!G83</f>
        <v>79</v>
      </c>
      <c r="B82">
        <f t="shared" si="9"/>
        <v>79</v>
      </c>
      <c r="C82" s="4">
        <f>Input!I83</f>
        <v>4951.0199957142859</v>
      </c>
      <c r="D82">
        <f t="shared" si="10"/>
        <v>4949.5720915714292</v>
      </c>
      <c r="E82">
        <f t="shared" si="17"/>
        <v>353.69769190887024</v>
      </c>
      <c r="F82">
        <f t="shared" si="11"/>
        <v>21122061.497473687</v>
      </c>
      <c r="G82">
        <f t="shared" si="12"/>
        <v>5530760.2372547286</v>
      </c>
      <c r="L82">
        <f>Input!J83</f>
        <v>10.682112142856568</v>
      </c>
      <c r="M82">
        <f t="shared" si="13"/>
        <v>10.19642271428514</v>
      </c>
      <c r="N82">
        <f t="shared" si="14"/>
        <v>5.81862999050374</v>
      </c>
      <c r="O82">
        <f t="shared" si="15"/>
        <v>23.653458646254492</v>
      </c>
      <c r="P82">
        <f t="shared" si="16"/>
        <v>3076.7228327086223</v>
      </c>
    </row>
    <row r="83" spans="1:16" x14ac:dyDescent="0.25">
      <c r="A83">
        <f>Input!G84</f>
        <v>80</v>
      </c>
      <c r="B83">
        <f t="shared" si="9"/>
        <v>80</v>
      </c>
      <c r="C83" s="4">
        <f>Input!I84</f>
        <v>4965.1966278571426</v>
      </c>
      <c r="D83">
        <f t="shared" si="10"/>
        <v>4963.7487237142859</v>
      </c>
      <c r="E83">
        <f t="shared" si="17"/>
        <v>359.5632411016274</v>
      </c>
      <c r="F83">
        <f t="shared" si="11"/>
        <v>21198523.958301157</v>
      </c>
      <c r="G83">
        <f t="shared" si="12"/>
        <v>5503205.9510463113</v>
      </c>
      <c r="L83">
        <f>Input!J84</f>
        <v>14.176632142856761</v>
      </c>
      <c r="M83">
        <f t="shared" si="13"/>
        <v>13.690942714285333</v>
      </c>
      <c r="N83">
        <f t="shared" si="14"/>
        <v>5.8655491927571672</v>
      </c>
      <c r="O83">
        <f t="shared" si="15"/>
        <v>69.074099803436141</v>
      </c>
      <c r="P83">
        <f t="shared" si="16"/>
        <v>3071.5199853597346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H1" zoomScale="89" zoomScaleNormal="89" workbookViewId="0">
      <selection activeCell="Y6" sqref="Y6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0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1.4479041428571429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9773503.2798043657</v>
      </c>
      <c r="J3" s="2" t="s">
        <v>11</v>
      </c>
      <c r="K3" s="23">
        <f>SUM(H3:H167)</f>
        <v>14805964.482443677</v>
      </c>
      <c r="L3">
        <f>1-(K3/K5)</f>
        <v>0.95062500096398905</v>
      </c>
      <c r="N3">
        <f>Input!J4</f>
        <v>0.48568942857142861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2612.9355539684307</v>
      </c>
      <c r="S3" s="1" t="s">
        <v>11</v>
      </c>
      <c r="T3" s="23">
        <f>SUM(Q3:Q167)</f>
        <v>25419.708432567571</v>
      </c>
      <c r="U3" s="5">
        <f>1-(T3/T5)</f>
        <v>0.90224097660585967</v>
      </c>
      <c r="X3">
        <f>COUNT(B3:B500)</f>
        <v>81</v>
      </c>
      <c r="Z3">
        <v>4849.7512824992846</v>
      </c>
      <c r="AA3">
        <v>2.9966470723591872E-2</v>
      </c>
      <c r="AB3">
        <v>2.9486972223541303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</v>
      </c>
      <c r="B4">
        <f t="shared" ref="B4:B67" si="0">A4-$A$3</f>
        <v>1</v>
      </c>
      <c r="C4">
        <f t="shared" ref="C4:C67" si="1">B4*$AA$3</f>
        <v>2.9966470723591872E-2</v>
      </c>
      <c r="D4">
        <f t="shared" ref="D4:D67" si="2">POWER(C4,$AB$3)</f>
        <v>3.2215109886509216E-5</v>
      </c>
      <c r="E4" s="4">
        <f>Input!I5</f>
        <v>2.0863261428571427</v>
      </c>
      <c r="F4">
        <f t="shared" ref="F4:F67" si="3">E4-$E$3</f>
        <v>0.63842199999999982</v>
      </c>
      <c r="G4">
        <f t="shared" ref="G4:G67" si="4">$Z$3*(1-EXP(-1*D4))</f>
        <v>0.15623275394691311</v>
      </c>
      <c r="H4">
        <f t="shared" ref="H4:H67" si="5">(F4-G4)^2</f>
        <v>0.23250646900924421</v>
      </c>
      <c r="I4">
        <f t="shared" ref="I4:I67" si="6">(G4-$J$4)^2</f>
        <v>9772526.4557097647</v>
      </c>
      <c r="J4">
        <f>AVERAGE(E3:E167)</f>
        <v>3126.2602706435632</v>
      </c>
      <c r="K4" t="s">
        <v>5</v>
      </c>
      <c r="L4" t="s">
        <v>6</v>
      </c>
      <c r="N4">
        <f>Input!J5</f>
        <v>0.63842199999999982</v>
      </c>
      <c r="O4">
        <f t="shared" ref="O4:O67" si="7">N4-$N$3</f>
        <v>0.15273257142857122</v>
      </c>
      <c r="P4">
        <f t="shared" ref="P4:P67" si="8">POWER(C4,$AB$3)*EXP(-D4)*$Z$3*$AA$3*$AB$3</f>
        <v>1.3804823893179653E-2</v>
      </c>
      <c r="Q4">
        <f t="shared" ref="Q4:Q67" si="9">(O4-P4)^2</f>
        <v>1.9300919035257495E-2</v>
      </c>
      <c r="R4">
        <f t="shared" ref="R4:R67" si="10">(P4-$S$4)^2</f>
        <v>2611.524425452928</v>
      </c>
      <c r="S4">
        <f>AVERAGE(N3:N167)</f>
        <v>51.116881301272976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2</v>
      </c>
      <c r="B5">
        <f t="shared" si="0"/>
        <v>2</v>
      </c>
      <c r="C5">
        <f t="shared" si="1"/>
        <v>5.9932941447183745E-2</v>
      </c>
      <c r="D5">
        <f t="shared" si="2"/>
        <v>2.4871726257029002E-4</v>
      </c>
      <c r="E5" s="4">
        <f>Input!I6</f>
        <v>2.8316608571428574</v>
      </c>
      <c r="F5">
        <f t="shared" si="3"/>
        <v>1.3837567142857146</v>
      </c>
      <c r="G5">
        <f t="shared" si="4"/>
        <v>1.2060668720873069</v>
      </c>
      <c r="H5">
        <f t="shared" si="5"/>
        <v>3.1573680020495015E-2</v>
      </c>
      <c r="I5">
        <f t="shared" si="6"/>
        <v>9765963.776509773</v>
      </c>
      <c r="K5">
        <f>SUM(I3:I167)</f>
        <v>299867640.94203126</v>
      </c>
      <c r="L5" s="5">
        <f>1-((1-L3)*(X3-1)/(X3-1-1))</f>
        <v>0.95000000097619142</v>
      </c>
      <c r="N5">
        <f>Input!J6</f>
        <v>0.74533471428571474</v>
      </c>
      <c r="O5">
        <f t="shared" si="7"/>
        <v>0.25964528571428613</v>
      </c>
      <c r="P5">
        <f t="shared" si="8"/>
        <v>0.10655728761513932</v>
      </c>
      <c r="Q5">
        <f t="shared" si="9"/>
        <v>2.3435935162004377E-2</v>
      </c>
      <c r="R5">
        <f t="shared" si="10"/>
        <v>2602.0531559783572</v>
      </c>
      <c r="T5">
        <f>SUM(R3:R167)</f>
        <v>260024.16503366194</v>
      </c>
      <c r="U5" s="5">
        <f>1-((1-U3)*(X3-1)/(X3-1-1))</f>
        <v>0.90100352061352873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3</v>
      </c>
      <c r="B6">
        <f t="shared" si="0"/>
        <v>3</v>
      </c>
      <c r="C6">
        <f t="shared" si="1"/>
        <v>8.9899412170775614E-2</v>
      </c>
      <c r="D6">
        <f t="shared" si="2"/>
        <v>8.2213991844730556E-4</v>
      </c>
      <c r="E6" s="4">
        <f>Input!I7</f>
        <v>3.9557721428571426</v>
      </c>
      <c r="F6">
        <f t="shared" si="3"/>
        <v>2.5078679999999998</v>
      </c>
      <c r="G6">
        <f t="shared" si="4"/>
        <v>3.9855355654512774</v>
      </c>
      <c r="H6">
        <f t="shared" si="5"/>
        <v>2.1835014339867058</v>
      </c>
      <c r="I6">
        <f t="shared" si="6"/>
        <v>9748599.521307094</v>
      </c>
      <c r="N6">
        <f>Input!J7</f>
        <v>1.1241112857142852</v>
      </c>
      <c r="O6">
        <f t="shared" si="7"/>
        <v>0.6384218571428566</v>
      </c>
      <c r="P6">
        <f t="shared" si="8"/>
        <v>0.35202534216381831</v>
      </c>
      <c r="Q6">
        <f t="shared" si="9"/>
        <v>8.2022963792138498E-2</v>
      </c>
      <c r="R6">
        <f t="shared" si="10"/>
        <v>2577.0706005491002</v>
      </c>
      <c r="X6" s="19" t="s">
        <v>17</v>
      </c>
      <c r="Y6" s="25">
        <f>SQRT((U5-L5)^2)</f>
        <v>4.8996480362662687E-2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4</v>
      </c>
      <c r="B7">
        <f t="shared" si="0"/>
        <v>4</v>
      </c>
      <c r="C7">
        <f t="shared" si="1"/>
        <v>0.11986588289436749</v>
      </c>
      <c r="D7">
        <f t="shared" si="2"/>
        <v>1.920225537593586E-3</v>
      </c>
      <c r="E7" s="4">
        <f>Input!I8</f>
        <v>5.345638000000001</v>
      </c>
      <c r="F7">
        <f t="shared" si="3"/>
        <v>3.8977338571428581</v>
      </c>
      <c r="G7">
        <f t="shared" si="4"/>
        <v>9.3036808221162559</v>
      </c>
      <c r="H7">
        <f t="shared" si="5"/>
        <v>29.224262588105088</v>
      </c>
      <c r="I7">
        <f t="shared" si="6"/>
        <v>9715418.3828313425</v>
      </c>
      <c r="N7">
        <f>Input!J8</f>
        <v>1.3898658571428584</v>
      </c>
      <c r="O7">
        <f t="shared" si="7"/>
        <v>0.90417642857142977</v>
      </c>
      <c r="P7">
        <f t="shared" si="8"/>
        <v>0.82130325184894792</v>
      </c>
      <c r="Q7">
        <f t="shared" si="9"/>
        <v>6.8679634200757064E-3</v>
      </c>
      <c r="R7">
        <f t="shared" si="10"/>
        <v>2529.6451713257043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5</v>
      </c>
      <c r="B8">
        <f t="shared" si="0"/>
        <v>5</v>
      </c>
      <c r="C8">
        <f t="shared" si="1"/>
        <v>0.14983235361795935</v>
      </c>
      <c r="D8">
        <f t="shared" si="2"/>
        <v>3.7077507153885415E-3</v>
      </c>
      <c r="E8" s="4">
        <f>Input!I9</f>
        <v>7.1448271428571442</v>
      </c>
      <c r="F8">
        <f t="shared" si="3"/>
        <v>5.6969230000000017</v>
      </c>
      <c r="G8">
        <f t="shared" si="4"/>
        <v>17.948374176571878</v>
      </c>
      <c r="H8">
        <f t="shared" si="5"/>
        <v>150.09805593192442</v>
      </c>
      <c r="I8">
        <f t="shared" si="6"/>
        <v>9661602.8457182236</v>
      </c>
      <c r="N8">
        <f>Input!J9</f>
        <v>1.7991891428571432</v>
      </c>
      <c r="O8">
        <f t="shared" si="7"/>
        <v>1.3134997142857145</v>
      </c>
      <c r="P8">
        <f t="shared" si="8"/>
        <v>1.5830167720028376</v>
      </c>
      <c r="Q8">
        <f t="shared" si="9"/>
        <v>7.2639444400495051E-2</v>
      </c>
      <c r="R8">
        <f t="shared" si="10"/>
        <v>2453.6037352040867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6</v>
      </c>
      <c r="B9">
        <f t="shared" si="0"/>
        <v>6</v>
      </c>
      <c r="C9">
        <f t="shared" si="1"/>
        <v>0.17979882434155123</v>
      </c>
      <c r="D9">
        <f t="shared" si="2"/>
        <v>6.3473441713016217E-3</v>
      </c>
      <c r="E9" s="4">
        <f>Input!I10</f>
        <v>10.055909</v>
      </c>
      <c r="F9">
        <f t="shared" si="3"/>
        <v>8.6080048571428573</v>
      </c>
      <c r="G9">
        <f t="shared" si="4"/>
        <v>30.685551633038116</v>
      </c>
      <c r="H9">
        <f t="shared" si="5"/>
        <v>487.41807164184308</v>
      </c>
      <c r="I9">
        <f t="shared" si="6"/>
        <v>9582582.8409770932</v>
      </c>
      <c r="N9">
        <f>Input!J10</f>
        <v>2.9110818571428556</v>
      </c>
      <c r="O9">
        <f t="shared" si="7"/>
        <v>2.4253924285714268</v>
      </c>
      <c r="P9">
        <f t="shared" si="8"/>
        <v>2.7028421041652666</v>
      </c>
      <c r="Q9">
        <f t="shared" si="9"/>
        <v>7.6978322487126952E-2</v>
      </c>
      <c r="R9">
        <f t="shared" si="10"/>
        <v>2343.9191913790819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7</v>
      </c>
      <c r="B10">
        <f t="shared" si="0"/>
        <v>7</v>
      </c>
      <c r="C10">
        <f t="shared" si="1"/>
        <v>0.2097652950651431</v>
      </c>
      <c r="D10">
        <f t="shared" si="2"/>
        <v>9.999950731263741E-3</v>
      </c>
      <c r="E10" s="4">
        <f>Input!I11</f>
        <v>14.729524</v>
      </c>
      <c r="F10">
        <f t="shared" si="3"/>
        <v>13.281619857142857</v>
      </c>
      <c r="G10">
        <f t="shared" si="4"/>
        <v>48.25559497243421</v>
      </c>
      <c r="H10">
        <f t="shared" si="5"/>
        <v>1223.1789353650188</v>
      </c>
      <c r="I10">
        <f t="shared" si="6"/>
        <v>9474112.7834533323</v>
      </c>
      <c r="N10">
        <f>Input!J11</f>
        <v>4.6736149999999999</v>
      </c>
      <c r="O10">
        <f t="shared" si="7"/>
        <v>4.187925571428571</v>
      </c>
      <c r="P10">
        <f t="shared" si="8"/>
        <v>4.2426790682463293</v>
      </c>
      <c r="Q10">
        <f t="shared" si="9"/>
        <v>2.9979454137722705E-3</v>
      </c>
      <c r="R10">
        <f t="shared" si="10"/>
        <v>2197.1908349826799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8</v>
      </c>
      <c r="B11">
        <f t="shared" si="0"/>
        <v>8</v>
      </c>
      <c r="C11">
        <f t="shared" si="1"/>
        <v>0.23973176578873498</v>
      </c>
      <c r="D11">
        <f t="shared" si="2"/>
        <v>1.4825131465028571E-2</v>
      </c>
      <c r="E11" s="4">
        <f>Input!I12</f>
        <v>21.006830285714283</v>
      </c>
      <c r="F11">
        <f t="shared" si="3"/>
        <v>19.558926142857139</v>
      </c>
      <c r="G11">
        <f t="shared" si="4"/>
        <v>71.367874152669714</v>
      </c>
      <c r="H11">
        <f t="shared" si="5"/>
        <v>2684.1670938834623</v>
      </c>
      <c r="I11">
        <f t="shared" si="6"/>
        <v>9332367.5541378744</v>
      </c>
      <c r="N11">
        <f>Input!J12</f>
        <v>6.2773062857142836</v>
      </c>
      <c r="O11">
        <f t="shared" si="7"/>
        <v>5.7916168571428548</v>
      </c>
      <c r="P11">
        <f t="shared" si="8"/>
        <v>6.2595818842050379</v>
      </c>
      <c r="Q11">
        <f t="shared" si="9"/>
        <v>0.21899126655330978</v>
      </c>
      <c r="R11">
        <f t="shared" si="10"/>
        <v>2012.1773109924834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9</v>
      </c>
      <c r="B12">
        <f t="shared" si="0"/>
        <v>9</v>
      </c>
      <c r="C12">
        <f t="shared" si="1"/>
        <v>0.26969823651232683</v>
      </c>
      <c r="D12">
        <f t="shared" si="2"/>
        <v>2.0981273939021928E-2</v>
      </c>
      <c r="E12" s="4">
        <f>Input!I13</f>
        <v>27.171114571428571</v>
      </c>
      <c r="F12">
        <f t="shared" si="3"/>
        <v>25.723210428571427</v>
      </c>
      <c r="G12">
        <f t="shared" si="4"/>
        <v>100.69392292588233</v>
      </c>
      <c r="H12">
        <f t="shared" si="5"/>
        <v>5620.6077323544487</v>
      </c>
      <c r="I12">
        <f t="shared" si="6"/>
        <v>9154051.7244417071</v>
      </c>
      <c r="N12">
        <f>Input!J13</f>
        <v>6.1642842857142881</v>
      </c>
      <c r="O12">
        <f t="shared" si="7"/>
        <v>5.6785948571428593</v>
      </c>
      <c r="P12">
        <f t="shared" si="8"/>
        <v>8.8045070824177909</v>
      </c>
      <c r="Q12">
        <f t="shared" si="9"/>
        <v>9.7713272401232754</v>
      </c>
      <c r="R12">
        <f t="shared" si="10"/>
        <v>1790.3370120364407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10</v>
      </c>
      <c r="B13">
        <f t="shared" si="0"/>
        <v>10</v>
      </c>
      <c r="C13">
        <f t="shared" si="1"/>
        <v>0.2996647072359187</v>
      </c>
      <c r="D13">
        <f t="shared" si="2"/>
        <v>2.8625747715070066E-2</v>
      </c>
      <c r="E13" s="4">
        <f>Input!I14</f>
        <v>41.93118485714286</v>
      </c>
      <c r="F13">
        <f t="shared" si="3"/>
        <v>40.483280714285719</v>
      </c>
      <c r="G13">
        <f t="shared" si="4"/>
        <v>136.85955762867061</v>
      </c>
      <c r="H13">
        <f t="shared" si="5"/>
        <v>9288.3867518782008</v>
      </c>
      <c r="I13">
        <f t="shared" si="6"/>
        <v>8936516.6229739469</v>
      </c>
      <c r="N13">
        <f>Input!J14</f>
        <v>14.760070285714288</v>
      </c>
      <c r="O13">
        <f t="shared" si="7"/>
        <v>14.274380857142861</v>
      </c>
      <c r="P13">
        <f t="shared" si="8"/>
        <v>11.920928404850839</v>
      </c>
      <c r="Q13">
        <f t="shared" si="9"/>
        <v>5.5387384451993293</v>
      </c>
      <c r="R13">
        <f t="shared" si="10"/>
        <v>1536.3227234585427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11</v>
      </c>
      <c r="B14">
        <f t="shared" si="0"/>
        <v>11</v>
      </c>
      <c r="C14">
        <f t="shared" si="1"/>
        <v>0.32963117795951058</v>
      </c>
      <c r="D14">
        <f t="shared" si="2"/>
        <v>3.7915023995725779E-2</v>
      </c>
      <c r="E14" s="4">
        <f>Input!I15</f>
        <v>59.926129857142861</v>
      </c>
      <c r="F14">
        <f t="shared" si="3"/>
        <v>58.47822571428572</v>
      </c>
      <c r="G14">
        <f t="shared" si="4"/>
        <v>180.436199853012</v>
      </c>
      <c r="H14">
        <f t="shared" si="5"/>
        <v>14873.747456022229</v>
      </c>
      <c r="I14">
        <f t="shared" si="6"/>
        <v>8677879.4560490139</v>
      </c>
      <c r="N14">
        <f>Input!J15</f>
        <v>17.994945000000001</v>
      </c>
      <c r="O14">
        <f t="shared" si="7"/>
        <v>17.509255571428572</v>
      </c>
      <c r="P14">
        <f t="shared" si="8"/>
        <v>15.64336915581654</v>
      </c>
      <c r="Q14">
        <f t="shared" si="9"/>
        <v>3.481532115965515</v>
      </c>
      <c r="R14">
        <f t="shared" si="10"/>
        <v>1258.3700639338456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12</v>
      </c>
      <c r="B15">
        <f t="shared" si="0"/>
        <v>12</v>
      </c>
      <c r="C15">
        <f t="shared" si="1"/>
        <v>0.35959764868310246</v>
      </c>
      <c r="D15">
        <f t="shared" si="2"/>
        <v>4.9004770507976421E-2</v>
      </c>
      <c r="E15" s="4">
        <f>Input!I16</f>
        <v>81.690513285714275</v>
      </c>
      <c r="F15">
        <f t="shared" si="3"/>
        <v>80.242609142857134</v>
      </c>
      <c r="G15">
        <f t="shared" si="4"/>
        <v>231.93165697024614</v>
      </c>
      <c r="H15">
        <f t="shared" si="5"/>
        <v>23009.56723077991</v>
      </c>
      <c r="I15">
        <f t="shared" si="6"/>
        <v>8377138.1239281064</v>
      </c>
      <c r="N15">
        <f>Input!J16</f>
        <v>21.764383428571414</v>
      </c>
      <c r="O15">
        <f t="shared" si="7"/>
        <v>21.278693999999984</v>
      </c>
      <c r="P15">
        <f t="shared" si="8"/>
        <v>19.995906752202703</v>
      </c>
      <c r="Q15">
        <f t="shared" si="9"/>
        <v>1.6455431231113211</v>
      </c>
      <c r="R15">
        <f t="shared" si="10"/>
        <v>968.51505688387965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13</v>
      </c>
      <c r="B16">
        <f t="shared" si="0"/>
        <v>13</v>
      </c>
      <c r="C16">
        <f t="shared" si="1"/>
        <v>0.38956411940669433</v>
      </c>
      <c r="D16">
        <f t="shared" si="2"/>
        <v>6.2049928568912421E-2</v>
      </c>
      <c r="E16" s="4">
        <f>Input!I17</f>
        <v>108.78220685714287</v>
      </c>
      <c r="F16">
        <f t="shared" si="3"/>
        <v>107.33430271428573</v>
      </c>
      <c r="G16">
        <f t="shared" si="4"/>
        <v>291.78062551840958</v>
      </c>
      <c r="H16">
        <f t="shared" si="5"/>
        <v>34020.445995963055</v>
      </c>
      <c r="I16">
        <f t="shared" si="6"/>
        <v>8034274.8586288169</v>
      </c>
      <c r="N16">
        <f>Input!J17</f>
        <v>27.091693571428593</v>
      </c>
      <c r="O16">
        <f t="shared" si="7"/>
        <v>26.606004142857163</v>
      </c>
      <c r="P16">
        <f t="shared" si="8"/>
        <v>24.990709653524657</v>
      </c>
      <c r="Q16">
        <f t="shared" si="9"/>
        <v>2.6091762872679602</v>
      </c>
      <c r="R16">
        <f t="shared" si="10"/>
        <v>682.57684496760805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14</v>
      </c>
      <c r="B17">
        <f t="shared" si="0"/>
        <v>14</v>
      </c>
      <c r="C17">
        <f t="shared" si="1"/>
        <v>0.41953059013028621</v>
      </c>
      <c r="D17">
        <f t="shared" si="2"/>
        <v>7.7204776903748579E-2</v>
      </c>
      <c r="E17" s="4">
        <f>Input!I18</f>
        <v>139.49060642857143</v>
      </c>
      <c r="F17">
        <f t="shared" si="3"/>
        <v>138.04270228571428</v>
      </c>
      <c r="G17">
        <f t="shared" si="4"/>
        <v>360.33520037811491</v>
      </c>
      <c r="H17">
        <f t="shared" si="5"/>
        <v>49413.95470815993</v>
      </c>
      <c r="I17">
        <f t="shared" si="6"/>
        <v>7650341.4943229239</v>
      </c>
      <c r="N17">
        <f>Input!J18</f>
        <v>30.708399571428558</v>
      </c>
      <c r="O17">
        <f t="shared" si="7"/>
        <v>30.222710142857128</v>
      </c>
      <c r="P17">
        <f t="shared" si="8"/>
        <v>30.6266720600231</v>
      </c>
      <c r="Q17">
        <f t="shared" si="9"/>
        <v>0.16318523052040787</v>
      </c>
      <c r="R17">
        <f t="shared" si="10"/>
        <v>419.84867475020178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</v>
      </c>
      <c r="B18">
        <f t="shared" si="0"/>
        <v>15</v>
      </c>
      <c r="C18">
        <f t="shared" si="1"/>
        <v>0.44949706085387808</v>
      </c>
      <c r="D18">
        <f t="shared" si="2"/>
        <v>9.4622985347910152E-2</v>
      </c>
      <c r="E18" s="4">
        <f>Input!I19</f>
        <v>175.02535357142855</v>
      </c>
      <c r="F18">
        <f t="shared" si="3"/>
        <v>173.57744942857141</v>
      </c>
      <c r="G18">
        <f t="shared" si="4"/>
        <v>437.85569152467741</v>
      </c>
      <c r="H18">
        <f t="shared" si="5"/>
        <v>69842.989245408011</v>
      </c>
      <c r="I18">
        <f t="shared" si="6"/>
        <v>7227519.1810273947</v>
      </c>
      <c r="N18">
        <f>Input!J19</f>
        <v>35.534747142857128</v>
      </c>
      <c r="O18">
        <f t="shared" si="7"/>
        <v>35.049057714285702</v>
      </c>
      <c r="P18">
        <f t="shared" si="8"/>
        <v>36.888215810925367</v>
      </c>
      <c r="Q18">
        <f t="shared" si="9"/>
        <v>3.3825025044352337</v>
      </c>
      <c r="R18">
        <f t="shared" si="10"/>
        <v>202.45492163620898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16</v>
      </c>
      <c r="B19">
        <f t="shared" si="0"/>
        <v>16</v>
      </c>
      <c r="C19">
        <f t="shared" si="1"/>
        <v>0.47946353157746996</v>
      </c>
      <c r="D19">
        <f t="shared" si="2"/>
        <v>0.11445766065105696</v>
      </c>
      <c r="E19" s="4">
        <f>Input!I20</f>
        <v>222.94059842857141</v>
      </c>
      <c r="F19">
        <f t="shared" si="3"/>
        <v>221.49269428571426</v>
      </c>
      <c r="G19">
        <f t="shared" si="4"/>
        <v>524.50206604867844</v>
      </c>
      <c r="H19">
        <f t="shared" si="5"/>
        <v>91814.679376186235</v>
      </c>
      <c r="I19">
        <f t="shared" si="6"/>
        <v>6769145.7551767984</v>
      </c>
      <c r="N19">
        <f>Input!J20</f>
        <v>47.915244857142852</v>
      </c>
      <c r="O19">
        <f t="shared" si="7"/>
        <v>47.429555428571426</v>
      </c>
      <c r="P19">
        <f t="shared" si="8"/>
        <v>43.744331033664054</v>
      </c>
      <c r="Q19">
        <f t="shared" si="9"/>
        <v>13.580878840820409</v>
      </c>
      <c r="R19">
        <f t="shared" si="10"/>
        <v>54.354497448420389</v>
      </c>
    </row>
    <row r="20" spans="1:37" x14ac:dyDescent="0.25">
      <c r="A20">
        <f>Input!G21</f>
        <v>17</v>
      </c>
      <c r="B20">
        <f t="shared" si="0"/>
        <v>17</v>
      </c>
      <c r="C20">
        <f t="shared" si="1"/>
        <v>0.50943000230106184</v>
      </c>
      <c r="D20">
        <f t="shared" si="2"/>
        <v>0.13686138599768666</v>
      </c>
      <c r="E20" s="4">
        <f>Input!I21</f>
        <v>269.304081</v>
      </c>
      <c r="F20">
        <f t="shared" si="3"/>
        <v>267.85617685714283</v>
      </c>
      <c r="G20">
        <f t="shared" si="4"/>
        <v>620.32634312543826</v>
      </c>
      <c r="H20">
        <f t="shared" si="5"/>
        <v>124235.21810919982</v>
      </c>
      <c r="I20">
        <f t="shared" si="6"/>
        <v>6279704.849086416</v>
      </c>
      <c r="N20">
        <f>Input!J21</f>
        <v>46.363482571428591</v>
      </c>
      <c r="O20">
        <f t="shared" si="7"/>
        <v>45.877793142857165</v>
      </c>
      <c r="P20">
        <f t="shared" si="8"/>
        <v>51.14792663823718</v>
      </c>
      <c r="Q20">
        <f t="shared" si="9"/>
        <v>27.774307059126382</v>
      </c>
      <c r="R20">
        <f t="shared" si="10"/>
        <v>9.6381294722101786E-4</v>
      </c>
    </row>
    <row r="21" spans="1:37" x14ac:dyDescent="0.25">
      <c r="A21">
        <f>Input!G22</f>
        <v>18</v>
      </c>
      <c r="B21">
        <f t="shared" si="0"/>
        <v>18</v>
      </c>
      <c r="C21">
        <f t="shared" si="1"/>
        <v>0.53939647302465366</v>
      </c>
      <c r="D21">
        <f t="shared" si="2"/>
        <v>0.16198625544767181</v>
      </c>
      <c r="E21" s="4">
        <f>Input!I22</f>
        <v>327.29050800000005</v>
      </c>
      <c r="F21">
        <f t="shared" si="3"/>
        <v>325.84260385714288</v>
      </c>
      <c r="G21">
        <f t="shared" si="4"/>
        <v>725.26627127957147</v>
      </c>
      <c r="H21">
        <f t="shared" si="5"/>
        <v>159539.26609718284</v>
      </c>
      <c r="I21">
        <f t="shared" si="6"/>
        <v>5764772.1849818965</v>
      </c>
      <c r="N21">
        <f>Input!J22</f>
        <v>57.986427000000049</v>
      </c>
      <c r="O21">
        <f t="shared" si="7"/>
        <v>57.500737571428623</v>
      </c>
      <c r="P21">
        <f t="shared" si="8"/>
        <v>59.035558176155959</v>
      </c>
      <c r="Q21">
        <f t="shared" si="9"/>
        <v>2.355674288695587</v>
      </c>
      <c r="R21">
        <f t="shared" si="10"/>
        <v>62.705443448806534</v>
      </c>
    </row>
    <row r="22" spans="1:37" x14ac:dyDescent="0.25">
      <c r="A22">
        <f>Input!G23</f>
        <v>19</v>
      </c>
      <c r="B22">
        <f t="shared" si="0"/>
        <v>19</v>
      </c>
      <c r="C22">
        <f t="shared" si="1"/>
        <v>0.56936294374824559</v>
      </c>
      <c r="D22">
        <f t="shared" si="2"/>
        <v>0.18998390421184266</v>
      </c>
      <c r="E22" s="4">
        <f>Input!I23</f>
        <v>391.3465251428571</v>
      </c>
      <c r="F22">
        <f t="shared" si="3"/>
        <v>389.89862099999993</v>
      </c>
      <c r="G22">
        <f t="shared" si="4"/>
        <v>839.14060866269847</v>
      </c>
      <c r="H22">
        <f t="shared" si="5"/>
        <v>201818.36347913218</v>
      </c>
      <c r="I22">
        <f t="shared" si="6"/>
        <v>5230916.3482194655</v>
      </c>
      <c r="N22">
        <f>Input!J23</f>
        <v>64.056017142857058</v>
      </c>
      <c r="O22">
        <f t="shared" si="7"/>
        <v>63.570327714285632</v>
      </c>
      <c r="P22">
        <f t="shared" si="8"/>
        <v>67.327593478735309</v>
      </c>
      <c r="Q22">
        <f t="shared" si="9"/>
        <v>14.117046024705617</v>
      </c>
      <c r="R22">
        <f t="shared" si="10"/>
        <v>262.7871893005256</v>
      </c>
    </row>
    <row r="23" spans="1:37" x14ac:dyDescent="0.25">
      <c r="A23">
        <f>Input!G24</f>
        <v>20</v>
      </c>
      <c r="B23">
        <f t="shared" si="0"/>
        <v>20</v>
      </c>
      <c r="C23">
        <f t="shared" si="1"/>
        <v>0.59932941447183741</v>
      </c>
      <c r="D23">
        <f t="shared" si="2"/>
        <v>0.22100553547084151</v>
      </c>
      <c r="E23" s="4">
        <f>Input!I24</f>
        <v>468.30538514285712</v>
      </c>
      <c r="F23">
        <f t="shared" si="3"/>
        <v>466.85748099999995</v>
      </c>
      <c r="G23">
        <f t="shared" si="4"/>
        <v>961.64630661213221</v>
      </c>
      <c r="H23">
        <f t="shared" si="5"/>
        <v>244815.98195063302</v>
      </c>
      <c r="I23">
        <f t="shared" si="6"/>
        <v>4685553.6132798651</v>
      </c>
      <c r="N23">
        <f>Input!J24</f>
        <v>76.958860000000016</v>
      </c>
      <c r="O23">
        <f t="shared" si="7"/>
        <v>76.473170571428582</v>
      </c>
      <c r="P23">
        <f t="shared" si="8"/>
        <v>75.928865609414942</v>
      </c>
      <c r="Q23">
        <f t="shared" si="9"/>
        <v>0.29626789167267081</v>
      </c>
      <c r="R23">
        <f t="shared" si="10"/>
        <v>615.63456530748317</v>
      </c>
    </row>
    <row r="24" spans="1:37" x14ac:dyDescent="0.25">
      <c r="A24">
        <f>Input!G25</f>
        <v>21</v>
      </c>
      <c r="B24">
        <f t="shared" si="0"/>
        <v>21</v>
      </c>
      <c r="C24">
        <f t="shared" si="1"/>
        <v>0.62929588519542934</v>
      </c>
      <c r="D24">
        <f t="shared" si="2"/>
        <v>0.25520194429388332</v>
      </c>
      <c r="E24" s="4">
        <f>Input!I25</f>
        <v>554.25408114285722</v>
      </c>
      <c r="F24">
        <f t="shared" si="3"/>
        <v>552.80617700000005</v>
      </c>
      <c r="G24">
        <f t="shared" si="4"/>
        <v>1092.3578634647502</v>
      </c>
      <c r="H24">
        <f t="shared" si="5"/>
        <v>291116.02236695599</v>
      </c>
      <c r="I24">
        <f t="shared" si="6"/>
        <v>4136759.0019277702</v>
      </c>
      <c r="N24">
        <f>Input!J25</f>
        <v>85.948696000000098</v>
      </c>
      <c r="O24">
        <f t="shared" si="7"/>
        <v>85.463006571428664</v>
      </c>
      <c r="P24">
        <f t="shared" si="8"/>
        <v>84.729847968448425</v>
      </c>
      <c r="Q24">
        <f t="shared" si="9"/>
        <v>0.53752153712393647</v>
      </c>
      <c r="R24">
        <f t="shared" si="10"/>
        <v>1129.8315281686478</v>
      </c>
    </row>
    <row r="25" spans="1:37" x14ac:dyDescent="0.25">
      <c r="A25">
        <f>Input!G26</f>
        <v>22</v>
      </c>
      <c r="B25">
        <f t="shared" si="0"/>
        <v>22</v>
      </c>
      <c r="C25">
        <f t="shared" si="1"/>
        <v>0.65926235591902116</v>
      </c>
      <c r="D25">
        <f t="shared" si="2"/>
        <v>0.29272353910091264</v>
      </c>
      <c r="E25" s="4">
        <f>Input!I26</f>
        <v>663.01490557142859</v>
      </c>
      <c r="F25">
        <f t="shared" si="3"/>
        <v>661.56700142857142</v>
      </c>
      <c r="G25">
        <f t="shared" si="4"/>
        <v>1230.7290690344489</v>
      </c>
      <c r="H25">
        <f t="shared" si="5"/>
        <v>323945.45920139749</v>
      </c>
      <c r="I25">
        <f t="shared" si="6"/>
        <v>3593038.5362736927</v>
      </c>
      <c r="N25">
        <f>Input!J26</f>
        <v>108.76082442857137</v>
      </c>
      <c r="O25">
        <f t="shared" si="7"/>
        <v>108.27513499999993</v>
      </c>
      <c r="P25">
        <f t="shared" si="8"/>
        <v>93.608368073511556</v>
      </c>
      <c r="Q25">
        <f t="shared" si="9"/>
        <v>215.11405207593336</v>
      </c>
      <c r="R25">
        <f t="shared" si="10"/>
        <v>1805.5264481153263</v>
      </c>
    </row>
    <row r="26" spans="1:37" x14ac:dyDescent="0.25">
      <c r="A26">
        <f>Input!G27</f>
        <v>23</v>
      </c>
      <c r="B26">
        <f t="shared" si="0"/>
        <v>23</v>
      </c>
      <c r="C26">
        <f t="shared" si="1"/>
        <v>0.68922882664261309</v>
      </c>
      <c r="D26">
        <f t="shared" si="2"/>
        <v>0.33372036102584002</v>
      </c>
      <c r="E26" s="4">
        <f>Input!I27</f>
        <v>784.66024514285709</v>
      </c>
      <c r="F26">
        <f t="shared" si="3"/>
        <v>783.21234099999992</v>
      </c>
      <c r="G26">
        <f t="shared" si="4"/>
        <v>1376.0973005719854</v>
      </c>
      <c r="H26">
        <f t="shared" si="5"/>
        <v>351512.5752866749</v>
      </c>
      <c r="I26">
        <f t="shared" si="6"/>
        <v>3063070.4218097664</v>
      </c>
      <c r="N26">
        <f>Input!J27</f>
        <v>121.64533957142851</v>
      </c>
      <c r="O26">
        <f t="shared" si="7"/>
        <v>121.15965014285707</v>
      </c>
      <c r="P26">
        <f t="shared" si="8"/>
        <v>102.43185506815884</v>
      </c>
      <c r="Q26">
        <f t="shared" si="9"/>
        <v>350.73030835989147</v>
      </c>
      <c r="R26">
        <f t="shared" si="10"/>
        <v>2633.2265326961842</v>
      </c>
    </row>
    <row r="27" spans="1:37" x14ac:dyDescent="0.25">
      <c r="A27">
        <f>Input!G28</f>
        <v>24</v>
      </c>
      <c r="B27">
        <f t="shared" si="0"/>
        <v>24</v>
      </c>
      <c r="C27">
        <f t="shared" si="1"/>
        <v>0.71919529736620491</v>
      </c>
      <c r="D27">
        <f t="shared" si="2"/>
        <v>0.37834210147249309</v>
      </c>
      <c r="E27" s="4">
        <f>Input!I28</f>
        <v>923.0633961428573</v>
      </c>
      <c r="F27">
        <f t="shared" si="3"/>
        <v>921.61549200000013</v>
      </c>
      <c r="G27">
        <f t="shared" si="4"/>
        <v>1527.6904594048804</v>
      </c>
      <c r="H27">
        <f t="shared" si="5"/>
        <v>367326.86611482664</v>
      </c>
      <c r="I27">
        <f t="shared" si="6"/>
        <v>2555425.4414036782</v>
      </c>
      <c r="N27">
        <f>Input!J28</f>
        <v>138.40315100000021</v>
      </c>
      <c r="O27">
        <f t="shared" si="7"/>
        <v>137.91746157142879</v>
      </c>
      <c r="P27">
        <f t="shared" si="8"/>
        <v>111.06009211760586</v>
      </c>
      <c r="Q27">
        <f t="shared" si="9"/>
        <v>721.31829397914078</v>
      </c>
      <c r="R27">
        <f t="shared" si="10"/>
        <v>3593.188522971328</v>
      </c>
    </row>
    <row r="28" spans="1:37" x14ac:dyDescent="0.25">
      <c r="A28">
        <f>Input!G29</f>
        <v>25</v>
      </c>
      <c r="B28">
        <f t="shared" si="0"/>
        <v>25</v>
      </c>
      <c r="C28">
        <f t="shared" si="1"/>
        <v>0.74916176808979684</v>
      </c>
      <c r="D28">
        <f t="shared" si="2"/>
        <v>0.42673811810343293</v>
      </c>
      <c r="E28" s="4">
        <f>Input!I29</f>
        <v>1069.2620148571427</v>
      </c>
      <c r="F28">
        <f t="shared" si="3"/>
        <v>1067.8141107142856</v>
      </c>
      <c r="G28">
        <f t="shared" si="4"/>
        <v>1684.6365555761238</v>
      </c>
      <c r="H28">
        <f t="shared" si="5"/>
        <v>380469.92848533543</v>
      </c>
      <c r="I28">
        <f t="shared" si="6"/>
        <v>2078278.9358448458</v>
      </c>
      <c r="N28">
        <f>Input!J29</f>
        <v>146.19861871428543</v>
      </c>
      <c r="O28">
        <f t="shared" si="7"/>
        <v>145.71292928571401</v>
      </c>
      <c r="P28">
        <f t="shared" si="8"/>
        <v>119.34841954078571</v>
      </c>
      <c r="Q28">
        <f t="shared" si="9"/>
        <v>695.08737409041919</v>
      </c>
      <c r="R28">
        <f t="shared" si="10"/>
        <v>4655.542810530088</v>
      </c>
    </row>
    <row r="29" spans="1:37" x14ac:dyDescent="0.25">
      <c r="A29">
        <f>Input!G30</f>
        <v>26</v>
      </c>
      <c r="B29">
        <f t="shared" si="0"/>
        <v>26</v>
      </c>
      <c r="C29">
        <f t="shared" si="1"/>
        <v>0.77912823881338866</v>
      </c>
      <c r="D29">
        <f t="shared" si="2"/>
        <v>0.47905744946115492</v>
      </c>
      <c r="E29" s="4">
        <f>Input!I30</f>
        <v>1226.0938712857144</v>
      </c>
      <c r="F29">
        <f t="shared" si="3"/>
        <v>1224.6459671428572</v>
      </c>
      <c r="G29">
        <f t="shared" si="4"/>
        <v>1845.9758582136794</v>
      </c>
      <c r="H29">
        <f t="shared" si="5"/>
        <v>386050.83353807981</v>
      </c>
      <c r="I29">
        <f t="shared" si="6"/>
        <v>1639128.1767109327</v>
      </c>
      <c r="N29">
        <f>Input!J30</f>
        <v>156.83185642857165</v>
      </c>
      <c r="O29">
        <f t="shared" si="7"/>
        <v>156.34616700000024</v>
      </c>
      <c r="P29">
        <f t="shared" si="8"/>
        <v>127.15130903925461</v>
      </c>
      <c r="Q29">
        <f t="shared" si="9"/>
        <v>852.33973134811208</v>
      </c>
      <c r="R29">
        <f t="shared" si="10"/>
        <v>5781.234201442353</v>
      </c>
    </row>
    <row r="30" spans="1:37" x14ac:dyDescent="0.25">
      <c r="A30">
        <f>Input!G31</f>
        <v>27</v>
      </c>
      <c r="B30">
        <f t="shared" si="0"/>
        <v>27</v>
      </c>
      <c r="C30">
        <f t="shared" si="1"/>
        <v>0.80909470953698059</v>
      </c>
      <c r="D30">
        <f t="shared" si="2"/>
        <v>0.53544882838880836</v>
      </c>
      <c r="E30" s="4">
        <f>Input!I31</f>
        <v>1387.4405009999998</v>
      </c>
      <c r="F30">
        <f t="shared" si="3"/>
        <v>1385.9925968571426</v>
      </c>
      <c r="G30">
        <f t="shared" si="4"/>
        <v>2010.6754353416432</v>
      </c>
      <c r="H30">
        <f t="shared" si="5"/>
        <v>390228.64869705256</v>
      </c>
      <c r="I30">
        <f t="shared" si="6"/>
        <v>1244529.524755612</v>
      </c>
      <c r="N30">
        <f>Input!J31</f>
        <v>161.34662971428543</v>
      </c>
      <c r="O30">
        <f t="shared" si="7"/>
        <v>160.86094028571401</v>
      </c>
      <c r="P30">
        <f t="shared" si="8"/>
        <v>134.32620514275376</v>
      </c>
      <c r="Q30">
        <f t="shared" si="9"/>
        <v>704.09216910704936</v>
      </c>
      <c r="R30">
        <f t="shared" si="10"/>
        <v>6923.7915741564248</v>
      </c>
    </row>
    <row r="31" spans="1:37" x14ac:dyDescent="0.25">
      <c r="A31">
        <f>Input!G32</f>
        <v>28</v>
      </c>
      <c r="B31">
        <f t="shared" si="0"/>
        <v>28</v>
      </c>
      <c r="C31">
        <f t="shared" si="1"/>
        <v>0.83906118026057241</v>
      </c>
      <c r="D31">
        <f t="shared" si="2"/>
        <v>0.5960606943914738</v>
      </c>
      <c r="E31" s="4">
        <f>Input!I32</f>
        <v>1558.6169952857142</v>
      </c>
      <c r="F31">
        <f t="shared" si="3"/>
        <v>1557.169091142857</v>
      </c>
      <c r="G31">
        <f t="shared" si="4"/>
        <v>2177.6458122767904</v>
      </c>
      <c r="H31">
        <f t="shared" si="5"/>
        <v>384991.36146911688</v>
      </c>
      <c r="I31">
        <f t="shared" si="6"/>
        <v>899869.39062248578</v>
      </c>
      <c r="N31">
        <f>Input!J32</f>
        <v>171.1764942857144</v>
      </c>
      <c r="O31">
        <f t="shared" si="7"/>
        <v>170.69080485714298</v>
      </c>
      <c r="P31">
        <f t="shared" si="8"/>
        <v>140.73750853369179</v>
      </c>
      <c r="Q31">
        <f t="shared" si="9"/>
        <v>897.19996064047416</v>
      </c>
      <c r="R31">
        <f t="shared" si="10"/>
        <v>8031.8568255321707</v>
      </c>
    </row>
    <row r="32" spans="1:37" x14ac:dyDescent="0.25">
      <c r="A32">
        <f>Input!G33</f>
        <v>29</v>
      </c>
      <c r="B32">
        <f t="shared" si="0"/>
        <v>29</v>
      </c>
      <c r="C32">
        <f t="shared" si="1"/>
        <v>0.86902765098416435</v>
      </c>
      <c r="D32">
        <f t="shared" si="2"/>
        <v>0.66104120505784958</v>
      </c>
      <c r="E32" s="4">
        <f>Input!I33</f>
        <v>1725.4100664285713</v>
      </c>
      <c r="F32">
        <f t="shared" si="3"/>
        <v>1723.9621622857142</v>
      </c>
      <c r="G32">
        <f t="shared" si="4"/>
        <v>2345.7593869831117</v>
      </c>
      <c r="H32">
        <f t="shared" si="5"/>
        <v>386631.78864138585</v>
      </c>
      <c r="I32">
        <f t="shared" si="6"/>
        <v>609181.6293947458</v>
      </c>
      <c r="N32">
        <f>Input!J33</f>
        <v>166.79307114285712</v>
      </c>
      <c r="O32">
        <f t="shared" si="7"/>
        <v>166.3073817142857</v>
      </c>
      <c r="P32">
        <f t="shared" si="8"/>
        <v>146.26055878912638</v>
      </c>
      <c r="Q32">
        <f t="shared" si="9"/>
        <v>401.87510939269322</v>
      </c>
      <c r="R32">
        <f t="shared" si="10"/>
        <v>9052.3193659126646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0.89899412170775617</v>
      </c>
      <c r="D33">
        <f t="shared" si="2"/>
        <v>0.73053824664482736</v>
      </c>
      <c r="E33" s="4">
        <f>Input!I34</f>
        <v>1891.2134308571426</v>
      </c>
      <c r="F33">
        <f t="shared" si="3"/>
        <v>1889.7655267142854</v>
      </c>
      <c r="G33">
        <f t="shared" si="4"/>
        <v>2513.8701583633069</v>
      </c>
      <c r="H33">
        <f t="shared" si="5"/>
        <v>389506.59124576079</v>
      </c>
      <c r="I33">
        <f t="shared" si="6"/>
        <v>375021.64961862488</v>
      </c>
      <c r="N33">
        <f>Input!J34</f>
        <v>165.80336442857129</v>
      </c>
      <c r="O33">
        <f t="shared" si="7"/>
        <v>165.31767499999987</v>
      </c>
      <c r="P33">
        <f t="shared" si="8"/>
        <v>150.78546274431537</v>
      </c>
      <c r="Q33">
        <f t="shared" si="9"/>
        <v>211.18519304426675</v>
      </c>
      <c r="R33">
        <f t="shared" si="10"/>
        <v>9933.8261268683764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0.9289605924313481</v>
      </c>
      <c r="D34">
        <f t="shared" si="2"/>
        <v>0.80469944391310821</v>
      </c>
      <c r="E34" s="4">
        <f>Input!I35</f>
        <v>2054.5761297142858</v>
      </c>
      <c r="F34">
        <f t="shared" si="3"/>
        <v>2053.1282255714286</v>
      </c>
      <c r="G34">
        <f t="shared" si="4"/>
        <v>2680.8342540168455</v>
      </c>
      <c r="H34">
        <f t="shared" si="5"/>
        <v>394014.85814671853</v>
      </c>
      <c r="I34">
        <f t="shared" si="6"/>
        <v>198404.33628794499</v>
      </c>
      <c r="N34">
        <f>Input!J35</f>
        <v>163.36269885714319</v>
      </c>
      <c r="O34">
        <f t="shared" si="7"/>
        <v>162.87700942857177</v>
      </c>
      <c r="P34">
        <f t="shared" si="8"/>
        <v>154.2206103783314</v>
      </c>
      <c r="Q34">
        <f t="shared" si="9"/>
        <v>74.933244517002322</v>
      </c>
      <c r="R34">
        <f t="shared" si="10"/>
        <v>10630.378949595464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0.95892706315493992</v>
      </c>
      <c r="D35">
        <f t="shared" si="2"/>
        <v>0.88367216929008641</v>
      </c>
      <c r="E35" s="4">
        <f>Input!I36</f>
        <v>2216.2679348571432</v>
      </c>
      <c r="F35">
        <f t="shared" si="3"/>
        <v>2214.8200307142861</v>
      </c>
      <c r="G35">
        <f t="shared" si="4"/>
        <v>2845.5306917571129</v>
      </c>
      <c r="H35">
        <f t="shared" si="5"/>
        <v>397795.93795307958</v>
      </c>
      <c r="I35">
        <f t="shared" si="6"/>
        <v>78809.096461763736</v>
      </c>
      <c r="N35">
        <f>Input!J36</f>
        <v>161.69180514285745</v>
      </c>
      <c r="O35">
        <f t="shared" si="7"/>
        <v>161.20611571428603</v>
      </c>
      <c r="P35">
        <f t="shared" si="8"/>
        <v>156.49572376086431</v>
      </c>
      <c r="Q35">
        <f t="shared" si="9"/>
        <v>22.187792354860086</v>
      </c>
      <c r="R35">
        <f t="shared" si="10"/>
        <v>11104.700438123371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0.98889353387853174</v>
      </c>
      <c r="D36">
        <f t="shared" si="2"/>
        <v>0.96760355142626342</v>
      </c>
      <c r="E36" s="4">
        <f>Input!I37</f>
        <v>2373.6923935714285</v>
      </c>
      <c r="F36">
        <f t="shared" si="3"/>
        <v>2372.2444894285713</v>
      </c>
      <c r="G36">
        <f t="shared" si="4"/>
        <v>3006.8817778311768</v>
      </c>
      <c r="H36">
        <f t="shared" si="5"/>
        <v>402764.48783101182</v>
      </c>
      <c r="I36">
        <f t="shared" si="6"/>
        <v>14251.224546156995</v>
      </c>
      <c r="N36">
        <f>Input!J37</f>
        <v>157.42445871428527</v>
      </c>
      <c r="O36">
        <f t="shared" si="7"/>
        <v>156.93876928571385</v>
      </c>
      <c r="P36">
        <f t="shared" si="8"/>
        <v>157.56429665584102</v>
      </c>
      <c r="Q36">
        <f t="shared" si="9"/>
        <v>0.39128449077821764</v>
      </c>
      <c r="R36">
        <f t="shared" si="10"/>
        <v>11331.05223566793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1.0188600046021237</v>
      </c>
      <c r="D37">
        <f t="shared" si="2"/>
        <v>1.0566404832030505</v>
      </c>
      <c r="E37" s="4">
        <f>Input!I38</f>
        <v>2522.5119022857143</v>
      </c>
      <c r="F37">
        <f t="shared" si="3"/>
        <v>2521.0639981428571</v>
      </c>
      <c r="G37">
        <f t="shared" si="4"/>
        <v>3163.8725371255837</v>
      </c>
      <c r="H37">
        <f t="shared" si="5"/>
        <v>413202.81778910744</v>
      </c>
      <c r="I37">
        <f t="shared" si="6"/>
        <v>1414.6825899145197</v>
      </c>
      <c r="N37">
        <f>Input!J38</f>
        <v>148.8195087142858</v>
      </c>
      <c r="O37">
        <f t="shared" si="7"/>
        <v>148.33381928571438</v>
      </c>
      <c r="P37">
        <f t="shared" si="8"/>
        <v>157.40530280958637</v>
      </c>
      <c r="Q37">
        <f t="shared" si="9"/>
        <v>82.291813323880973</v>
      </c>
      <c r="R37">
        <f t="shared" si="10"/>
        <v>11297.2285467289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1.0488264753257155</v>
      </c>
      <c r="D38">
        <f t="shared" si="2"/>
        <v>1.1509296292427131</v>
      </c>
      <c r="E38" s="4">
        <f>Input!I39</f>
        <v>2663.0838551428569</v>
      </c>
      <c r="F38">
        <f t="shared" si="3"/>
        <v>2661.6359509999997</v>
      </c>
      <c r="G38">
        <f t="shared" si="4"/>
        <v>3315.5685883468323</v>
      </c>
      <c r="H38">
        <f t="shared" si="5"/>
        <v>427627.89418738394</v>
      </c>
      <c r="I38">
        <f t="shared" si="6"/>
        <v>35837.639151641844</v>
      </c>
      <c r="N38">
        <f>Input!J39</f>
        <v>140.57195285714261</v>
      </c>
      <c r="O38">
        <f t="shared" si="7"/>
        <v>140.08626342857119</v>
      </c>
      <c r="P38">
        <f t="shared" si="8"/>
        <v>156.02407914938806</v>
      </c>
      <c r="Q38">
        <f t="shared" si="9"/>
        <v>254.01396995071741</v>
      </c>
      <c r="R38">
        <f t="shared" si="10"/>
        <v>11005.520160343563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1.0787929460493073</v>
      </c>
      <c r="D39">
        <f t="shared" si="2"/>
        <v>1.2506174329651598</v>
      </c>
      <c r="E39" s="4">
        <f>Input!I40</f>
        <v>2797.8000434285714</v>
      </c>
      <c r="F39">
        <f t="shared" si="3"/>
        <v>2796.3521392857142</v>
      </c>
      <c r="G39">
        <f t="shared" si="4"/>
        <v>3461.1319205961058</v>
      </c>
      <c r="H39">
        <f t="shared" si="5"/>
        <v>441932.15763909213</v>
      </c>
      <c r="I39">
        <f t="shared" si="6"/>
        <v>112139.02194193823</v>
      </c>
      <c r="N39">
        <f>Input!J40</f>
        <v>134.71618828571445</v>
      </c>
      <c r="O39">
        <f t="shared" si="7"/>
        <v>134.23049885714303</v>
      </c>
      <c r="P39">
        <f t="shared" si="8"/>
        <v>153.4523248978611</v>
      </c>
      <c r="Q39">
        <f t="shared" si="9"/>
        <v>369.47859633962736</v>
      </c>
      <c r="R39">
        <f t="shared" si="10"/>
        <v>10472.543016110472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1.1087594167728994</v>
      </c>
      <c r="D40">
        <f t="shared" si="2"/>
        <v>1.3558501232310949</v>
      </c>
      <c r="E40" s="4">
        <f>Input!I41</f>
        <v>2923.5202864285711</v>
      </c>
      <c r="F40">
        <f t="shared" si="3"/>
        <v>2922.072382285714</v>
      </c>
      <c r="G40">
        <f t="shared" si="4"/>
        <v>3599.8340958431781</v>
      </c>
      <c r="H40">
        <f t="shared" si="5"/>
        <v>459360.94036435016</v>
      </c>
      <c r="I40">
        <f t="shared" si="6"/>
        <v>224272.16791419542</v>
      </c>
      <c r="N40">
        <f>Input!J41</f>
        <v>125.72024299999975</v>
      </c>
      <c r="O40">
        <f t="shared" si="7"/>
        <v>125.23455357142832</v>
      </c>
      <c r="P40">
        <f t="shared" si="8"/>
        <v>149.74719724875192</v>
      </c>
      <c r="Q40">
        <f t="shared" si="9"/>
        <v>600.86970005143246</v>
      </c>
      <c r="R40">
        <f t="shared" si="10"/>
        <v>9727.9392238995206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1.1387258874964912</v>
      </c>
      <c r="D41">
        <f t="shared" si="2"/>
        <v>1.4667737206066043</v>
      </c>
      <c r="E41" s="4">
        <f>Input!I42</f>
        <v>3042.8776928571433</v>
      </c>
      <c r="F41">
        <f t="shared" si="3"/>
        <v>3041.4297887142861</v>
      </c>
      <c r="G41">
        <f t="shared" si="4"/>
        <v>3731.0664920194044</v>
      </c>
      <c r="H41">
        <f t="shared" si="5"/>
        <v>475598.78254555177</v>
      </c>
      <c r="I41">
        <f t="shared" si="6"/>
        <v>365790.56541492307</v>
      </c>
      <c r="N41">
        <f>Input!J42</f>
        <v>119.35740642857218</v>
      </c>
      <c r="O41">
        <f t="shared" si="7"/>
        <v>118.87171700000074</v>
      </c>
      <c r="P41">
        <f t="shared" si="8"/>
        <v>144.9895265814589</v>
      </c>
      <c r="Q41">
        <f t="shared" si="9"/>
        <v>682.13997733330768</v>
      </c>
      <c r="R41">
        <f t="shared" si="10"/>
        <v>8812.073531899614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1.168692358220083</v>
      </c>
      <c r="D42">
        <f t="shared" si="2"/>
        <v>1.5835340432804159</v>
      </c>
      <c r="E42" s="4">
        <f>Input!I43</f>
        <v>3155.4690487142857</v>
      </c>
      <c r="F42">
        <f t="shared" si="3"/>
        <v>3154.0211445714285</v>
      </c>
      <c r="G42">
        <f t="shared" si="4"/>
        <v>3854.3473098969557</v>
      </c>
      <c r="H42">
        <f t="shared" si="5"/>
        <v>490456.73783955764</v>
      </c>
      <c r="I42">
        <f t="shared" si="6"/>
        <v>530110.73672877112</v>
      </c>
      <c r="N42">
        <f>Input!J43</f>
        <v>112.59135585714239</v>
      </c>
      <c r="O42">
        <f t="shared" si="7"/>
        <v>112.10566642857096</v>
      </c>
      <c r="P42">
        <f t="shared" si="8"/>
        <v>139.28121672920682</v>
      </c>
      <c r="Q42">
        <f t="shared" si="9"/>
        <v>738.51053414238993</v>
      </c>
      <c r="R42">
        <f t="shared" si="10"/>
        <v>7772.9500414492313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1.1986588289436748</v>
      </c>
      <c r="D43">
        <f t="shared" si="2"/>
        <v>1.7062767126617151</v>
      </c>
      <c r="E43" s="4">
        <f>Input!I44</f>
        <v>3262.9469199999999</v>
      </c>
      <c r="F43">
        <f t="shared" si="3"/>
        <v>3261.4990158571427</v>
      </c>
      <c r="G43">
        <f t="shared" si="4"/>
        <v>3969.3251885148611</v>
      </c>
      <c r="H43">
        <f t="shared" si="5"/>
        <v>501017.8906992742</v>
      </c>
      <c r="I43">
        <f t="shared" si="6"/>
        <v>710758.45574533823</v>
      </c>
      <c r="N43">
        <f>Input!J44</f>
        <v>107.47787128571417</v>
      </c>
      <c r="O43">
        <f t="shared" si="7"/>
        <v>106.99218185714274</v>
      </c>
      <c r="P43">
        <f t="shared" si="8"/>
        <v>132.74193592775455</v>
      </c>
      <c r="Q43">
        <f t="shared" si="9"/>
        <v>663.04983469698971</v>
      </c>
      <c r="R43">
        <f t="shared" si="10"/>
        <v>6662.6495427761029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1.2286252996672669</v>
      </c>
      <c r="D44">
        <f t="shared" si="2"/>
        <v>1.8351471586835282</v>
      </c>
      <c r="E44" s="4">
        <f>Input!I45</f>
        <v>3365.0455521428571</v>
      </c>
      <c r="F44">
        <f t="shared" si="3"/>
        <v>3363.5976479999999</v>
      </c>
      <c r="G44">
        <f t="shared" si="4"/>
        <v>4075.7794026589318</v>
      </c>
      <c r="H44">
        <f t="shared" si="5"/>
        <v>507202.85166907497</v>
      </c>
      <c r="I44">
        <f t="shared" si="6"/>
        <v>901586.58206321893</v>
      </c>
      <c r="N44">
        <f>Input!J45</f>
        <v>102.09863214285724</v>
      </c>
      <c r="O44">
        <f t="shared" si="7"/>
        <v>101.61294271428581</v>
      </c>
      <c r="P44">
        <f t="shared" si="8"/>
        <v>125.50523917390073</v>
      </c>
      <c r="Q44">
        <f t="shared" si="9"/>
        <v>570.8418301141279</v>
      </c>
      <c r="R44">
        <f t="shared" si="10"/>
        <v>5533.6277869861387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1.2585917703908587</v>
      </c>
      <c r="D45">
        <f t="shared" si="2"/>
        <v>1.9702906248341288</v>
      </c>
      <c r="E45" s="4">
        <f>Input!I46</f>
        <v>3458.5147971428569</v>
      </c>
      <c r="F45">
        <f t="shared" si="3"/>
        <v>3457.0668929999997</v>
      </c>
      <c r="G45">
        <f t="shared" si="4"/>
        <v>4173.6167452616291</v>
      </c>
      <c r="H45">
        <f t="shared" si="5"/>
        <v>513443.69077616296</v>
      </c>
      <c r="I45">
        <f t="shared" si="6"/>
        <v>1096955.5849243833</v>
      </c>
      <c r="N45">
        <f>Input!J46</f>
        <v>93.469244999999773</v>
      </c>
      <c r="O45">
        <f t="shared" si="7"/>
        <v>92.98355557142834</v>
      </c>
      <c r="P45">
        <f t="shared" si="8"/>
        <v>117.71429048265811</v>
      </c>
      <c r="Q45">
        <f t="shared" si="9"/>
        <v>611.60924924951917</v>
      </c>
      <c r="R45">
        <f t="shared" si="10"/>
        <v>4435.2149096728408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1.2885582411144505</v>
      </c>
      <c r="D46">
        <f t="shared" si="2"/>
        <v>2.1118521729367257</v>
      </c>
      <c r="E46" s="4">
        <f>Input!I47</f>
        <v>3548.394828</v>
      </c>
      <c r="F46">
        <f t="shared" si="3"/>
        <v>3546.9469238571428</v>
      </c>
      <c r="G46">
        <f t="shared" si="4"/>
        <v>4262.8653208874539</v>
      </c>
      <c r="H46">
        <f t="shared" si="5"/>
        <v>512539.15120645013</v>
      </c>
      <c r="I46">
        <f t="shared" si="6"/>
        <v>1291871.0402399173</v>
      </c>
      <c r="N46">
        <f>Input!J47</f>
        <v>89.880030857143083</v>
      </c>
      <c r="O46">
        <f t="shared" si="7"/>
        <v>89.39434142857165</v>
      </c>
      <c r="P46">
        <f t="shared" si="8"/>
        <v>109.51737205898323</v>
      </c>
      <c r="Q46">
        <f t="shared" si="9"/>
        <v>404.93636175248258</v>
      </c>
      <c r="R46">
        <f t="shared" si="10"/>
        <v>3410.6173207414004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1.3185247118380423</v>
      </c>
      <c r="D47">
        <f t="shared" si="2"/>
        <v>2.2599766876957066</v>
      </c>
      <c r="E47" s="4">
        <f>Input!I48</f>
        <v>3645.3066638571427</v>
      </c>
      <c r="F47">
        <f t="shared" si="3"/>
        <v>3643.8587597142855</v>
      </c>
      <c r="G47">
        <f t="shared" si="4"/>
        <v>4343.6655873442351</v>
      </c>
      <c r="H47">
        <f t="shared" si="5"/>
        <v>489729.59599749395</v>
      </c>
      <c r="I47">
        <f t="shared" si="6"/>
        <v>1482075.705131063</v>
      </c>
      <c r="N47">
        <f>Input!J48</f>
        <v>96.911835857142705</v>
      </c>
      <c r="O47">
        <f t="shared" si="7"/>
        <v>96.426146428571272</v>
      </c>
      <c r="P47">
        <f t="shared" si="8"/>
        <v>101.0633754121944</v>
      </c>
      <c r="Q47">
        <f t="shared" si="9"/>
        <v>21.503892646554423</v>
      </c>
      <c r="R47">
        <f t="shared" si="10"/>
        <v>2494.6522739723091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1.3484911825616344</v>
      </c>
      <c r="D48">
        <f t="shared" si="2"/>
        <v>2.4148088810260178</v>
      </c>
      <c r="E48" s="4">
        <f>Input!I49</f>
        <v>3744.7844059999993</v>
      </c>
      <c r="F48">
        <f t="shared" si="3"/>
        <v>3743.3365018571421</v>
      </c>
      <c r="G48">
        <f t="shared" si="4"/>
        <v>4416.2590752805545</v>
      </c>
      <c r="H48">
        <f t="shared" si="5"/>
        <v>452824.7898227878</v>
      </c>
      <c r="I48">
        <f t="shared" si="6"/>
        <v>1664096.9159648663</v>
      </c>
      <c r="N48">
        <f>Input!J49</f>
        <v>99.477742142856641</v>
      </c>
      <c r="O48">
        <f t="shared" si="7"/>
        <v>98.992052714285208</v>
      </c>
      <c r="P48">
        <f t="shared" si="8"/>
        <v>92.497466382712886</v>
      </c>
      <c r="Q48">
        <f t="shared" si="9"/>
        <v>42.179651618246027</v>
      </c>
      <c r="R48">
        <f t="shared" si="10"/>
        <v>1712.3528216822874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1.3784576532852262</v>
      </c>
      <c r="D49">
        <f t="shared" si="2"/>
        <v>2.576493296180709</v>
      </c>
      <c r="E49" s="4">
        <f>Input!I50</f>
        <v>3832.4498154285716</v>
      </c>
      <c r="F49">
        <f t="shared" si="3"/>
        <v>3831.0019112857144</v>
      </c>
      <c r="G49">
        <f t="shared" si="4"/>
        <v>4480.9752858795064</v>
      </c>
      <c r="H49">
        <f t="shared" si="5"/>
        <v>422465.38768084178</v>
      </c>
      <c r="I49">
        <f t="shared" si="6"/>
        <v>1835252.7725057218</v>
      </c>
      <c r="N49">
        <f>Input!J50</f>
        <v>87.665409428572275</v>
      </c>
      <c r="O49">
        <f t="shared" si="7"/>
        <v>87.179720000000842</v>
      </c>
      <c r="P49">
        <f t="shared" si="8"/>
        <v>83.957102151383864</v>
      </c>
      <c r="Q49">
        <f t="shared" si="9"/>
        <v>10.385265798224715</v>
      </c>
      <c r="R49">
        <f t="shared" si="10"/>
        <v>1078.480105484058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1.408424124008818</v>
      </c>
      <c r="D50">
        <f t="shared" si="2"/>
        <v>2.7451743116903549</v>
      </c>
      <c r="E50" s="4">
        <f>Input!I51</f>
        <v>3929.7190454285715</v>
      </c>
      <c r="F50">
        <f t="shared" si="3"/>
        <v>3928.2711412857143</v>
      </c>
      <c r="G50">
        <f t="shared" si="4"/>
        <v>4538.2173113415829</v>
      </c>
      <c r="H50">
        <f t="shared" si="5"/>
        <v>372034.33036582259</v>
      </c>
      <c r="I50">
        <f t="shared" si="6"/>
        <v>1993622.6847767092</v>
      </c>
      <c r="N50">
        <f>Input!J51</f>
        <v>97.26922999999988</v>
      </c>
      <c r="O50">
        <f t="shared" si="7"/>
        <v>96.783540571428446</v>
      </c>
      <c r="P50">
        <f t="shared" si="8"/>
        <v>75.568554569777703</v>
      </c>
      <c r="Q50">
        <f t="shared" si="9"/>
        <v>450.07563105023701</v>
      </c>
      <c r="R50">
        <f t="shared" si="10"/>
        <v>597.88432562970866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1.4383905947324098</v>
      </c>
      <c r="D51">
        <f t="shared" si="2"/>
        <v>2.9209961451267921</v>
      </c>
      <c r="E51" s="4">
        <f>Input!I52</f>
        <v>4021.6976210000003</v>
      </c>
      <c r="F51">
        <f t="shared" si="3"/>
        <v>4020.2497168571431</v>
      </c>
      <c r="G51">
        <f t="shared" si="4"/>
        <v>4588.4467402807841</v>
      </c>
      <c r="H51">
        <f t="shared" si="5"/>
        <v>322847.85742748564</v>
      </c>
      <c r="I51">
        <f t="shared" si="6"/>
        <v>2137989.2719901595</v>
      </c>
      <c r="N51">
        <f>Input!J52</f>
        <v>91.978575571428792</v>
      </c>
      <c r="O51">
        <f t="shared" si="7"/>
        <v>91.492886142857358</v>
      </c>
      <c r="P51">
        <f t="shared" si="8"/>
        <v>67.444062296890635</v>
      </c>
      <c r="Q51">
        <f t="shared" si="9"/>
        <v>578.34592837433763</v>
      </c>
      <c r="R51">
        <f t="shared" si="10"/>
        <v>266.57683926365848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1.4683570654560016</v>
      </c>
      <c r="D52">
        <f t="shared" si="2"/>
        <v>3.1041028567026268</v>
      </c>
      <c r="E52" s="4">
        <f>Input!I53</f>
        <v>4118.3375930000011</v>
      </c>
      <c r="F52">
        <f t="shared" si="3"/>
        <v>4116.8896888571444</v>
      </c>
      <c r="G52">
        <f t="shared" si="4"/>
        <v>4632.1684006413479</v>
      </c>
      <c r="H52">
        <f t="shared" si="5"/>
        <v>265512.15081798832</v>
      </c>
      <c r="I52">
        <f t="shared" si="6"/>
        <v>2267759.295993425</v>
      </c>
      <c r="N52">
        <f>Input!J53</f>
        <v>96.639972000000853</v>
      </c>
      <c r="O52">
        <f t="shared" si="7"/>
        <v>96.15428257142942</v>
      </c>
      <c r="P52">
        <f t="shared" si="8"/>
        <v>59.679696529690915</v>
      </c>
      <c r="Q52">
        <f t="shared" si="9"/>
        <v>1330.3954269161854</v>
      </c>
      <c r="R52">
        <f t="shared" si="10"/>
        <v>73.321804636026172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1.4983235361795937</v>
      </c>
      <c r="D53">
        <f t="shared" si="2"/>
        <v>3.2946383527169121</v>
      </c>
      <c r="E53" s="4">
        <f>Input!I54</f>
        <v>4212.2528168571434</v>
      </c>
      <c r="F53">
        <f t="shared" si="3"/>
        <v>4210.8049127142867</v>
      </c>
      <c r="G53">
        <f t="shared" si="4"/>
        <v>4669.9154581134308</v>
      </c>
      <c r="H53">
        <f t="shared" si="5"/>
        <v>210782.49289669949</v>
      </c>
      <c r="I53">
        <f t="shared" si="6"/>
        <v>2382871.3378026318</v>
      </c>
      <c r="N53">
        <f>Input!J54</f>
        <v>93.915223857142337</v>
      </c>
      <c r="O53">
        <f t="shared" si="7"/>
        <v>93.429534428570904</v>
      </c>
      <c r="P53">
        <f t="shared" si="8"/>
        <v>52.353984224521241</v>
      </c>
      <c r="Q53">
        <f t="shared" si="9"/>
        <v>1687.2008245654042</v>
      </c>
      <c r="R53">
        <f t="shared" si="10"/>
        <v>1.530423642709404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1.5282900069031855</v>
      </c>
      <c r="D54">
        <f t="shared" si="2"/>
        <v>3.4927463888565944</v>
      </c>
      <c r="E54" s="4">
        <f>Input!I55</f>
        <v>4298.015179142858</v>
      </c>
      <c r="F54">
        <f t="shared" si="3"/>
        <v>4296.5672750000012</v>
      </c>
      <c r="G54">
        <f t="shared" si="4"/>
        <v>4702.23533157374</v>
      </c>
      <c r="H54">
        <f t="shared" si="5"/>
        <v>164566.57212431415</v>
      </c>
      <c r="I54">
        <f t="shared" si="6"/>
        <v>2483697.3926738747</v>
      </c>
      <c r="N54">
        <f>Input!J55</f>
        <v>85.762362285714516</v>
      </c>
      <c r="O54">
        <f t="shared" si="7"/>
        <v>85.276672857143083</v>
      </c>
      <c r="P54">
        <f t="shared" si="8"/>
        <v>45.527291431591657</v>
      </c>
      <c r="Q54">
        <f t="shared" si="9"/>
        <v>1580.0133237139728</v>
      </c>
      <c r="R54">
        <f t="shared" si="10"/>
        <v>31.243514911244027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1.5582564776267773</v>
      </c>
      <c r="D55">
        <f t="shared" si="2"/>
        <v>3.6985705733625389</v>
      </c>
      <c r="E55" s="4">
        <f>Input!I56</f>
        <v>4335.132235142858</v>
      </c>
      <c r="F55">
        <f t="shared" si="3"/>
        <v>4333.6843310000013</v>
      </c>
      <c r="G55">
        <f t="shared" si="4"/>
        <v>4729.6768132603238</v>
      </c>
      <c r="H55">
        <f t="shared" si="5"/>
        <v>156810.04600669185</v>
      </c>
      <c r="I55">
        <f t="shared" si="6"/>
        <v>2570944.6091370862</v>
      </c>
      <c r="N55">
        <f>Input!J56</f>
        <v>37.117056000000048</v>
      </c>
      <c r="O55">
        <f t="shared" si="7"/>
        <v>36.631366571428622</v>
      </c>
      <c r="P55">
        <f t="shared" si="8"/>
        <v>39.241930437790188</v>
      </c>
      <c r="Q55">
        <f t="shared" si="9"/>
        <v>6.8150437003526507</v>
      </c>
      <c r="R55">
        <f t="shared" si="10"/>
        <v>141.0144580101306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1.5882229483503691</v>
      </c>
      <c r="D56">
        <f t="shared" si="2"/>
        <v>3.912254370068216</v>
      </c>
      <c r="E56" s="4">
        <f>Input!I57</f>
        <v>4378.4441219999999</v>
      </c>
      <c r="F56">
        <f t="shared" si="3"/>
        <v>4376.9962178571432</v>
      </c>
      <c r="G56">
        <f t="shared" si="4"/>
        <v>4752.7786954726453</v>
      </c>
      <c r="H56">
        <f t="shared" si="5"/>
        <v>141212.47048284533</v>
      </c>
      <c r="I56">
        <f t="shared" si="6"/>
        <v>2645562.186308478</v>
      </c>
      <c r="N56">
        <f>Input!J57</f>
        <v>43.311886857141872</v>
      </c>
      <c r="O56">
        <f t="shared" si="7"/>
        <v>42.826197428570445</v>
      </c>
      <c r="P56">
        <f t="shared" si="8"/>
        <v>33.522920269961048</v>
      </c>
      <c r="Q56">
        <f t="shared" si="9"/>
        <v>86.550965889903338</v>
      </c>
      <c r="R56">
        <f t="shared" si="10"/>
        <v>309.54746477132267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1.6181894190739612</v>
      </c>
      <c r="D57">
        <f t="shared" si="2"/>
        <v>4.133941101318535</v>
      </c>
      <c r="E57" s="4">
        <f>Input!I58</f>
        <v>4405.8137888571428</v>
      </c>
      <c r="F57">
        <f t="shared" si="3"/>
        <v>4404.365884714286</v>
      </c>
      <c r="G57">
        <f t="shared" si="4"/>
        <v>4772.0601132267129</v>
      </c>
      <c r="H57">
        <f t="shared" si="5"/>
        <v>135199.0456813488</v>
      </c>
      <c r="I57">
        <f t="shared" si="6"/>
        <v>2708657.1218467206</v>
      </c>
      <c r="N57">
        <f>Input!J58</f>
        <v>27.369666857142875</v>
      </c>
      <c r="O57">
        <f t="shared" si="7"/>
        <v>26.883977428571445</v>
      </c>
      <c r="P57">
        <f t="shared" si="8"/>
        <v>28.379302705021722</v>
      </c>
      <c r="Q57">
        <f t="shared" si="9"/>
        <v>2.2359976823910976</v>
      </c>
      <c r="R57">
        <f t="shared" si="10"/>
        <v>516.99748042070314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1.648155889797553</v>
      </c>
      <c r="D58">
        <f t="shared" si="2"/>
        <v>4.3637739507757107</v>
      </c>
      <c r="E58" s="4">
        <f>Input!I59</f>
        <v>4434.0845775714288</v>
      </c>
      <c r="F58">
        <f t="shared" si="3"/>
        <v>4432.6366734285721</v>
      </c>
      <c r="G58">
        <f t="shared" si="4"/>
        <v>4788.0127191224883</v>
      </c>
      <c r="H58">
        <f t="shared" si="5"/>
        <v>126292.13385304445</v>
      </c>
      <c r="I58">
        <f t="shared" si="6"/>
        <v>2761421.2000257024</v>
      </c>
      <c r="N58">
        <f>Input!J59</f>
        <v>28.270788714286027</v>
      </c>
      <c r="O58">
        <f t="shared" si="7"/>
        <v>27.785099285714598</v>
      </c>
      <c r="P58">
        <f t="shared" si="8"/>
        <v>23.805896599050001</v>
      </c>
      <c r="Q58">
        <f t="shared" si="9"/>
        <v>15.834054021558741</v>
      </c>
      <c r="R58">
        <f t="shared" si="10"/>
        <v>745.88988540505727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1.6781223605211448</v>
      </c>
      <c r="D59">
        <f t="shared" si="2"/>
        <v>4.6018959661185841</v>
      </c>
      <c r="E59" s="4">
        <f>Input!I60</f>
        <v>4454.2299964285712</v>
      </c>
      <c r="F59">
        <f t="shared" si="3"/>
        <v>4452.7820922857145</v>
      </c>
      <c r="G59">
        <f t="shared" si="4"/>
        <v>4801.0947179110499</v>
      </c>
      <c r="H59">
        <f t="shared" si="5"/>
        <v>121321.68517001504</v>
      </c>
      <c r="I59">
        <f t="shared" si="6"/>
        <v>2805070.4257537876</v>
      </c>
      <c r="N59">
        <f>Input!J60</f>
        <v>20.145418857142431</v>
      </c>
      <c r="O59">
        <f t="shared" si="7"/>
        <v>19.659729428571001</v>
      </c>
      <c r="P59">
        <f t="shared" si="8"/>
        <v>19.785362725686529</v>
      </c>
      <c r="Q59">
        <f t="shared" si="9"/>
        <v>1.5783725344118385E-2</v>
      </c>
      <c r="R59">
        <f t="shared" si="10"/>
        <v>981.66405625231857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1.7080888312447366</v>
      </c>
      <c r="D60">
        <f t="shared" si="2"/>
        <v>4.8484500616412456</v>
      </c>
      <c r="E60" s="4">
        <f>Input!I61</f>
        <v>4468.0614531428573</v>
      </c>
      <c r="F60">
        <f t="shared" si="3"/>
        <v>4466.6135490000006</v>
      </c>
      <c r="G60">
        <f t="shared" si="4"/>
        <v>4811.7267083437782</v>
      </c>
      <c r="H60">
        <f t="shared" si="5"/>
        <v>119103.09275224364</v>
      </c>
      <c r="I60">
        <f t="shared" si="6"/>
        <v>2840797.1126138526</v>
      </c>
      <c r="N60">
        <f>Input!J61</f>
        <v>13.831456714286105</v>
      </c>
      <c r="O60">
        <f t="shared" si="7"/>
        <v>13.345767285714677</v>
      </c>
      <c r="P60">
        <f t="shared" si="8"/>
        <v>16.290449345168703</v>
      </c>
      <c r="Q60">
        <f t="shared" si="9"/>
        <v>8.6711524312704036</v>
      </c>
      <c r="R60">
        <f t="shared" si="10"/>
        <v>1212.8803627931609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1.7380553019683287</v>
      </c>
      <c r="D61">
        <f t="shared" si="2"/>
        <v>5.1035790207565146</v>
      </c>
      <c r="E61" s="4">
        <f>Input!I62</f>
        <v>4469.3169144285712</v>
      </c>
      <c r="F61">
        <f t="shared" si="3"/>
        <v>4467.8690102857145</v>
      </c>
      <c r="G61">
        <f t="shared" si="4"/>
        <v>4820.2892123057391</v>
      </c>
      <c r="H61">
        <f t="shared" si="5"/>
        <v>124199.99879183495</v>
      </c>
      <c r="I61">
        <f t="shared" si="6"/>
        <v>2869734.0551890717</v>
      </c>
      <c r="N61">
        <f>Input!J62</f>
        <v>1.2554612857138636</v>
      </c>
      <c r="O61">
        <f t="shared" si="7"/>
        <v>0.76977185714243501</v>
      </c>
      <c r="P61">
        <f t="shared" si="8"/>
        <v>13.286294705516541</v>
      </c>
      <c r="Q61">
        <f t="shared" si="9"/>
        <v>156.66334421387103</v>
      </c>
      <c r="R61">
        <f t="shared" si="10"/>
        <v>1431.1532821790265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1.7680217726919205</v>
      </c>
      <c r="D62">
        <f t="shared" si="2"/>
        <v>5.3674254984093004</v>
      </c>
      <c r="E62" s="4">
        <f>Input!I63</f>
        <v>4506.6630691428572</v>
      </c>
      <c r="F62">
        <f t="shared" si="3"/>
        <v>4505.2151650000005</v>
      </c>
      <c r="G62">
        <f t="shared" si="4"/>
        <v>4827.1217182899845</v>
      </c>
      <c r="H62">
        <f t="shared" si="5"/>
        <v>103623.8290510373</v>
      </c>
      <c r="I62">
        <f t="shared" si="6"/>
        <v>2892929.66408988</v>
      </c>
      <c r="N62">
        <f>Input!J63</f>
        <v>37.346154714286058</v>
      </c>
      <c r="O62">
        <f t="shared" si="7"/>
        <v>36.860465285714632</v>
      </c>
      <c r="P62">
        <f t="shared" si="8"/>
        <v>10.73267537102574</v>
      </c>
      <c r="Q62">
        <f t="shared" si="9"/>
        <v>682.66140582611843</v>
      </c>
      <c r="R62">
        <f t="shared" si="10"/>
        <v>1630.8840886166158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1.7979882434155123</v>
      </c>
      <c r="D63">
        <f t="shared" si="2"/>
        <v>5.6401320234046679</v>
      </c>
      <c r="E63" s="4">
        <f>Input!I64</f>
        <v>4539.2775705714284</v>
      </c>
      <c r="F63">
        <f t="shared" si="3"/>
        <v>4537.8296664285717</v>
      </c>
      <c r="G63">
        <f t="shared" si="4"/>
        <v>4832.5230290724876</v>
      </c>
      <c r="H63">
        <f t="shared" si="5"/>
        <v>86844.177986378505</v>
      </c>
      <c r="I63">
        <f t="shared" si="6"/>
        <v>2911332.6008014819</v>
      </c>
      <c r="N63">
        <f>Input!J64</f>
        <v>32.614501428571202</v>
      </c>
      <c r="O63">
        <f t="shared" si="7"/>
        <v>32.128811999999776</v>
      </c>
      <c r="P63">
        <f t="shared" si="8"/>
        <v>8.5861070634916246</v>
      </c>
      <c r="Q63">
        <f t="shared" si="9"/>
        <v>554.25895572748527</v>
      </c>
      <c r="R63">
        <f t="shared" si="10"/>
        <v>1808.8667572651259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1.8279547141391042</v>
      </c>
      <c r="D64">
        <f t="shared" si="2"/>
        <v>5.9218410006549247</v>
      </c>
      <c r="E64" s="4">
        <f>Input!I65</f>
        <v>4569.3108924285716</v>
      </c>
      <c r="F64">
        <f t="shared" si="3"/>
        <v>4567.8629882857149</v>
      </c>
      <c r="G64">
        <f t="shared" si="4"/>
        <v>4836.7526819709155</v>
      </c>
      <c r="H64">
        <f t="shared" si="5"/>
        <v>72301.667370121038</v>
      </c>
      <c r="I64">
        <f t="shared" si="6"/>
        <v>2925784.2892084601</v>
      </c>
      <c r="N64">
        <f>Input!J65</f>
        <v>30.033321857143164</v>
      </c>
      <c r="O64">
        <f t="shared" si="7"/>
        <v>29.547632428571735</v>
      </c>
      <c r="P64">
        <f t="shared" si="8"/>
        <v>6.801725763735873</v>
      </c>
      <c r="Q64">
        <f t="shared" si="9"/>
        <v>517.37627000542443</v>
      </c>
      <c r="R64">
        <f t="shared" si="10"/>
        <v>1963.8330103161052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1.8579211848626962</v>
      </c>
      <c r="D65">
        <f t="shared" si="2"/>
        <v>6.2126947133499346</v>
      </c>
      <c r="E65" s="4">
        <f>Input!I66</f>
        <v>4595.4159339999997</v>
      </c>
      <c r="F65">
        <f t="shared" si="3"/>
        <v>4593.9680298571429</v>
      </c>
      <c r="G65">
        <f t="shared" si="4"/>
        <v>4840.0332032843953</v>
      </c>
      <c r="H65">
        <f t="shared" si="5"/>
        <v>60548.069573783789</v>
      </c>
      <c r="I65">
        <f t="shared" si="6"/>
        <v>2937017.6646523578</v>
      </c>
      <c r="N65">
        <f>Input!J66</f>
        <v>26.105041571428046</v>
      </c>
      <c r="O65">
        <f t="shared" si="7"/>
        <v>25.619352142856616</v>
      </c>
      <c r="P65">
        <f t="shared" si="8"/>
        <v>5.3348992977451521</v>
      </c>
      <c r="Q65">
        <f t="shared" si="9"/>
        <v>411.45902722555053</v>
      </c>
      <c r="R65">
        <f t="shared" si="10"/>
        <v>2095.9898761713453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1.887887655586288</v>
      </c>
      <c r="D66">
        <f t="shared" si="2"/>
        <v>6.512835325054426</v>
      </c>
      <c r="E66" s="4">
        <f>Input!I67</f>
        <v>4621.5515221428568</v>
      </c>
      <c r="F66">
        <f t="shared" si="3"/>
        <v>4620.1036180000001</v>
      </c>
      <c r="G66">
        <f t="shared" si="4"/>
        <v>4842.5529645857823</v>
      </c>
      <c r="H66">
        <f t="shared" si="5"/>
        <v>49483.711796441465</v>
      </c>
      <c r="I66">
        <f t="shared" si="6"/>
        <v>2945660.6112794396</v>
      </c>
      <c r="N66">
        <f>Input!J67</f>
        <v>26.135588142857159</v>
      </c>
      <c r="O66">
        <f t="shared" si="7"/>
        <v>25.64989871428573</v>
      </c>
      <c r="P66">
        <f t="shared" si="8"/>
        <v>4.1425417933272888</v>
      </c>
      <c r="Q66">
        <f t="shared" si="9"/>
        <v>462.56640172549891</v>
      </c>
      <c r="R66">
        <f t="shared" si="10"/>
        <v>2206.5885722077469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1.9178541263098798</v>
      </c>
      <c r="D67">
        <f t="shared" si="2"/>
        <v>6.8224048817359444</v>
      </c>
      <c r="E67" s="4">
        <f>Input!I68</f>
        <v>4644.1803717142857</v>
      </c>
      <c r="F67">
        <f t="shared" si="3"/>
        <v>4642.732467571429</v>
      </c>
      <c r="G67">
        <f t="shared" si="4"/>
        <v>4844.4694250847024</v>
      </c>
      <c r="H67">
        <f t="shared" si="5"/>
        <v>40697.800026712284</v>
      </c>
      <c r="I67">
        <f t="shared" si="6"/>
        <v>2952242.6984053343</v>
      </c>
      <c r="N67">
        <f>Input!J68</f>
        <v>22.628849571428873</v>
      </c>
      <c r="O67">
        <f t="shared" si="7"/>
        <v>22.143160142857443</v>
      </c>
      <c r="P67">
        <f t="shared" si="8"/>
        <v>3.1841237675640075</v>
      </c>
      <c r="Q67">
        <f t="shared" si="9"/>
        <v>359.4450602796997</v>
      </c>
      <c r="R67">
        <f t="shared" si="10"/>
        <v>2297.5492447853335</v>
      </c>
    </row>
    <row r="68" spans="1:18" x14ac:dyDescent="0.25">
      <c r="A68">
        <f>Input!G69</f>
        <v>65</v>
      </c>
      <c r="B68">
        <f t="shared" ref="B68:B83" si="11">A68-$A$3</f>
        <v>65</v>
      </c>
      <c r="C68">
        <f t="shared" ref="C68:C83" si="12">B68*$AA$3</f>
        <v>1.9478205970334717</v>
      </c>
      <c r="D68">
        <f t="shared" ref="D68:D83" si="13">POWER(C68,$AB$3)</f>
        <v>7.1415453137267741</v>
      </c>
      <c r="E68" s="4">
        <f>Input!I69</f>
        <v>4668.6542300000001</v>
      </c>
      <c r="F68">
        <f t="shared" ref="F68:F83" si="14">E68-$E$3</f>
        <v>4667.2063258571434</v>
      </c>
      <c r="G68">
        <f t="shared" ref="G68:G83" si="15">$Z$3*(1-EXP(-1*D68))</f>
        <v>4845.9125686057905</v>
      </c>
      <c r="H68">
        <f t="shared" ref="H68:H83" si="16">(F68-G68)^2</f>
        <v>31935.921197338394</v>
      </c>
      <c r="I68">
        <f t="shared" ref="I68:I83" si="17">(G68-$J$4)^2</f>
        <v>2957204.0258867689</v>
      </c>
      <c r="N68">
        <f>Input!J69</f>
        <v>24.473858285714414</v>
      </c>
      <c r="O68">
        <f t="shared" ref="O68:O83" si="18">N68-$N$3</f>
        <v>23.988168857142984</v>
      </c>
      <c r="P68">
        <f t="shared" ref="P68:P83" si="19">POWER(C68,$AB$3)*EXP(-D68)*$Z$3*$AA$3*$AB$3</f>
        <v>2.4223880684270958</v>
      </c>
      <c r="Q68">
        <f t="shared" ref="Q68:Q83" si="20">(O68-P68)^2</f>
        <v>465.08290102694724</v>
      </c>
      <c r="R68">
        <f t="shared" ref="R68:R83" si="21">(P68-$S$4)^2</f>
        <v>2371.1536712036732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1.9777870677570635</v>
      </c>
      <c r="D69">
        <f t="shared" si="13"/>
        <v>7.4703984376229835</v>
      </c>
      <c r="E69" s="4">
        <f>Input!I70</f>
        <v>4691.9948131428582</v>
      </c>
      <c r="F69">
        <f t="shared" si="14"/>
        <v>4690.5469090000015</v>
      </c>
      <c r="G69">
        <f t="shared" si="15"/>
        <v>4846.9883730769707</v>
      </c>
      <c r="H69">
        <f t="shared" si="16"/>
        <v>24473.931682545634</v>
      </c>
      <c r="I69">
        <f t="shared" si="17"/>
        <v>2960905.2025040751</v>
      </c>
      <c r="N69">
        <f>Input!J70</f>
        <v>23.340583142858122</v>
      </c>
      <c r="O69">
        <f t="shared" si="18"/>
        <v>22.854893714286693</v>
      </c>
      <c r="P69">
        <f t="shared" si="19"/>
        <v>1.8237957158667932</v>
      </c>
      <c r="Q69">
        <f t="shared" si="20"/>
        <v>442.30708301914149</v>
      </c>
      <c r="R69">
        <f t="shared" si="21"/>
        <v>2429.8082865301785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2.0077535384806553</v>
      </c>
      <c r="D70">
        <f t="shared" si="13"/>
        <v>7.8091059581235625</v>
      </c>
      <c r="E70" s="4">
        <f>Input!I71</f>
        <v>4713.3651467142854</v>
      </c>
      <c r="F70">
        <f t="shared" si="14"/>
        <v>4711.9172425714287</v>
      </c>
      <c r="G70">
        <f t="shared" si="15"/>
        <v>4847.7821821902044</v>
      </c>
      <c r="H70">
        <f t="shared" si="16"/>
        <v>18459.281817613562</v>
      </c>
      <c r="I70">
        <f t="shared" si="17"/>
        <v>2963637.6919352012</v>
      </c>
      <c r="N70">
        <f>Input!J71</f>
        <v>21.370333571427182</v>
      </c>
      <c r="O70">
        <f t="shared" si="18"/>
        <v>20.884644142855752</v>
      </c>
      <c r="P70">
        <f t="shared" si="19"/>
        <v>1.3587355358583912</v>
      </c>
      <c r="Q70">
        <f t="shared" si="20"/>
        <v>381.26110692881366</v>
      </c>
      <c r="R70">
        <f t="shared" si="21"/>
        <v>2475.8730700122451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2.0377200092042473</v>
      </c>
      <c r="D71">
        <f t="shared" si="13"/>
        <v>8.1578094698123849</v>
      </c>
      <c r="E71" s="4">
        <f>Input!I72</f>
        <v>4734.3933594285709</v>
      </c>
      <c r="F71">
        <f t="shared" si="14"/>
        <v>4732.9454552857142</v>
      </c>
      <c r="G71">
        <f t="shared" si="15"/>
        <v>4848.3618807881421</v>
      </c>
      <c r="H71">
        <f t="shared" si="16"/>
        <v>13320.951275757503</v>
      </c>
      <c r="I71">
        <f t="shared" si="17"/>
        <v>2965633.9556625513</v>
      </c>
      <c r="N71">
        <f>Input!J72</f>
        <v>21.028212714285473</v>
      </c>
      <c r="O71">
        <f t="shared" si="18"/>
        <v>20.542523285714044</v>
      </c>
      <c r="P71">
        <f t="shared" si="19"/>
        <v>1.0015373853960574</v>
      </c>
      <c r="Q71">
        <f t="shared" si="20"/>
        <v>381.85012995642626</v>
      </c>
      <c r="R71">
        <f t="shared" si="21"/>
        <v>2511.547695806622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2.0676864799278394</v>
      </c>
      <c r="D72">
        <f t="shared" si="13"/>
        <v>8.516650458885632</v>
      </c>
      <c r="E72" s="4">
        <f>Input!I73</f>
        <v>4763.1834385714292</v>
      </c>
      <c r="F72">
        <f t="shared" si="14"/>
        <v>4761.7355344285725</v>
      </c>
      <c r="G72">
        <f t="shared" si="15"/>
        <v>4848.7808056763479</v>
      </c>
      <c r="H72">
        <f t="shared" si="16"/>
        <v>7576.8792465987981</v>
      </c>
      <c r="I72">
        <f t="shared" si="17"/>
        <v>2967076.993609631</v>
      </c>
      <c r="N72">
        <f>Input!J73</f>
        <v>28.790079142858303</v>
      </c>
      <c r="O72">
        <f t="shared" si="18"/>
        <v>28.304389714286874</v>
      </c>
      <c r="P72">
        <f t="shared" si="19"/>
        <v>0.73033105697066913</v>
      </c>
      <c r="Q72">
        <f t="shared" si="20"/>
        <v>760.32871083711473</v>
      </c>
      <c r="R72">
        <f t="shared" si="21"/>
        <v>2538.8044455216009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2.097652950651431</v>
      </c>
      <c r="D73">
        <f t="shared" si="13"/>
        <v>8.8857703048271333</v>
      </c>
      <c r="E73" s="4">
        <f>Input!I74</f>
        <v>4789.7619508571433</v>
      </c>
      <c r="F73">
        <f t="shared" si="14"/>
        <v>4788.3140467142866</v>
      </c>
      <c r="G73">
        <f t="shared" si="15"/>
        <v>4849.0803505769391</v>
      </c>
      <c r="H73">
        <f t="shared" si="16"/>
        <v>3692.5436851282066</v>
      </c>
      <c r="I73">
        <f t="shared" si="17"/>
        <v>2968109.0278216433</v>
      </c>
      <c r="N73">
        <f>Input!J74</f>
        <v>26.578512285714169</v>
      </c>
      <c r="O73">
        <f t="shared" si="18"/>
        <v>26.092822857142739</v>
      </c>
      <c r="P73">
        <f t="shared" si="19"/>
        <v>0.52679217622904118</v>
      </c>
      <c r="Q73">
        <f t="shared" si="20"/>
        <v>653.62192477742053</v>
      </c>
      <c r="R73">
        <f t="shared" si="21"/>
        <v>2559.3571176798882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2.127619421375023</v>
      </c>
      <c r="D74">
        <f t="shared" si="13"/>
        <v>9.2653102820338926</v>
      </c>
      <c r="E74" s="4">
        <f>Input!I75</f>
        <v>4815.3171552857148</v>
      </c>
      <c r="F74">
        <f t="shared" si="14"/>
        <v>4813.869251142858</v>
      </c>
      <c r="G74">
        <f t="shared" si="15"/>
        <v>4849.2922469311234</v>
      </c>
      <c r="H74">
        <f t="shared" si="16"/>
        <v>1254.788630615463</v>
      </c>
      <c r="I74">
        <f t="shared" si="17"/>
        <v>2968839.1913094153</v>
      </c>
      <c r="N74">
        <f>Input!J75</f>
        <v>25.555204428571415</v>
      </c>
      <c r="O74">
        <f t="shared" si="18"/>
        <v>25.069514999999985</v>
      </c>
      <c r="P74">
        <f t="shared" si="19"/>
        <v>0.37581324638381197</v>
      </c>
      <c r="Q74">
        <f t="shared" si="20"/>
        <v>609.77890629654655</v>
      </c>
      <c r="R74">
        <f t="shared" si="21"/>
        <v>2574.6559873508936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2.1575858920986146</v>
      </c>
      <c r="D75">
        <f t="shared" si="13"/>
        <v>9.6554115613939597</v>
      </c>
      <c r="E75" s="4">
        <f>Input!I76</f>
        <v>4840.0384402857144</v>
      </c>
      <c r="F75">
        <f t="shared" si="14"/>
        <v>4838.5905361428577</v>
      </c>
      <c r="G75">
        <f t="shared" si="15"/>
        <v>4849.4405207875634</v>
      </c>
      <c r="H75">
        <f t="shared" si="16"/>
        <v>117.72216679035009</v>
      </c>
      <c r="I75">
        <f t="shared" si="17"/>
        <v>2969350.1744863391</v>
      </c>
      <c r="N75">
        <f>Input!J76</f>
        <v>24.721284999999625</v>
      </c>
      <c r="O75">
        <f t="shared" si="18"/>
        <v>24.235595571428195</v>
      </c>
      <c r="P75">
        <f t="shared" si="19"/>
        <v>0.26513317537968561</v>
      </c>
      <c r="Q75">
        <f t="shared" si="20"/>
        <v>574.58306748037569</v>
      </c>
      <c r="R75">
        <f t="shared" si="21"/>
        <v>2585.9002874592916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2.1875523628222067</v>
      </c>
      <c r="D76">
        <f t="shared" si="13"/>
        <v>10.056215211818788</v>
      </c>
      <c r="E76" s="4">
        <f>Input!I77</f>
        <v>4862.4168084285711</v>
      </c>
      <c r="F76">
        <f t="shared" si="14"/>
        <v>4860.9689042857144</v>
      </c>
      <c r="G76">
        <f t="shared" si="15"/>
        <v>4849.54314003539</v>
      </c>
      <c r="H76">
        <f t="shared" si="16"/>
        <v>130.54808870399091</v>
      </c>
      <c r="I76">
        <f t="shared" si="17"/>
        <v>2969703.8479393278</v>
      </c>
      <c r="N76">
        <f>Input!J77</f>
        <v>22.378368142856743</v>
      </c>
      <c r="O76">
        <f t="shared" si="18"/>
        <v>21.892678714285314</v>
      </c>
      <c r="P76">
        <f t="shared" si="19"/>
        <v>0.18495285015859467</v>
      </c>
      <c r="Q76">
        <f t="shared" si="20"/>
        <v>471.22536219207609</v>
      </c>
      <c r="R76">
        <f t="shared" si="21"/>
        <v>2594.0613357494344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2.2175188335457987</v>
      </c>
      <c r="D77">
        <f t="shared" si="13"/>
        <v>10.467862201731869</v>
      </c>
      <c r="E77" s="4">
        <f>Input!I78</f>
        <v>4884.1659187142859</v>
      </c>
      <c r="F77">
        <f t="shared" si="14"/>
        <v>4882.7180145714292</v>
      </c>
      <c r="G77">
        <f t="shared" si="15"/>
        <v>4849.6133760187831</v>
      </c>
      <c r="H77">
        <f t="shared" si="16"/>
        <v>1095.9170937013403</v>
      </c>
      <c r="I77">
        <f t="shared" si="17"/>
        <v>2969945.9258064139</v>
      </c>
      <c r="N77">
        <f>Input!J78</f>
        <v>21.749110285714778</v>
      </c>
      <c r="O77">
        <f t="shared" si="18"/>
        <v>21.263420857143348</v>
      </c>
      <c r="P77">
        <f t="shared" si="19"/>
        <v>0.12755821990721616</v>
      </c>
      <c r="Q77">
        <f t="shared" si="20"/>
        <v>446.72468942011437</v>
      </c>
      <c r="R77">
        <f t="shared" si="21"/>
        <v>2599.911068295899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2.2474853042693903</v>
      </c>
      <c r="D78">
        <f t="shared" si="13"/>
        <v>10.890493400515593</v>
      </c>
      <c r="E78" s="4">
        <f>Input!I79</f>
        <v>4903.5568389999989</v>
      </c>
      <c r="F78">
        <f t="shared" si="14"/>
        <v>4902.1089348571422</v>
      </c>
      <c r="G78">
        <f t="shared" si="15"/>
        <v>4849.6609095870454</v>
      </c>
      <c r="H78">
        <f t="shared" si="16"/>
        <v>2750.7953547327206</v>
      </c>
      <c r="I78">
        <f t="shared" si="17"/>
        <v>2970109.7623108025</v>
      </c>
      <c r="N78">
        <f>Input!J79</f>
        <v>19.390920285713037</v>
      </c>
      <c r="O78">
        <f t="shared" si="18"/>
        <v>18.905230857141607</v>
      </c>
      <c r="P78">
        <f t="shared" si="19"/>
        <v>8.6966423822170763E-2</v>
      </c>
      <c r="Q78">
        <f t="shared" si="20"/>
        <v>354.12707628233522</v>
      </c>
      <c r="R78">
        <f t="shared" si="21"/>
        <v>2604.0522123998753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2.2774517749929823</v>
      </c>
      <c r="D79">
        <f t="shared" si="13"/>
        <v>11.324249579918</v>
      </c>
      <c r="E79" s="4">
        <f>Input!I80</f>
        <v>4916.2947308571429</v>
      </c>
      <c r="F79">
        <f t="shared" si="14"/>
        <v>4914.8468267142862</v>
      </c>
      <c r="G79">
        <f t="shared" si="15"/>
        <v>4849.6927145035379</v>
      </c>
      <c r="H79">
        <f t="shared" si="16"/>
        <v>4245.0583379707778</v>
      </c>
      <c r="I79">
        <f t="shared" si="17"/>
        <v>2970219.3885491649</v>
      </c>
      <c r="N79">
        <f>Input!J80</f>
        <v>12.73789185714395</v>
      </c>
      <c r="O79">
        <f t="shared" si="18"/>
        <v>12.252202428572522</v>
      </c>
      <c r="P79">
        <f t="shared" si="19"/>
        <v>5.8605121771613658E-2</v>
      </c>
      <c r="Q79">
        <f t="shared" si="20"/>
        <v>148.68381528042238</v>
      </c>
      <c r="R79">
        <f t="shared" si="21"/>
        <v>2606.9475664222364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2.3074182457165744</v>
      </c>
      <c r="D80">
        <f t="shared" si="13"/>
        <v>11.76927141542104</v>
      </c>
      <c r="E80" s="4">
        <f>Input!I81</f>
        <v>4928.5347147142847</v>
      </c>
      <c r="F80">
        <f t="shared" si="14"/>
        <v>4927.086810571428</v>
      </c>
      <c r="G80">
        <f t="shared" si="15"/>
        <v>4849.7137515253289</v>
      </c>
      <c r="H80">
        <f t="shared" si="16"/>
        <v>5986.59026615114</v>
      </c>
      <c r="I80">
        <f t="shared" si="17"/>
        <v>2970291.9007634749</v>
      </c>
      <c r="N80">
        <f>Input!J81</f>
        <v>12.239983857141851</v>
      </c>
      <c r="O80">
        <f t="shared" si="18"/>
        <v>11.754294428570423</v>
      </c>
      <c r="P80">
        <f t="shared" si="19"/>
        <v>3.9030596731189547E-2</v>
      </c>
      <c r="Q80">
        <f t="shared" si="20"/>
        <v>137.24740664960049</v>
      </c>
      <c r="R80">
        <f t="shared" si="21"/>
        <v>2608.9468325954599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2.337384716440166</v>
      </c>
      <c r="D81">
        <f t="shared" si="13"/>
        <v>12.225699487571909</v>
      </c>
      <c r="E81" s="4">
        <f>Input!I82</f>
        <v>4940.3378835714293</v>
      </c>
      <c r="F81">
        <f t="shared" si="14"/>
        <v>4938.8899794285726</v>
      </c>
      <c r="G81">
        <f t="shared" si="15"/>
        <v>4849.7275050293229</v>
      </c>
      <c r="H81">
        <f t="shared" si="16"/>
        <v>7949.946840996864</v>
      </c>
      <c r="I81">
        <f t="shared" si="17"/>
        <v>2970339.3080012989</v>
      </c>
      <c r="N81">
        <f>Input!J82</f>
        <v>11.803168857144556</v>
      </c>
      <c r="O81">
        <f t="shared" si="18"/>
        <v>11.317479428573128</v>
      </c>
      <c r="P81">
        <f t="shared" si="19"/>
        <v>2.568651207019115E-2</v>
      </c>
      <c r="Q81">
        <f t="shared" si="20"/>
        <v>127.50458726918589</v>
      </c>
      <c r="R81">
        <f t="shared" si="21"/>
        <v>2610.3101849882614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2.367351187163758</v>
      </c>
      <c r="D82">
        <f t="shared" si="13"/>
        <v>12.693674283278989</v>
      </c>
      <c r="E82" s="4">
        <f>Input!I83</f>
        <v>4951.0199957142859</v>
      </c>
      <c r="F82">
        <f t="shared" si="14"/>
        <v>4949.5720915714292</v>
      </c>
      <c r="G82">
        <f t="shared" si="15"/>
        <v>4849.7363913996223</v>
      </c>
      <c r="H82">
        <f t="shared" si="16"/>
        <v>9967.1670287949091</v>
      </c>
      <c r="I82">
        <f t="shared" si="17"/>
        <v>2970369.9388163541</v>
      </c>
      <c r="N82">
        <f>Input!J83</f>
        <v>10.682112142856568</v>
      </c>
      <c r="O82">
        <f t="shared" si="18"/>
        <v>10.19642271428514</v>
      </c>
      <c r="P82">
        <f t="shared" si="19"/>
        <v>1.6702439158967859E-2</v>
      </c>
      <c r="Q82">
        <f t="shared" si="20"/>
        <v>103.62670487981487</v>
      </c>
      <c r="R82">
        <f t="shared" si="21"/>
        <v>2611.228279740043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2.3973176578873496</v>
      </c>
      <c r="D83">
        <f t="shared" si="13"/>
        <v>13.173336197073597</v>
      </c>
      <c r="E83" s="4">
        <f>Input!I84</f>
        <v>4965.1966278571426</v>
      </c>
      <c r="F83">
        <f t="shared" si="14"/>
        <v>4963.7487237142859</v>
      </c>
      <c r="G83">
        <f t="shared" si="15"/>
        <v>4849.7420650183512</v>
      </c>
      <c r="H83">
        <f t="shared" si="16"/>
        <v>12997.518227011338</v>
      </c>
      <c r="I83">
        <f t="shared" si="17"/>
        <v>2970389.4955413393</v>
      </c>
      <c r="N83">
        <f>Input!J84</f>
        <v>14.176632142856761</v>
      </c>
      <c r="O83">
        <f t="shared" si="18"/>
        <v>13.690942714285333</v>
      </c>
      <c r="P83">
        <f t="shared" si="19"/>
        <v>1.072935960868922E-2</v>
      </c>
      <c r="Q83">
        <f t="shared" si="20"/>
        <v>187.1482374294732</v>
      </c>
      <c r="R83">
        <f t="shared" si="21"/>
        <v>2611.8387662844762</v>
      </c>
    </row>
    <row r="84" spans="1:18" x14ac:dyDescent="0.25">
      <c r="A84">
        <f>Input!G85</f>
        <v>81</v>
      </c>
      <c r="E84" s="4">
        <f>Input!I85</f>
        <v>4979.2235819999996</v>
      </c>
      <c r="N84">
        <f>Input!J85</f>
        <v>14.026954142856994</v>
      </c>
    </row>
    <row r="85" spans="1:18" x14ac:dyDescent="0.25">
      <c r="A85">
        <f>Input!G86</f>
        <v>82</v>
      </c>
      <c r="E85" s="4">
        <f>Input!I86</f>
        <v>4994.7228777142864</v>
      </c>
      <c r="N85">
        <f>Input!J86</f>
        <v>15.499295714286745</v>
      </c>
    </row>
    <row r="86" spans="1:18" x14ac:dyDescent="0.25">
      <c r="A86">
        <f>Input!G87</f>
        <v>83</v>
      </c>
      <c r="E86" s="4">
        <f>Input!I87</f>
        <v>5006.3122209999992</v>
      </c>
      <c r="N86">
        <f>Input!J87</f>
        <v>11.589343285712857</v>
      </c>
    </row>
    <row r="87" spans="1:18" x14ac:dyDescent="0.25">
      <c r="A87">
        <f>Input!G88</f>
        <v>84</v>
      </c>
      <c r="E87" s="4">
        <f>Input!I88</f>
        <v>5019.208954571428</v>
      </c>
      <c r="N87">
        <f>Input!J88</f>
        <v>12.89673357142874</v>
      </c>
    </row>
    <row r="88" spans="1:18" x14ac:dyDescent="0.25">
      <c r="A88">
        <f>Input!G89</f>
        <v>85</v>
      </c>
      <c r="E88" s="4">
        <f>Input!I89</f>
        <v>5030.5233792857134</v>
      </c>
      <c r="N88">
        <f>Input!J89</f>
        <v>11.314424714285451</v>
      </c>
    </row>
    <row r="89" spans="1:18" x14ac:dyDescent="0.25">
      <c r="A89">
        <f>Input!G90</f>
        <v>86</v>
      </c>
      <c r="E89" s="4">
        <f>Input!I90</f>
        <v>5045.3964717142862</v>
      </c>
      <c r="N89">
        <f>Input!J90</f>
        <v>14.873092428572818</v>
      </c>
    </row>
    <row r="90" spans="1:18" x14ac:dyDescent="0.25">
      <c r="A90">
        <f>Input!G91</f>
        <v>87</v>
      </c>
      <c r="E90" s="4">
        <f>Input!I91</f>
        <v>5056.8208638571441</v>
      </c>
      <c r="N90">
        <f>Input!J91</f>
        <v>11.424392142857869</v>
      </c>
    </row>
    <row r="91" spans="1:18" x14ac:dyDescent="0.25">
      <c r="A91">
        <f>Input!G92</f>
        <v>88</v>
      </c>
      <c r="E91" s="4">
        <f>Input!I92</f>
        <v>5068.8500768571439</v>
      </c>
      <c r="N91">
        <f>Input!J92</f>
        <v>12.0292129999998</v>
      </c>
    </row>
    <row r="92" spans="1:18" x14ac:dyDescent="0.25">
      <c r="A92">
        <f>Input!G93</f>
        <v>89</v>
      </c>
      <c r="E92" s="4">
        <f>Input!I93</f>
        <v>5080.1736655714285</v>
      </c>
      <c r="N92">
        <f>Input!J93</f>
        <v>11.323588714284597</v>
      </c>
    </row>
    <row r="93" spans="1:18" x14ac:dyDescent="0.25">
      <c r="A93">
        <f>Input!G94</f>
        <v>90</v>
      </c>
      <c r="E93" s="4">
        <f>Input!I94</f>
        <v>5093.1192735714285</v>
      </c>
      <c r="N93">
        <f>Input!J94</f>
        <v>12.945607999999993</v>
      </c>
    </row>
    <row r="94" spans="1:18" x14ac:dyDescent="0.25">
      <c r="A94">
        <f>Input!G95</f>
        <v>91</v>
      </c>
      <c r="E94" s="4">
        <f>Input!I95</f>
        <v>5104.3390042857145</v>
      </c>
      <c r="N94">
        <f>Input!J95</f>
        <v>11.219730714286015</v>
      </c>
    </row>
    <row r="95" spans="1:18" x14ac:dyDescent="0.25">
      <c r="A95">
        <f>Input!G96</f>
        <v>92</v>
      </c>
      <c r="E95" s="4">
        <f>Input!I96</f>
        <v>5116.7622671428571</v>
      </c>
      <c r="N95">
        <f>Input!J96</f>
        <v>12.423262857142618</v>
      </c>
    </row>
    <row r="96" spans="1:18" x14ac:dyDescent="0.25">
      <c r="A96">
        <f>Input!G97</f>
        <v>93</v>
      </c>
      <c r="E96" s="4">
        <f>Input!I97</f>
        <v>5125.1747741428571</v>
      </c>
      <c r="N96">
        <f>Input!J97</f>
        <v>8.4125070000000051</v>
      </c>
    </row>
    <row r="97" spans="1:14" x14ac:dyDescent="0.25">
      <c r="A97">
        <f>Input!G98</f>
        <v>94</v>
      </c>
      <c r="E97" s="4">
        <f>Input!I98</f>
        <v>5132.5487000000003</v>
      </c>
      <c r="N97">
        <f>Input!J98</f>
        <v>7.3739258571431492</v>
      </c>
    </row>
    <row r="98" spans="1:14" x14ac:dyDescent="0.25">
      <c r="A98">
        <f>Input!G99</f>
        <v>95</v>
      </c>
      <c r="E98" s="4">
        <f>Input!I99</f>
        <v>5138.9084819999998</v>
      </c>
      <c r="N98">
        <f>Input!J99</f>
        <v>6.3597819999995409</v>
      </c>
    </row>
    <row r="99" spans="1:14" x14ac:dyDescent="0.25">
      <c r="A99">
        <f>Input!G100</f>
        <v>96</v>
      </c>
      <c r="E99" s="4">
        <f>Input!I100</f>
        <v>5145.2346627142852</v>
      </c>
      <c r="N99">
        <f>Input!J100</f>
        <v>6.3261807142853286</v>
      </c>
    </row>
    <row r="100" spans="1:14" x14ac:dyDescent="0.25">
      <c r="A100">
        <f>Input!G101</f>
        <v>97</v>
      </c>
      <c r="E100" s="4">
        <f>Input!I101</f>
        <v>5151.5852807142855</v>
      </c>
      <c r="N100">
        <f>Input!J101</f>
        <v>6.3506180000003951</v>
      </c>
    </row>
    <row r="101" spans="1:14" x14ac:dyDescent="0.25">
      <c r="A101">
        <f>Input!G102</f>
        <v>98</v>
      </c>
      <c r="E101" s="4">
        <f>Input!I102</f>
        <v>5157.7984394285722</v>
      </c>
      <c r="N101">
        <f>Input!J102</f>
        <v>6.213158714286692</v>
      </c>
    </row>
    <row r="102" spans="1:14" x14ac:dyDescent="0.25">
      <c r="A102">
        <f>Input!G103</f>
        <v>99</v>
      </c>
      <c r="E102" s="4">
        <f>Input!I103</f>
        <v>5163.767226142857</v>
      </c>
      <c r="N102">
        <f>Input!J103</f>
        <v>5.9687867142847608</v>
      </c>
    </row>
    <row r="103" spans="1:14" x14ac:dyDescent="0.25">
      <c r="A103">
        <f>Input!G104</f>
        <v>0</v>
      </c>
      <c r="E103" s="4">
        <f>Input!I104</f>
        <v>0</v>
      </c>
      <c r="N103">
        <f>Input!J104</f>
        <v>0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H1" zoomScale="86" zoomScaleNormal="86" workbookViewId="0">
      <selection activeCell="J25" sqref="J25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0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Input!I4</f>
        <v>1.4479041428571429</v>
      </c>
      <c r="F3">
        <f>E3-$E$3</f>
        <v>0</v>
      </c>
      <c r="G3">
        <f>P3</f>
        <v>0</v>
      </c>
      <c r="H3">
        <f>(F3-G3)^2</f>
        <v>0</v>
      </c>
      <c r="I3">
        <f>(G3-$J$4)^2</f>
        <v>7462378.9468703149</v>
      </c>
      <c r="J3" s="2" t="s">
        <v>11</v>
      </c>
      <c r="K3" s="23">
        <f>SUM(H3:H161)</f>
        <v>889760714.67305398</v>
      </c>
      <c r="L3">
        <f>1-(K3/K5)</f>
        <v>-0.5131856911688073</v>
      </c>
      <c r="N3" s="4">
        <f>Input!J4</f>
        <v>0.48568942857142861</v>
      </c>
      <c r="O3">
        <f>N3-$N$3</f>
        <v>0</v>
      </c>
      <c r="P3" s="4">
        <v>0</v>
      </c>
      <c r="Q3">
        <f>(O3-P3)^2</f>
        <v>0</v>
      </c>
      <c r="R3">
        <f>(O3-$S$4)^2</f>
        <v>3627.0283478696688</v>
      </c>
      <c r="S3" s="2" t="s">
        <v>11</v>
      </c>
      <c r="T3" s="23">
        <f>SUM(Q4:Q167)</f>
        <v>535490.79686748574</v>
      </c>
      <c r="U3">
        <f>1-(T3/T5)</f>
        <v>-1.2960796207966232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Input!G5</f>
        <v>1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-2.6035722160978754</v>
      </c>
      <c r="E4" s="4">
        <f>Input!I5</f>
        <v>2.0863261428571427</v>
      </c>
      <c r="F4">
        <f t="shared" ref="F4:F67" si="3">E4-$E$3</f>
        <v>0.63842199999999982</v>
      </c>
      <c r="G4">
        <f>P4</f>
        <v>2.1370326615924773</v>
      </c>
      <c r="H4">
        <f>(F4-G4)^2</f>
        <v>2.2458339150386428</v>
      </c>
      <c r="I4">
        <f t="shared" ref="I4:I67" si="4">(G4-$J$4)^2</f>
        <v>7450707.8977241777</v>
      </c>
      <c r="J4">
        <f>AVERAGE(F3:F161)</f>
        <v>2731.7355192020905</v>
      </c>
      <c r="K4" t="s">
        <v>5</v>
      </c>
      <c r="L4" t="s">
        <v>6</v>
      </c>
      <c r="N4" s="4">
        <f>Input!J5</f>
        <v>0.63842199999999982</v>
      </c>
      <c r="O4">
        <f>N4-$N$3</f>
        <v>0.15273257142857122</v>
      </c>
      <c r="P4">
        <f>$Y$3*((1/$AA$3)*(1/SQRT(2*PI()))*EXP(-1*D4*D4/2))</f>
        <v>2.1370326615924773</v>
      </c>
      <c r="Q4">
        <f>(O4-P4)^2</f>
        <v>3.9374468478244857</v>
      </c>
      <c r="R4">
        <f t="shared" ref="R4:R67" si="5">(O4-$S$4)^2</f>
        <v>3608.6550933750909</v>
      </c>
      <c r="S4">
        <f>AVERAGE(O3:O167)</f>
        <v>60.224815050522729</v>
      </c>
      <c r="T4" t="s">
        <v>5</v>
      </c>
      <c r="U4" t="s">
        <v>6</v>
      </c>
    </row>
    <row r="5" spans="1:27" ht="14.45" x14ac:dyDescent="0.3">
      <c r="A5">
        <f>Input!G6</f>
        <v>2</v>
      </c>
      <c r="B5">
        <f t="shared" si="0"/>
        <v>2</v>
      </c>
      <c r="C5">
        <f t="shared" si="1"/>
        <v>7.3890560989306504</v>
      </c>
      <c r="D5" s="4">
        <f t="shared" si="2"/>
        <v>-2.2252428059601774</v>
      </c>
      <c r="E5" s="4">
        <f>Input!I6</f>
        <v>2.8316608571428574</v>
      </c>
      <c r="F5">
        <f t="shared" si="3"/>
        <v>1.3837567142857146</v>
      </c>
      <c r="G5">
        <f>G4+P5</f>
        <v>7.4644130315874202</v>
      </c>
      <c r="H5">
        <f t="shared" ref="H5:H68" si="6">(F5-G5)^2</f>
        <v>36.974381249141146</v>
      </c>
      <c r="I5">
        <f t="shared" si="4"/>
        <v>7421653.0599154569</v>
      </c>
      <c r="K5">
        <f>SUM(I3:I161)</f>
        <v>588004975.11035109</v>
      </c>
      <c r="L5">
        <f>1-((1-L3)*(W3-1)/(W3-1-1))</f>
        <v>-0.5323399404241087</v>
      </c>
      <c r="N5" s="4">
        <f>Input!J6</f>
        <v>0.74533471428571474</v>
      </c>
      <c r="O5">
        <f t="shared" ref="O5:O68" si="7">N5-$N$3</f>
        <v>0.25964528571428613</v>
      </c>
      <c r="P5">
        <f t="shared" ref="P5:P68" si="8">$Y$3*((1/$AA$3)*(1/SQRT(2*PI()))*EXP(-1*D5*D5/2))</f>
        <v>5.3273803699949429</v>
      </c>
      <c r="Q5">
        <f t="shared" ref="Q5:Q68" si="9">(O5-P5)^2</f>
        <v>25.681938884449078</v>
      </c>
      <c r="R5">
        <f t="shared" si="5"/>
        <v>3595.8215849222966</v>
      </c>
      <c r="T5">
        <f>SUM(R4:R167)</f>
        <v>233219.61138337947</v>
      </c>
      <c r="U5">
        <f>1-((1-U3)*(Y3-1)/(Y3-1-1))</f>
        <v>-1.29725197432932</v>
      </c>
    </row>
    <row r="6" spans="1:27" ht="14.45" x14ac:dyDescent="0.3">
      <c r="A6">
        <f>Input!G7</f>
        <v>3</v>
      </c>
      <c r="B6">
        <f t="shared" si="0"/>
        <v>3</v>
      </c>
      <c r="C6">
        <f t="shared" si="1"/>
        <v>20.085536923187668</v>
      </c>
      <c r="D6" s="4">
        <f t="shared" si="2"/>
        <v>-1.1968368452112441</v>
      </c>
      <c r="E6" s="4">
        <f>Input!I7</f>
        <v>3.9557721428571426</v>
      </c>
      <c r="F6">
        <f t="shared" si="3"/>
        <v>2.5078679999999998</v>
      </c>
      <c r="G6">
        <f t="shared" ref="G6:G69" si="10">G5+P6</f>
        <v>38.418442554684681</v>
      </c>
      <c r="H6">
        <f t="shared" si="6"/>
        <v>1289.5693648475667</v>
      </c>
      <c r="I6">
        <f t="shared" si="4"/>
        <v>7253956.875360528</v>
      </c>
      <c r="N6" s="4">
        <f>Input!J7</f>
        <v>1.1241112857142852</v>
      </c>
      <c r="O6">
        <f t="shared" si="7"/>
        <v>0.6384218571428566</v>
      </c>
      <c r="P6">
        <f t="shared" si="8"/>
        <v>30.954029523097262</v>
      </c>
      <c r="Q6">
        <f t="shared" si="9"/>
        <v>919.03606815607361</v>
      </c>
      <c r="R6">
        <f t="shared" si="5"/>
        <v>3550.5382537960668</v>
      </c>
    </row>
    <row r="7" spans="1:27" ht="14.45" x14ac:dyDescent="0.3">
      <c r="A7">
        <f>Input!G8</f>
        <v>4</v>
      </c>
      <c r="B7">
        <f t="shared" si="0"/>
        <v>4</v>
      </c>
      <c r="C7">
        <f t="shared" si="1"/>
        <v>54.598150033144236</v>
      </c>
      <c r="D7" s="4">
        <f t="shared" si="2"/>
        <v>1.5986603901715475</v>
      </c>
      <c r="E7" s="4">
        <f>Input!I8</f>
        <v>5.345638000000001</v>
      </c>
      <c r="F7">
        <f t="shared" si="3"/>
        <v>3.8977338571428581</v>
      </c>
      <c r="G7">
        <f t="shared" si="10"/>
        <v>56.070544748267977</v>
      </c>
      <c r="H7">
        <f t="shared" si="6"/>
        <v>2722.0021962811038</v>
      </c>
      <c r="I7">
        <f t="shared" si="4"/>
        <v>7159183.0555189755</v>
      </c>
      <c r="N7" s="4">
        <f>Input!J8</f>
        <v>1.3898658571428584</v>
      </c>
      <c r="O7">
        <f t="shared" si="7"/>
        <v>0.90417642857142977</v>
      </c>
      <c r="P7">
        <f t="shared" si="8"/>
        <v>17.652102193583296</v>
      </c>
      <c r="Q7">
        <f t="shared" si="9"/>
        <v>280.49301743034835</v>
      </c>
      <c r="R7">
        <f t="shared" si="5"/>
        <v>3518.93816651614</v>
      </c>
      <c r="T7" s="17"/>
      <c r="U7" s="18"/>
    </row>
    <row r="8" spans="1:27" x14ac:dyDescent="0.25">
      <c r="A8">
        <f>Input!G9</f>
        <v>5</v>
      </c>
      <c r="B8">
        <f t="shared" si="0"/>
        <v>5</v>
      </c>
      <c r="C8">
        <f t="shared" si="1"/>
        <v>148.4131591025766</v>
      </c>
      <c r="D8" s="4">
        <f t="shared" si="2"/>
        <v>9.1976097266200885</v>
      </c>
      <c r="E8" s="4">
        <f>Input!I9</f>
        <v>7.1448271428571442</v>
      </c>
      <c r="F8">
        <f t="shared" si="3"/>
        <v>5.6969230000000017</v>
      </c>
      <c r="G8">
        <f t="shared" si="10"/>
        <v>56.070544748267977</v>
      </c>
      <c r="H8">
        <f t="shared" si="6"/>
        <v>2537.5017680375768</v>
      </c>
      <c r="I8">
        <f t="shared" si="4"/>
        <v>7159183.0555189755</v>
      </c>
      <c r="N8" s="4">
        <f>Input!J9</f>
        <v>1.7991891428571432</v>
      </c>
      <c r="O8">
        <f t="shared" si="7"/>
        <v>1.3134997142857145</v>
      </c>
      <c r="P8">
        <f t="shared" si="8"/>
        <v>2.7037687730027737E-17</v>
      </c>
      <c r="Q8">
        <f t="shared" si="9"/>
        <v>1.7252814994286538</v>
      </c>
      <c r="R8">
        <f t="shared" si="5"/>
        <v>3470.543074645555</v>
      </c>
      <c r="T8" s="19" t="s">
        <v>28</v>
      </c>
      <c r="U8" s="24">
        <f>SQRT((U5-L5)^2)</f>
        <v>0.76491203390521134</v>
      </c>
    </row>
    <row r="9" spans="1:27" x14ac:dyDescent="0.25">
      <c r="A9">
        <f>Input!G10</f>
        <v>6</v>
      </c>
      <c r="B9">
        <f t="shared" si="0"/>
        <v>6</v>
      </c>
      <c r="C9">
        <f t="shared" si="1"/>
        <v>403.42879349273511</v>
      </c>
      <c r="D9" s="4">
        <f t="shared" si="2"/>
        <v>29.853695623269076</v>
      </c>
      <c r="E9" s="4">
        <f>Input!I10</f>
        <v>10.055909</v>
      </c>
      <c r="F9">
        <f t="shared" si="3"/>
        <v>8.6080048571428573</v>
      </c>
      <c r="G9">
        <f t="shared" si="10"/>
        <v>56.070544748267977</v>
      </c>
      <c r="H9">
        <f t="shared" si="6"/>
        <v>2252.692692916643</v>
      </c>
      <c r="I9">
        <f t="shared" si="4"/>
        <v>7159183.0555189755</v>
      </c>
      <c r="N9" s="4">
        <f>Input!J10</f>
        <v>2.9110818571428556</v>
      </c>
      <c r="O9">
        <f t="shared" si="7"/>
        <v>2.4253924285714268</v>
      </c>
      <c r="P9">
        <f t="shared" si="8"/>
        <v>1.8654066528481725E-192</v>
      </c>
      <c r="Q9">
        <f t="shared" si="9"/>
        <v>5.8825284325716032</v>
      </c>
      <c r="R9">
        <f t="shared" si="5"/>
        <v>3340.7732554309359</v>
      </c>
      <c r="T9" s="21"/>
      <c r="U9" s="22"/>
    </row>
    <row r="10" spans="1:27" x14ac:dyDescent="0.25">
      <c r="A10">
        <f>Input!G11</f>
        <v>7</v>
      </c>
      <c r="B10">
        <f t="shared" si="0"/>
        <v>7</v>
      </c>
      <c r="C10">
        <f t="shared" si="1"/>
        <v>1096.6331584284585</v>
      </c>
      <c r="D10" s="4">
        <f t="shared" si="2"/>
        <v>86.002758563219189</v>
      </c>
      <c r="E10" s="4">
        <f>Input!I11</f>
        <v>14.729524</v>
      </c>
      <c r="F10">
        <f t="shared" si="3"/>
        <v>13.281619857142857</v>
      </c>
      <c r="G10">
        <f t="shared" si="10"/>
        <v>56.070544748267977</v>
      </c>
      <c r="H10">
        <f t="shared" si="6"/>
        <v>1830.892093338347</v>
      </c>
      <c r="I10">
        <f t="shared" si="4"/>
        <v>7159183.0555189755</v>
      </c>
      <c r="N10" s="4">
        <f>Input!J11</f>
        <v>4.6736149999999999</v>
      </c>
      <c r="O10">
        <f t="shared" si="7"/>
        <v>4.187925571428571</v>
      </c>
      <c r="P10">
        <f t="shared" si="8"/>
        <v>0</v>
      </c>
      <c r="Q10">
        <f t="shared" si="9"/>
        <v>17.538720591825324</v>
      </c>
      <c r="R10">
        <f t="shared" si="5"/>
        <v>3140.1329824922136</v>
      </c>
    </row>
    <row r="11" spans="1:27" x14ac:dyDescent="0.25">
      <c r="A11">
        <f>Input!G12</f>
        <v>8</v>
      </c>
      <c r="B11">
        <f t="shared" si="0"/>
        <v>8</v>
      </c>
      <c r="C11">
        <f t="shared" si="1"/>
        <v>2980.9579870417283</v>
      </c>
      <c r="D11" s="4">
        <f t="shared" si="2"/>
        <v>238.6317360378888</v>
      </c>
      <c r="E11" s="4">
        <f>Input!I12</f>
        <v>21.006830285714283</v>
      </c>
      <c r="F11">
        <f t="shared" si="3"/>
        <v>19.558926142857139</v>
      </c>
      <c r="G11">
        <f t="shared" si="10"/>
        <v>56.070544748267977</v>
      </c>
      <c r="H11">
        <f t="shared" si="6"/>
        <v>1333.0982931869828</v>
      </c>
      <c r="I11">
        <f t="shared" si="4"/>
        <v>7159183.0555189755</v>
      </c>
      <c r="N11" s="4">
        <f>Input!J12</f>
        <v>6.2773062857142836</v>
      </c>
      <c r="O11">
        <f t="shared" si="7"/>
        <v>5.7916168571428548</v>
      </c>
      <c r="P11">
        <f t="shared" si="8"/>
        <v>0</v>
      </c>
      <c r="Q11">
        <f t="shared" si="9"/>
        <v>33.542825819941278</v>
      </c>
      <c r="R11">
        <f t="shared" si="5"/>
        <v>2962.9730655597737</v>
      </c>
    </row>
    <row r="12" spans="1:27" x14ac:dyDescent="0.25">
      <c r="A12">
        <f>Input!G13</f>
        <v>9</v>
      </c>
      <c r="B12">
        <f t="shared" si="0"/>
        <v>9</v>
      </c>
      <c r="C12">
        <f t="shared" si="1"/>
        <v>8103.0839275753842</v>
      </c>
      <c r="D12" s="4">
        <f t="shared" si="2"/>
        <v>653.52031200356816</v>
      </c>
      <c r="E12" s="4">
        <f>Input!I13</f>
        <v>27.171114571428571</v>
      </c>
      <c r="F12">
        <f t="shared" si="3"/>
        <v>25.723210428571427</v>
      </c>
      <c r="G12">
        <f t="shared" si="10"/>
        <v>56.070544748267977</v>
      </c>
      <c r="H12">
        <f t="shared" si="6"/>
        <v>920.96070031143211</v>
      </c>
      <c r="I12">
        <f t="shared" si="4"/>
        <v>7159183.0555189755</v>
      </c>
      <c r="N12" s="4">
        <f>Input!J13</f>
        <v>6.1642842857142881</v>
      </c>
      <c r="O12">
        <f t="shared" si="7"/>
        <v>5.6785948571428593</v>
      </c>
      <c r="P12">
        <f t="shared" si="8"/>
        <v>0</v>
      </c>
      <c r="Q12">
        <f t="shared" si="9"/>
        <v>32.246439551569331</v>
      </c>
      <c r="R12">
        <f t="shared" si="5"/>
        <v>2975.2901373846817</v>
      </c>
    </row>
    <row r="13" spans="1:27" x14ac:dyDescent="0.25">
      <c r="A13">
        <f>Input!G14</f>
        <v>10</v>
      </c>
      <c r="B13">
        <f t="shared" si="0"/>
        <v>10</v>
      </c>
      <c r="C13">
        <f t="shared" si="1"/>
        <v>22026.465794806718</v>
      </c>
      <c r="D13" s="4">
        <f t="shared" si="2"/>
        <v>1781.3043888863244</v>
      </c>
      <c r="E13" s="4">
        <f>Input!I14</f>
        <v>41.93118485714286</v>
      </c>
      <c r="F13">
        <f t="shared" si="3"/>
        <v>40.483280714285719</v>
      </c>
      <c r="G13">
        <f t="shared" si="10"/>
        <v>56.070544748267977</v>
      </c>
      <c r="H13">
        <f t="shared" si="6"/>
        <v>242.96280006507686</v>
      </c>
      <c r="I13">
        <f t="shared" si="4"/>
        <v>7159183.0555189755</v>
      </c>
      <c r="N13" s="4">
        <f>Input!J14</f>
        <v>14.760070285714288</v>
      </c>
      <c r="O13">
        <f t="shared" si="7"/>
        <v>14.274380857142861</v>
      </c>
      <c r="P13">
        <f t="shared" si="8"/>
        <v>0</v>
      </c>
      <c r="Q13">
        <f t="shared" si="9"/>
        <v>203.75794885476654</v>
      </c>
      <c r="R13">
        <f t="shared" si="5"/>
        <v>2111.4424025601338</v>
      </c>
    </row>
    <row r="14" spans="1:27" x14ac:dyDescent="0.25">
      <c r="A14">
        <f>Input!G15</f>
        <v>11</v>
      </c>
      <c r="B14">
        <f t="shared" si="0"/>
        <v>11</v>
      </c>
      <c r="C14">
        <f t="shared" si="1"/>
        <v>59874.141715197817</v>
      </c>
      <c r="D14" s="4">
        <f t="shared" si="2"/>
        <v>4846.9393515021793</v>
      </c>
      <c r="E14" s="4">
        <f>Input!I15</f>
        <v>59.926129857142861</v>
      </c>
      <c r="F14">
        <f t="shared" si="3"/>
        <v>58.47822571428572</v>
      </c>
      <c r="G14">
        <f t="shared" si="10"/>
        <v>56.070544748267977</v>
      </c>
      <c r="H14">
        <f t="shared" si="6"/>
        <v>5.7969276341241329</v>
      </c>
      <c r="I14">
        <f t="shared" si="4"/>
        <v>7159183.0555189755</v>
      </c>
      <c r="N14" s="4">
        <f>Input!J15</f>
        <v>17.994945000000001</v>
      </c>
      <c r="O14">
        <f t="shared" si="7"/>
        <v>17.509255571428572</v>
      </c>
      <c r="P14">
        <f t="shared" si="8"/>
        <v>0</v>
      </c>
      <c r="Q14">
        <f t="shared" si="9"/>
        <v>306.57403066560249</v>
      </c>
      <c r="R14">
        <f t="shared" si="5"/>
        <v>1824.6190216120303</v>
      </c>
    </row>
    <row r="15" spans="1:27" x14ac:dyDescent="0.25">
      <c r="A15">
        <f>Input!G16</f>
        <v>12</v>
      </c>
      <c r="B15">
        <f t="shared" si="0"/>
        <v>12</v>
      </c>
      <c r="C15">
        <f t="shared" si="1"/>
        <v>162754.79141900392</v>
      </c>
      <c r="D15" s="4">
        <f t="shared" si="2"/>
        <v>13180.199163069581</v>
      </c>
      <c r="E15" s="4">
        <f>Input!I16</f>
        <v>81.690513285714275</v>
      </c>
      <c r="F15">
        <f t="shared" si="3"/>
        <v>80.242609142857134</v>
      </c>
      <c r="G15">
        <f t="shared" si="10"/>
        <v>56.070544748267977</v>
      </c>
      <c r="H15">
        <f t="shared" si="6"/>
        <v>584.28869709616481</v>
      </c>
      <c r="I15">
        <f t="shared" si="4"/>
        <v>7159183.0555189755</v>
      </c>
      <c r="N15" s="4">
        <f>Input!J16</f>
        <v>21.764383428571414</v>
      </c>
      <c r="O15">
        <f t="shared" si="7"/>
        <v>21.278693999999984</v>
      </c>
      <c r="P15">
        <f t="shared" si="8"/>
        <v>0</v>
      </c>
      <c r="Q15">
        <f t="shared" si="9"/>
        <v>452.78281834563529</v>
      </c>
      <c r="R15">
        <f t="shared" si="5"/>
        <v>1516.8003448819711</v>
      </c>
    </row>
    <row r="16" spans="1:27" x14ac:dyDescent="0.25">
      <c r="A16">
        <f>Input!G17</f>
        <v>13</v>
      </c>
      <c r="B16">
        <f t="shared" si="0"/>
        <v>13</v>
      </c>
      <c r="C16">
        <f t="shared" si="1"/>
        <v>442413.39200892049</v>
      </c>
      <c r="D16" s="4">
        <f t="shared" si="2"/>
        <v>35832.3478806813</v>
      </c>
      <c r="E16" s="4">
        <f>Input!I17</f>
        <v>108.78220685714287</v>
      </c>
      <c r="F16">
        <f t="shared" si="3"/>
        <v>107.33430271428573</v>
      </c>
      <c r="G16">
        <f t="shared" si="10"/>
        <v>56.070544748267977</v>
      </c>
      <c r="H16">
        <f t="shared" si="6"/>
        <v>2627.9728807984484</v>
      </c>
      <c r="I16">
        <f t="shared" si="4"/>
        <v>7159183.0555189755</v>
      </c>
      <c r="N16" s="4">
        <f>Input!J17</f>
        <v>27.091693571428593</v>
      </c>
      <c r="O16">
        <f t="shared" si="7"/>
        <v>26.606004142857163</v>
      </c>
      <c r="P16">
        <f t="shared" si="8"/>
        <v>0</v>
      </c>
      <c r="Q16">
        <f t="shared" si="9"/>
        <v>707.87945644973252</v>
      </c>
      <c r="R16">
        <f t="shared" si="5"/>
        <v>1130.224446845373</v>
      </c>
    </row>
    <row r="17" spans="1:18" x14ac:dyDescent="0.25">
      <c r="A17">
        <f>Input!G18</f>
        <v>14</v>
      </c>
      <c r="B17">
        <f t="shared" si="0"/>
        <v>14</v>
      </c>
      <c r="C17">
        <f t="shared" si="1"/>
        <v>1202604.2841647768</v>
      </c>
      <c r="D17" s="4">
        <f t="shared" si="2"/>
        <v>97407.272115317115</v>
      </c>
      <c r="E17" s="4">
        <f>Input!I18</f>
        <v>139.49060642857143</v>
      </c>
      <c r="F17">
        <f t="shared" si="3"/>
        <v>138.04270228571428</v>
      </c>
      <c r="G17">
        <f t="shared" si="10"/>
        <v>56.070544748267977</v>
      </c>
      <c r="H17">
        <f t="shared" si="6"/>
        <v>6719.4346113439151</v>
      </c>
      <c r="I17">
        <f t="shared" si="4"/>
        <v>7159183.0555189755</v>
      </c>
      <c r="N17" s="4">
        <f>Input!J18</f>
        <v>30.708399571428558</v>
      </c>
      <c r="O17">
        <f t="shared" si="7"/>
        <v>30.222710142857128</v>
      </c>
      <c r="P17">
        <f t="shared" si="8"/>
        <v>0</v>
      </c>
      <c r="Q17">
        <f t="shared" si="9"/>
        <v>913.4122083791591</v>
      </c>
      <c r="R17">
        <f t="shared" si="5"/>
        <v>900.12629889057234</v>
      </c>
    </row>
    <row r="18" spans="1:18" x14ac:dyDescent="0.25">
      <c r="A18">
        <f>Input!G19</f>
        <v>15</v>
      </c>
      <c r="B18">
        <f t="shared" si="0"/>
        <v>15</v>
      </c>
      <c r="C18">
        <f t="shared" si="1"/>
        <v>3269017.3724721107</v>
      </c>
      <c r="D18" s="4">
        <f t="shared" si="2"/>
        <v>264785.26975107013</v>
      </c>
      <c r="E18" s="4">
        <f>Input!I19</f>
        <v>175.02535357142855</v>
      </c>
      <c r="F18">
        <f t="shared" si="3"/>
        <v>173.57744942857141</v>
      </c>
      <c r="G18">
        <f t="shared" si="10"/>
        <v>56.070544748267977</v>
      </c>
      <c r="H18">
        <f t="shared" si="6"/>
        <v>13807.872647545917</v>
      </c>
      <c r="I18">
        <f t="shared" si="4"/>
        <v>7159183.0555189755</v>
      </c>
      <c r="N18" s="4">
        <f>Input!J19</f>
        <v>35.534747142857128</v>
      </c>
      <c r="O18">
        <f t="shared" si="7"/>
        <v>35.049057714285702</v>
      </c>
      <c r="P18">
        <f t="shared" si="8"/>
        <v>0</v>
      </c>
      <c r="Q18">
        <f t="shared" si="9"/>
        <v>1228.4364466593302</v>
      </c>
      <c r="R18">
        <f t="shared" si="5"/>
        <v>633.81875745309242</v>
      </c>
    </row>
    <row r="19" spans="1:18" x14ac:dyDescent="0.25">
      <c r="A19">
        <f>Input!G20</f>
        <v>16</v>
      </c>
      <c r="B19">
        <f t="shared" si="0"/>
        <v>16</v>
      </c>
      <c r="C19">
        <f t="shared" si="1"/>
        <v>8886110.5205078721</v>
      </c>
      <c r="D19" s="4">
        <f t="shared" si="2"/>
        <v>719765.83920819848</v>
      </c>
      <c r="E19" s="4">
        <f>Input!I20</f>
        <v>222.94059842857141</v>
      </c>
      <c r="F19">
        <f t="shared" si="3"/>
        <v>221.49269428571426</v>
      </c>
      <c r="G19">
        <f t="shared" si="10"/>
        <v>56.070544748267977</v>
      </c>
      <c r="H19">
        <f t="shared" si="6"/>
        <v>27364.487557589237</v>
      </c>
      <c r="I19">
        <f t="shared" si="4"/>
        <v>7159183.0555189755</v>
      </c>
      <c r="N19" s="4">
        <f>Input!J20</f>
        <v>47.915244857142852</v>
      </c>
      <c r="O19">
        <f t="shared" si="7"/>
        <v>47.429555428571426</v>
      </c>
      <c r="P19">
        <f t="shared" si="8"/>
        <v>0</v>
      </c>
      <c r="Q19">
        <f t="shared" si="9"/>
        <v>2249.5627281519292</v>
      </c>
      <c r="R19">
        <f t="shared" si="5"/>
        <v>163.7186687931374</v>
      </c>
    </row>
    <row r="20" spans="1:18" x14ac:dyDescent="0.25">
      <c r="A20">
        <f>Input!G21</f>
        <v>17</v>
      </c>
      <c r="B20">
        <f t="shared" si="0"/>
        <v>17</v>
      </c>
      <c r="C20">
        <f t="shared" si="1"/>
        <v>24154952.753575299</v>
      </c>
      <c r="D20" s="4">
        <f t="shared" si="2"/>
        <v>1956531.253465459</v>
      </c>
      <c r="E20" s="4">
        <f>Input!I21</f>
        <v>269.304081</v>
      </c>
      <c r="F20">
        <f t="shared" si="3"/>
        <v>267.85617685714283</v>
      </c>
      <c r="G20">
        <f t="shared" si="10"/>
        <v>56.070544748267977</v>
      </c>
      <c r="H20">
        <f t="shared" si="6"/>
        <v>44853.153967755679</v>
      </c>
      <c r="I20">
        <f t="shared" si="4"/>
        <v>7159183.0555189755</v>
      </c>
      <c r="N20" s="4">
        <f>Input!J21</f>
        <v>46.363482571428591</v>
      </c>
      <c r="O20">
        <f t="shared" si="7"/>
        <v>45.877793142857165</v>
      </c>
      <c r="P20">
        <f t="shared" si="8"/>
        <v>0</v>
      </c>
      <c r="Q20">
        <f t="shared" si="9"/>
        <v>2104.7719036587919</v>
      </c>
      <c r="R20">
        <f t="shared" si="5"/>
        <v>205.83703761903564</v>
      </c>
    </row>
    <row r="21" spans="1:18" x14ac:dyDescent="0.25">
      <c r="A21">
        <f>Input!G22</f>
        <v>18</v>
      </c>
      <c r="B21">
        <f t="shared" si="0"/>
        <v>18</v>
      </c>
      <c r="C21">
        <f t="shared" si="1"/>
        <v>65659969.13733051</v>
      </c>
      <c r="D21" s="4">
        <f t="shared" si="2"/>
        <v>5318408.2051075939</v>
      </c>
      <c r="E21" s="4">
        <f>Input!I22</f>
        <v>327.29050800000005</v>
      </c>
      <c r="F21">
        <f t="shared" si="3"/>
        <v>325.84260385714288</v>
      </c>
      <c r="G21">
        <f t="shared" si="10"/>
        <v>56.070544748267977</v>
      </c>
      <c r="H21">
        <f t="shared" si="6"/>
        <v>72776.963875842281</v>
      </c>
      <c r="I21">
        <f t="shared" si="4"/>
        <v>7159183.0555189755</v>
      </c>
      <c r="N21" s="4">
        <f>Input!J22</f>
        <v>57.986427000000049</v>
      </c>
      <c r="O21">
        <f t="shared" si="7"/>
        <v>57.500737571428623</v>
      </c>
      <c r="P21">
        <f t="shared" si="8"/>
        <v>0</v>
      </c>
      <c r="Q21">
        <f t="shared" si="9"/>
        <v>3306.3348212583032</v>
      </c>
      <c r="R21">
        <f t="shared" si="5"/>
        <v>7.4205981121077</v>
      </c>
    </row>
    <row r="22" spans="1:18" x14ac:dyDescent="0.25">
      <c r="A22">
        <f>Input!G23</f>
        <v>19</v>
      </c>
      <c r="B22">
        <f t="shared" si="0"/>
        <v>19</v>
      </c>
      <c r="C22">
        <f t="shared" si="1"/>
        <v>178482300.96318725</v>
      </c>
      <c r="D22" s="4">
        <f t="shared" si="2"/>
        <v>14456937.232271697</v>
      </c>
      <c r="E22" s="4">
        <f>Input!I23</f>
        <v>391.3465251428571</v>
      </c>
      <c r="F22">
        <f t="shared" si="3"/>
        <v>389.89862099999993</v>
      </c>
      <c r="G22">
        <f t="shared" si="10"/>
        <v>56.070544748267977</v>
      </c>
      <c r="H22">
        <f t="shared" si="6"/>
        <v>111441.18449393216</v>
      </c>
      <c r="I22">
        <f t="shared" si="4"/>
        <v>7159183.0555189755</v>
      </c>
      <c r="N22" s="4">
        <f>Input!J23</f>
        <v>64.056017142857058</v>
      </c>
      <c r="O22">
        <f t="shared" si="7"/>
        <v>63.570327714285632</v>
      </c>
      <c r="P22">
        <f t="shared" si="8"/>
        <v>0</v>
      </c>
      <c r="Q22">
        <f t="shared" si="9"/>
        <v>4041.186565701672</v>
      </c>
      <c r="R22">
        <f t="shared" si="5"/>
        <v>11.192454983397958</v>
      </c>
    </row>
    <row r="23" spans="1:18" x14ac:dyDescent="0.25">
      <c r="A23">
        <f>Input!G24</f>
        <v>20</v>
      </c>
      <c r="B23">
        <f t="shared" si="0"/>
        <v>20</v>
      </c>
      <c r="C23">
        <f t="shared" si="1"/>
        <v>485165195.40979028</v>
      </c>
      <c r="D23" s="4">
        <f t="shared" si="2"/>
        <v>39298034.625657395</v>
      </c>
      <c r="E23" s="4">
        <f>Input!I24</f>
        <v>468.30538514285712</v>
      </c>
      <c r="F23">
        <f t="shared" si="3"/>
        <v>466.85748099999995</v>
      </c>
      <c r="G23">
        <f t="shared" si="10"/>
        <v>56.070544748267977</v>
      </c>
      <c r="H23">
        <f t="shared" si="6"/>
        <v>168745.90699508449</v>
      </c>
      <c r="I23">
        <f t="shared" si="4"/>
        <v>7159183.0555189755</v>
      </c>
      <c r="N23" s="4">
        <f>Input!J24</f>
        <v>76.958860000000016</v>
      </c>
      <c r="O23">
        <f t="shared" si="7"/>
        <v>76.473170571428582</v>
      </c>
      <c r="P23">
        <f t="shared" si="8"/>
        <v>0</v>
      </c>
      <c r="Q23">
        <f t="shared" si="9"/>
        <v>5848.1458172468101</v>
      </c>
      <c r="R23">
        <f t="shared" si="5"/>
        <v>264.00905713375175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1318815734.4832146</v>
      </c>
      <c r="D24" s="4">
        <f t="shared" si="2"/>
        <v>106823138.2690791</v>
      </c>
      <c r="E24" s="4">
        <f>Input!I25</f>
        <v>554.25408114285722</v>
      </c>
      <c r="F24">
        <f t="shared" si="3"/>
        <v>552.80617700000005</v>
      </c>
      <c r="G24">
        <f t="shared" si="10"/>
        <v>56.070544748267977</v>
      </c>
      <c r="H24">
        <f t="shared" si="6"/>
        <v>246746.28834852797</v>
      </c>
      <c r="I24">
        <f t="shared" si="4"/>
        <v>7159183.0555189755</v>
      </c>
      <c r="N24" s="4">
        <f>Input!J25</f>
        <v>85.948696000000098</v>
      </c>
      <c r="O24">
        <f t="shared" si="7"/>
        <v>85.463006571428664</v>
      </c>
      <c r="P24">
        <f t="shared" si="8"/>
        <v>0</v>
      </c>
      <c r="Q24">
        <f t="shared" si="9"/>
        <v>7303.9254922280588</v>
      </c>
      <c r="R24">
        <f t="shared" si="5"/>
        <v>636.9663112459283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3584912846.1315918</v>
      </c>
      <c r="D25" s="4">
        <f t="shared" si="2"/>
        <v>290375400.46780598</v>
      </c>
      <c r="E25" s="4">
        <f>Input!I26</f>
        <v>663.01490557142859</v>
      </c>
      <c r="F25">
        <f t="shared" si="3"/>
        <v>661.56700142857142</v>
      </c>
      <c r="G25">
        <f t="shared" si="10"/>
        <v>56.070544748267977</v>
      </c>
      <c r="H25">
        <f t="shared" si="6"/>
        <v>366625.95905240264</v>
      </c>
      <c r="I25">
        <f t="shared" si="4"/>
        <v>7159183.0555189755</v>
      </c>
      <c r="N25" s="4">
        <f>Input!J26</f>
        <v>108.76082442857137</v>
      </c>
      <c r="O25">
        <f t="shared" si="7"/>
        <v>108.27513499999993</v>
      </c>
      <c r="P25">
        <f t="shared" si="8"/>
        <v>0</v>
      </c>
      <c r="Q25">
        <f t="shared" si="9"/>
        <v>11723.504859268211</v>
      </c>
      <c r="R25">
        <f t="shared" si="5"/>
        <v>2308.833247247127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9744803446.2489033</v>
      </c>
      <c r="D26" s="4">
        <f t="shared" si="2"/>
        <v>789322179.37515545</v>
      </c>
      <c r="E26" s="4">
        <f>Input!I27</f>
        <v>784.66024514285709</v>
      </c>
      <c r="F26">
        <f t="shared" si="3"/>
        <v>783.21234099999992</v>
      </c>
      <c r="G26">
        <f t="shared" si="10"/>
        <v>56.070544748267977</v>
      </c>
      <c r="H26">
        <f t="shared" si="6"/>
        <v>528735.19185619534</v>
      </c>
      <c r="I26">
        <f t="shared" si="4"/>
        <v>7159183.0555189755</v>
      </c>
      <c r="N26" s="4">
        <f>Input!J27</f>
        <v>121.64533957142851</v>
      </c>
      <c r="O26">
        <f t="shared" si="7"/>
        <v>121.15965014285707</v>
      </c>
      <c r="P26">
        <f t="shared" si="8"/>
        <v>0</v>
      </c>
      <c r="Q26">
        <f t="shared" si="9"/>
        <v>14679.660822739526</v>
      </c>
      <c r="R26">
        <f t="shared" si="5"/>
        <v>3713.0541277299812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26489122129.843472</v>
      </c>
      <c r="D27" s="4">
        <f t="shared" si="2"/>
        <v>2145600141.8471758</v>
      </c>
      <c r="E27" s="4">
        <f>Input!I28</f>
        <v>923.0633961428573</v>
      </c>
      <c r="F27">
        <f t="shared" si="3"/>
        <v>921.61549200000013</v>
      </c>
      <c r="G27">
        <f t="shared" si="10"/>
        <v>56.070544748267977</v>
      </c>
      <c r="H27">
        <f t="shared" si="6"/>
        <v>749168.05571300385</v>
      </c>
      <c r="I27">
        <f t="shared" si="4"/>
        <v>7159183.0555189755</v>
      </c>
      <c r="N27" s="4">
        <f>Input!J28</f>
        <v>138.40315100000021</v>
      </c>
      <c r="O27">
        <f t="shared" si="7"/>
        <v>137.91746157142879</v>
      </c>
      <c r="P27">
        <f t="shared" si="8"/>
        <v>0</v>
      </c>
      <c r="Q27">
        <f t="shared" si="9"/>
        <v>19021.226206306535</v>
      </c>
      <c r="R27">
        <f t="shared" si="5"/>
        <v>6036.1473234224577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72004899337.38588</v>
      </c>
      <c r="D28" s="4">
        <f t="shared" si="2"/>
        <v>5832345881.5743284</v>
      </c>
      <c r="E28" s="4">
        <f>Input!I29</f>
        <v>1069.2620148571427</v>
      </c>
      <c r="F28">
        <f t="shared" si="3"/>
        <v>1067.8141107142856</v>
      </c>
      <c r="G28">
        <f t="shared" si="10"/>
        <v>56.070544748267977</v>
      </c>
      <c r="H28">
        <f t="shared" si="6"/>
        <v>1023625.0432736335</v>
      </c>
      <c r="I28">
        <f t="shared" si="4"/>
        <v>7159183.0555189755</v>
      </c>
      <c r="N28" s="4">
        <f>Input!J29</f>
        <v>146.19861871428543</v>
      </c>
      <c r="O28">
        <f t="shared" si="7"/>
        <v>145.71292928571401</v>
      </c>
      <c r="P28">
        <f t="shared" si="8"/>
        <v>0</v>
      </c>
      <c r="Q28">
        <f t="shared" si="9"/>
        <v>21232.257761023491</v>
      </c>
      <c r="R28">
        <f t="shared" si="5"/>
        <v>7308.2176754891161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195729609428.83878</v>
      </c>
      <c r="D29" s="4">
        <f t="shared" si="2"/>
        <v>15853959832.023451</v>
      </c>
      <c r="E29" s="4">
        <f>Input!I30</f>
        <v>1226.0938712857144</v>
      </c>
      <c r="F29">
        <f t="shared" si="3"/>
        <v>1224.6459671428572</v>
      </c>
      <c r="G29">
        <f t="shared" si="10"/>
        <v>56.070544748267977</v>
      </c>
      <c r="H29">
        <f t="shared" si="6"/>
        <v>1365568.5178246924</v>
      </c>
      <c r="I29">
        <f t="shared" si="4"/>
        <v>7159183.0555189755</v>
      </c>
      <c r="N29" s="4">
        <f>Input!J30</f>
        <v>156.83185642857165</v>
      </c>
      <c r="O29">
        <f t="shared" si="7"/>
        <v>156.34616700000024</v>
      </c>
      <c r="P29">
        <f t="shared" si="8"/>
        <v>0</v>
      </c>
      <c r="Q29">
        <f t="shared" si="9"/>
        <v>24444.123935591964</v>
      </c>
      <c r="R29">
        <f t="shared" si="5"/>
        <v>9239.3143005953243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532048240601.79865</v>
      </c>
      <c r="D30" s="4">
        <f t="shared" si="2"/>
        <v>43095530925.360962</v>
      </c>
      <c r="E30" s="4">
        <f>Input!I31</f>
        <v>1387.4405009999998</v>
      </c>
      <c r="F30">
        <f t="shared" si="3"/>
        <v>1385.9925968571426</v>
      </c>
      <c r="G30">
        <f t="shared" si="10"/>
        <v>56.070544748267977</v>
      </c>
      <c r="H30">
        <f t="shared" si="6"/>
        <v>1768692.6646854801</v>
      </c>
      <c r="I30">
        <f t="shared" si="4"/>
        <v>7159183.0555189755</v>
      </c>
      <c r="N30" s="4">
        <f>Input!J31</f>
        <v>161.34662971428543</v>
      </c>
      <c r="O30">
        <f t="shared" si="7"/>
        <v>160.86094028571401</v>
      </c>
      <c r="P30">
        <f t="shared" si="8"/>
        <v>0</v>
      </c>
      <c r="Q30">
        <f t="shared" si="9"/>
        <v>25876.242109604049</v>
      </c>
      <c r="R30">
        <f t="shared" si="5"/>
        <v>10127.629702353104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1446257064291.4751</v>
      </c>
      <c r="D31" s="4">
        <f t="shared" si="2"/>
        <v>117145798607.05551</v>
      </c>
      <c r="E31" s="4">
        <f>Input!I32</f>
        <v>1558.6169952857142</v>
      </c>
      <c r="F31">
        <f t="shared" si="3"/>
        <v>1557.169091142857</v>
      </c>
      <c r="G31">
        <f t="shared" si="10"/>
        <v>56.070544748267977</v>
      </c>
      <c r="H31">
        <f t="shared" si="6"/>
        <v>2253296.8459879481</v>
      </c>
      <c r="I31">
        <f t="shared" si="4"/>
        <v>7159183.0555189755</v>
      </c>
      <c r="N31" s="4">
        <f>Input!J32</f>
        <v>171.1764942857144</v>
      </c>
      <c r="O31">
        <f t="shared" si="7"/>
        <v>170.69080485714298</v>
      </c>
      <c r="P31">
        <f t="shared" si="8"/>
        <v>0</v>
      </c>
      <c r="Q31">
        <f t="shared" si="9"/>
        <v>29135.350862779265</v>
      </c>
      <c r="R31">
        <f t="shared" si="5"/>
        <v>12202.734903956331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3931334297144.042</v>
      </c>
      <c r="D32" s="4">
        <f t="shared" si="2"/>
        <v>318435295638.73395</v>
      </c>
      <c r="E32" s="4">
        <f>Input!I33</f>
        <v>1725.4100664285713</v>
      </c>
      <c r="F32">
        <f t="shared" si="3"/>
        <v>1723.9621622857142</v>
      </c>
      <c r="G32">
        <f t="shared" si="10"/>
        <v>56.070544748267977</v>
      </c>
      <c r="H32">
        <f t="shared" si="6"/>
        <v>2781862.4478516784</v>
      </c>
      <c r="I32">
        <f t="shared" si="4"/>
        <v>7159183.0555189755</v>
      </c>
      <c r="N32" s="4">
        <f>Input!J33</f>
        <v>166.79307114285712</v>
      </c>
      <c r="O32">
        <f t="shared" si="7"/>
        <v>166.3073817142857</v>
      </c>
      <c r="P32">
        <f t="shared" si="8"/>
        <v>0</v>
      </c>
      <c r="Q32">
        <f t="shared" si="9"/>
        <v>27658.145212661129</v>
      </c>
      <c r="R32">
        <f t="shared" si="5"/>
        <v>11253.510949971716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10686474581524.463</v>
      </c>
      <c r="D33" s="4">
        <f t="shared" si="2"/>
        <v>865596877679.60645</v>
      </c>
      <c r="E33" s="4">
        <f>Input!I34</f>
        <v>1891.2134308571426</v>
      </c>
      <c r="F33">
        <f t="shared" si="3"/>
        <v>1889.7655267142854</v>
      </c>
      <c r="G33">
        <f t="shared" si="10"/>
        <v>56.070544748267977</v>
      </c>
      <c r="H33">
        <f t="shared" si="6"/>
        <v>3362437.2868873528</v>
      </c>
      <c r="I33">
        <f t="shared" si="4"/>
        <v>7159183.0555189755</v>
      </c>
      <c r="N33" s="4">
        <f>Input!J34</f>
        <v>165.80336442857129</v>
      </c>
      <c r="O33">
        <f t="shared" si="7"/>
        <v>165.31767499999987</v>
      </c>
      <c r="P33">
        <f t="shared" si="8"/>
        <v>0</v>
      </c>
      <c r="Q33">
        <f t="shared" si="9"/>
        <v>27329.933667405581</v>
      </c>
      <c r="R33">
        <f t="shared" si="5"/>
        <v>11044.509212360417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29048849665247.426</v>
      </c>
      <c r="D34" s="4">
        <f t="shared" si="2"/>
        <v>2352936263372.2129</v>
      </c>
      <c r="E34" s="4">
        <f>Input!I35</f>
        <v>2054.5761297142858</v>
      </c>
      <c r="F34">
        <f t="shared" si="3"/>
        <v>2053.1282255714286</v>
      </c>
      <c r="G34">
        <f t="shared" si="10"/>
        <v>56.070544748267977</v>
      </c>
      <c r="H34">
        <f t="shared" si="6"/>
        <v>3988239.3805347807</v>
      </c>
      <c r="I34">
        <f t="shared" si="4"/>
        <v>7159183.0555189755</v>
      </c>
      <c r="N34" s="4">
        <f>Input!J35</f>
        <v>163.36269885714319</v>
      </c>
      <c r="O34">
        <f t="shared" si="7"/>
        <v>162.87700942857177</v>
      </c>
      <c r="P34">
        <f t="shared" si="8"/>
        <v>0</v>
      </c>
      <c r="Q34">
        <f t="shared" si="9"/>
        <v>26528.920200395056</v>
      </c>
      <c r="R34">
        <f t="shared" si="5"/>
        <v>10537.473010628764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78962960182680.687</v>
      </c>
      <c r="D35" s="4">
        <f t="shared" si="2"/>
        <v>6395943888251.8643</v>
      </c>
      <c r="E35" s="4">
        <f>Input!I36</f>
        <v>2216.2679348571432</v>
      </c>
      <c r="F35">
        <f t="shared" si="3"/>
        <v>2214.8200307142861</v>
      </c>
      <c r="G35">
        <f t="shared" si="10"/>
        <v>56.070544748267977</v>
      </c>
      <c r="H35">
        <f t="shared" si="6"/>
        <v>4660199.3431585478</v>
      </c>
      <c r="I35">
        <f t="shared" si="4"/>
        <v>7159183.0555189755</v>
      </c>
      <c r="N35" s="4">
        <f>Input!J36</f>
        <v>161.69180514285745</v>
      </c>
      <c r="O35">
        <f t="shared" si="7"/>
        <v>161.20611571428603</v>
      </c>
      <c r="P35">
        <f t="shared" si="8"/>
        <v>0</v>
      </c>
      <c r="Q35">
        <f t="shared" si="9"/>
        <v>25987.411743687775</v>
      </c>
      <c r="R35">
        <f t="shared" si="5"/>
        <v>10197.223083745364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214643579785916.06</v>
      </c>
      <c r="D36" s="4">
        <f t="shared" si="2"/>
        <v>17385978047283.584</v>
      </c>
      <c r="E36" s="4">
        <f>Input!I37</f>
        <v>2373.6923935714285</v>
      </c>
      <c r="F36">
        <f t="shared" si="3"/>
        <v>2372.2444894285713</v>
      </c>
      <c r="G36">
        <f t="shared" si="10"/>
        <v>56.070544748267977</v>
      </c>
      <c r="H36">
        <f t="shared" si="6"/>
        <v>5364661.7420159178</v>
      </c>
      <c r="I36">
        <f t="shared" si="4"/>
        <v>7159183.0555189755</v>
      </c>
      <c r="N36" s="4">
        <f>Input!J37</f>
        <v>157.42445871428527</v>
      </c>
      <c r="O36">
        <f t="shared" si="7"/>
        <v>156.93876928571385</v>
      </c>
      <c r="P36">
        <f t="shared" si="8"/>
        <v>0</v>
      </c>
      <c r="Q36">
        <f t="shared" si="9"/>
        <v>24629.777304914518</v>
      </c>
      <c r="R36">
        <f t="shared" si="5"/>
        <v>9353.5889438066424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583461742527454.87</v>
      </c>
      <c r="D37" s="4">
        <f t="shared" si="2"/>
        <v>47259988195923.695</v>
      </c>
      <c r="E37" s="4">
        <f>Input!I38</f>
        <v>2522.5119022857143</v>
      </c>
      <c r="F37">
        <f t="shared" si="3"/>
        <v>2521.0639981428571</v>
      </c>
      <c r="G37">
        <f t="shared" si="10"/>
        <v>56.070544748267977</v>
      </c>
      <c r="H37">
        <f t="shared" si="6"/>
        <v>6076192.7252781838</v>
      </c>
      <c r="I37">
        <f t="shared" si="4"/>
        <v>7159183.0555189755</v>
      </c>
      <c r="N37" s="4">
        <f>Input!J38</f>
        <v>148.8195087142858</v>
      </c>
      <c r="O37">
        <f t="shared" si="7"/>
        <v>148.33381928571438</v>
      </c>
      <c r="P37">
        <f t="shared" si="8"/>
        <v>0</v>
      </c>
      <c r="Q37">
        <f t="shared" si="9"/>
        <v>22002.921943886973</v>
      </c>
      <c r="R37">
        <f t="shared" si="5"/>
        <v>7763.1966273170219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1586013452313430.7</v>
      </c>
      <c r="D38" s="4">
        <f t="shared" si="2"/>
        <v>128465967126173.22</v>
      </c>
      <c r="E38" s="4">
        <f>Input!I39</f>
        <v>2663.0838551428569</v>
      </c>
      <c r="F38">
        <f t="shared" si="3"/>
        <v>2661.6359509999997</v>
      </c>
      <c r="G38">
        <f t="shared" si="10"/>
        <v>56.070544748267977</v>
      </c>
      <c r="H38">
        <f t="shared" si="6"/>
        <v>6788971.0862557525</v>
      </c>
      <c r="I38">
        <f t="shared" si="4"/>
        <v>7159183.0555189755</v>
      </c>
      <c r="N38" s="4">
        <f>Input!J39</f>
        <v>140.57195285714261</v>
      </c>
      <c r="O38">
        <f t="shared" si="7"/>
        <v>140.08626342857119</v>
      </c>
      <c r="P38">
        <f t="shared" si="8"/>
        <v>0</v>
      </c>
      <c r="Q38">
        <f t="shared" si="9"/>
        <v>19624.16120137904</v>
      </c>
      <c r="R38">
        <f t="shared" si="5"/>
        <v>6377.8509370396996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4311231547115195</v>
      </c>
      <c r="D39" s="4">
        <f t="shared" si="2"/>
        <v>349206704014498.56</v>
      </c>
      <c r="E39" s="4">
        <f>Input!I40</f>
        <v>2797.8000434285714</v>
      </c>
      <c r="F39">
        <f t="shared" si="3"/>
        <v>2796.3521392857142</v>
      </c>
      <c r="G39">
        <f t="shared" si="10"/>
        <v>56.070544748267977</v>
      </c>
      <c r="H39">
        <f t="shared" si="6"/>
        <v>7509143.2173606893</v>
      </c>
      <c r="I39">
        <f t="shared" si="4"/>
        <v>7159183.0555189755</v>
      </c>
      <c r="N39" s="4">
        <f>Input!J40</f>
        <v>134.71618828571445</v>
      </c>
      <c r="O39">
        <f t="shared" si="7"/>
        <v>134.23049885714303</v>
      </c>
      <c r="P39">
        <f t="shared" si="8"/>
        <v>0</v>
      </c>
      <c r="Q39">
        <f t="shared" si="9"/>
        <v>18017.826823437477</v>
      </c>
      <c r="R39">
        <f t="shared" si="5"/>
        <v>5476.8412356854642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1.1719142372802612E+16</v>
      </c>
      <c r="D40" s="4">
        <f t="shared" si="2"/>
        <v>949242237898692.75</v>
      </c>
      <c r="E40" s="4">
        <f>Input!I41</f>
        <v>2923.5202864285711</v>
      </c>
      <c r="F40">
        <f t="shared" si="3"/>
        <v>2922.072382285714</v>
      </c>
      <c r="G40">
        <f t="shared" si="10"/>
        <v>56.070544748267977</v>
      </c>
      <c r="H40">
        <f t="shared" si="6"/>
        <v>8213966.5327680176</v>
      </c>
      <c r="I40">
        <f t="shared" si="4"/>
        <v>7159183.0555189755</v>
      </c>
      <c r="N40" s="4">
        <f>Input!J41</f>
        <v>125.72024299999975</v>
      </c>
      <c r="O40">
        <f t="shared" si="7"/>
        <v>125.23455357142832</v>
      </c>
      <c r="P40">
        <f t="shared" si="8"/>
        <v>0</v>
      </c>
      <c r="Q40">
        <f t="shared" si="9"/>
        <v>15683.693408234951</v>
      </c>
      <c r="R40">
        <f t="shared" si="5"/>
        <v>4226.2661025565158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3.1855931757113756E+16</v>
      </c>
      <c r="D41" s="4">
        <f t="shared" si="2"/>
        <v>2580307926085819</v>
      </c>
      <c r="E41" s="4">
        <f>Input!I42</f>
        <v>3042.8776928571433</v>
      </c>
      <c r="F41">
        <f t="shared" si="3"/>
        <v>3041.4297887142861</v>
      </c>
      <c r="G41">
        <f t="shared" si="10"/>
        <v>56.070544748267977</v>
      </c>
      <c r="H41">
        <f t="shared" si="6"/>
        <v>8912369.8155333567</v>
      </c>
      <c r="I41">
        <f t="shared" si="4"/>
        <v>7159183.0555189755</v>
      </c>
      <c r="N41" s="4">
        <f>Input!J42</f>
        <v>119.35740642857218</v>
      </c>
      <c r="O41">
        <f t="shared" si="7"/>
        <v>118.87171700000074</v>
      </c>
      <c r="P41">
        <f t="shared" si="8"/>
        <v>0</v>
      </c>
      <c r="Q41">
        <f t="shared" si="9"/>
        <v>14130.485102528266</v>
      </c>
      <c r="R41">
        <f t="shared" si="5"/>
        <v>3439.4591082716879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8.6593400423993744E+16</v>
      </c>
      <c r="D42" s="4">
        <f t="shared" si="2"/>
        <v>7014004147307932</v>
      </c>
      <c r="E42" s="4">
        <f>Input!I43</f>
        <v>3155.4690487142857</v>
      </c>
      <c r="F42">
        <f t="shared" si="3"/>
        <v>3154.0211445714285</v>
      </c>
      <c r="G42">
        <f t="shared" si="10"/>
        <v>56.070544748267977</v>
      </c>
      <c r="H42">
        <f t="shared" si="6"/>
        <v>9597297.9189446811</v>
      </c>
      <c r="I42">
        <f t="shared" si="4"/>
        <v>7159183.0555189755</v>
      </c>
      <c r="N42" s="4">
        <f>Input!J43</f>
        <v>112.59135585714239</v>
      </c>
      <c r="O42">
        <f t="shared" si="7"/>
        <v>112.10566642857096</v>
      </c>
      <c r="P42">
        <f t="shared" si="8"/>
        <v>0</v>
      </c>
      <c r="Q42">
        <f t="shared" si="9"/>
        <v>12567.68044539402</v>
      </c>
      <c r="R42">
        <f t="shared" si="5"/>
        <v>2691.6227397111288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2.3538526683702E+17</v>
      </c>
      <c r="D43" s="4">
        <f t="shared" si="2"/>
        <v>1.906604001836354E+16</v>
      </c>
      <c r="E43" s="4">
        <f>Input!I44</f>
        <v>3262.9469199999999</v>
      </c>
      <c r="F43">
        <f t="shared" si="3"/>
        <v>3261.4990158571427</v>
      </c>
      <c r="G43">
        <f t="shared" si="10"/>
        <v>56.070544748267977</v>
      </c>
      <c r="H43">
        <f t="shared" si="6"/>
        <v>10274771.683395378</v>
      </c>
      <c r="I43">
        <f t="shared" si="4"/>
        <v>7159183.0555189755</v>
      </c>
      <c r="N43" s="4">
        <f>Input!J44</f>
        <v>107.47787128571417</v>
      </c>
      <c r="O43">
        <f t="shared" si="7"/>
        <v>106.99218185714274</v>
      </c>
      <c r="P43">
        <f t="shared" si="8"/>
        <v>0</v>
      </c>
      <c r="Q43">
        <f t="shared" si="9"/>
        <v>11447.326978551904</v>
      </c>
      <c r="R43">
        <f t="shared" si="5"/>
        <v>2187.1865980249431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6.3984349353005491E+17</v>
      </c>
      <c r="D44" s="4">
        <f t="shared" si="2"/>
        <v>5.1826870122590568E+16</v>
      </c>
      <c r="E44" s="4">
        <f>Input!I45</f>
        <v>3365.0455521428571</v>
      </c>
      <c r="F44">
        <f t="shared" si="3"/>
        <v>3363.5976479999999</v>
      </c>
      <c r="G44">
        <f t="shared" si="10"/>
        <v>56.070544748267977</v>
      </c>
      <c r="H44">
        <f t="shared" si="6"/>
        <v>10939735.538744794</v>
      </c>
      <c r="I44">
        <f t="shared" si="4"/>
        <v>7159183.0555189755</v>
      </c>
      <c r="N44" s="4">
        <f>Input!J45</f>
        <v>102.09863214285724</v>
      </c>
      <c r="O44">
        <f t="shared" si="7"/>
        <v>101.61294271428581</v>
      </c>
      <c r="P44">
        <f t="shared" si="8"/>
        <v>0</v>
      </c>
      <c r="Q44">
        <f t="shared" si="9"/>
        <v>10325.190127056729</v>
      </c>
      <c r="R44">
        <f t="shared" si="5"/>
        <v>1712.9771115119506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1.739274941520501E+18</v>
      </c>
      <c r="D45" s="4">
        <f t="shared" si="2"/>
        <v>1.4088003928014496E+17</v>
      </c>
      <c r="E45" s="4">
        <f>Input!I46</f>
        <v>3458.5147971428569</v>
      </c>
      <c r="F45">
        <f t="shared" si="3"/>
        <v>3457.0668929999997</v>
      </c>
      <c r="G45">
        <f t="shared" si="10"/>
        <v>56.070544748267977</v>
      </c>
      <c r="H45">
        <f t="shared" si="6"/>
        <v>11566776.160821615</v>
      </c>
      <c r="I45">
        <f t="shared" si="4"/>
        <v>7159183.0555189755</v>
      </c>
      <c r="N45" s="4">
        <f>Input!J46</f>
        <v>93.469244999999773</v>
      </c>
      <c r="O45">
        <f t="shared" si="7"/>
        <v>92.98355557142834</v>
      </c>
      <c r="P45">
        <f t="shared" si="8"/>
        <v>0</v>
      </c>
      <c r="Q45">
        <f t="shared" si="9"/>
        <v>8645.9416067049024</v>
      </c>
      <c r="R45">
        <f t="shared" si="5"/>
        <v>1073.1350805160232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4.7278394682293463E+18</v>
      </c>
      <c r="D46" s="4">
        <f t="shared" si="2"/>
        <v>3.8295165076781453E+17</v>
      </c>
      <c r="E46" s="4">
        <f>Input!I47</f>
        <v>3548.394828</v>
      </c>
      <c r="F46">
        <f t="shared" si="3"/>
        <v>3546.9469238571428</v>
      </c>
      <c r="G46">
        <f t="shared" si="10"/>
        <v>56.070544748267977</v>
      </c>
      <c r="H46">
        <f t="shared" si="6"/>
        <v>12186217.894220289</v>
      </c>
      <c r="I46">
        <f t="shared" si="4"/>
        <v>7159183.0555189755</v>
      </c>
      <c r="N46" s="4">
        <f>Input!J47</f>
        <v>89.880030857143083</v>
      </c>
      <c r="O46">
        <f t="shared" si="7"/>
        <v>89.39434142857165</v>
      </c>
      <c r="P46">
        <f t="shared" si="8"/>
        <v>0</v>
      </c>
      <c r="Q46">
        <f t="shared" si="9"/>
        <v>7991.3482794480415</v>
      </c>
      <c r="R46">
        <f t="shared" si="5"/>
        <v>850.86126911969177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1.2851600114359308E+19</v>
      </c>
      <c r="D47" s="4">
        <f t="shared" si="2"/>
        <v>1.0409705134605446E+18</v>
      </c>
      <c r="E47" s="4">
        <f>Input!I48</f>
        <v>3645.3066638571427</v>
      </c>
      <c r="F47">
        <f t="shared" si="3"/>
        <v>3643.8587597142855</v>
      </c>
      <c r="G47">
        <f t="shared" si="10"/>
        <v>56.070544748267977</v>
      </c>
      <c r="H47">
        <f t="shared" si="6"/>
        <v>12872224.275449043</v>
      </c>
      <c r="I47">
        <f t="shared" si="4"/>
        <v>7159183.0555189755</v>
      </c>
      <c r="N47" s="4">
        <f>Input!J48</f>
        <v>96.911835857142705</v>
      </c>
      <c r="O47">
        <f t="shared" si="7"/>
        <v>96.426146428571272</v>
      </c>
      <c r="P47">
        <f t="shared" si="8"/>
        <v>0</v>
      </c>
      <c r="Q47">
        <f t="shared" si="9"/>
        <v>9298.0017150642689</v>
      </c>
      <c r="R47">
        <f t="shared" si="5"/>
        <v>1310.536393543282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3.4934271057485095E+19</v>
      </c>
      <c r="D48" s="4">
        <f t="shared" si="2"/>
        <v>2.8296512307014804E+18</v>
      </c>
      <c r="E48" s="4">
        <f>Input!I49</f>
        <v>3744.7844059999993</v>
      </c>
      <c r="F48">
        <f t="shared" si="3"/>
        <v>3743.3365018571421</v>
      </c>
      <c r="G48">
        <f t="shared" si="10"/>
        <v>56.070544748267977</v>
      </c>
      <c r="H48">
        <f t="shared" si="6"/>
        <v>13595930.238454023</v>
      </c>
      <c r="I48">
        <f t="shared" si="4"/>
        <v>7159183.0555189755</v>
      </c>
      <c r="N48" s="4">
        <f>Input!J49</f>
        <v>99.477742142856641</v>
      </c>
      <c r="O48">
        <f t="shared" si="7"/>
        <v>98.992052714285208</v>
      </c>
      <c r="P48">
        <f t="shared" si="8"/>
        <v>0</v>
      </c>
      <c r="Q48">
        <f t="shared" si="9"/>
        <v>9799.4265005878206</v>
      </c>
      <c r="R48">
        <f t="shared" si="5"/>
        <v>1502.8987160786442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9.4961194206024483E+19</v>
      </c>
      <c r="D49" s="4">
        <f t="shared" si="2"/>
        <v>7.6917895212926075E+18</v>
      </c>
      <c r="E49" s="4">
        <f>Input!I50</f>
        <v>3832.4498154285716</v>
      </c>
      <c r="F49">
        <f t="shared" si="3"/>
        <v>3831.0019112857144</v>
      </c>
      <c r="G49">
        <f t="shared" si="10"/>
        <v>56.070544748267977</v>
      </c>
      <c r="H49">
        <f t="shared" si="6"/>
        <v>14250106.822068274</v>
      </c>
      <c r="I49">
        <f t="shared" si="4"/>
        <v>7159183.0555189755</v>
      </c>
      <c r="N49" s="4">
        <f>Input!J50</f>
        <v>87.665409428572275</v>
      </c>
      <c r="O49">
        <f t="shared" si="7"/>
        <v>87.179720000000842</v>
      </c>
      <c r="P49">
        <f t="shared" si="8"/>
        <v>0</v>
      </c>
      <c r="Q49">
        <f t="shared" si="9"/>
        <v>7600.3035792785467</v>
      </c>
      <c r="R49">
        <f t="shared" si="5"/>
        <v>726.56690083539968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2.5813128861900675E+20</v>
      </c>
      <c r="D50" s="4">
        <f t="shared" si="2"/>
        <v>2.0908451684061397E+19</v>
      </c>
      <c r="E50" s="4">
        <f>Input!I51</f>
        <v>3929.7190454285715</v>
      </c>
      <c r="F50">
        <f t="shared" si="3"/>
        <v>3928.2711412857143</v>
      </c>
      <c r="G50">
        <f t="shared" si="10"/>
        <v>56.070544748267977</v>
      </c>
      <c r="H50">
        <f t="shared" si="6"/>
        <v>14993937.459824957</v>
      </c>
      <c r="I50">
        <f t="shared" si="4"/>
        <v>7159183.0555189755</v>
      </c>
      <c r="N50" s="4">
        <f>Input!J51</f>
        <v>97.26922999999988</v>
      </c>
      <c r="O50">
        <f t="shared" si="7"/>
        <v>96.783540571428446</v>
      </c>
      <c r="P50">
        <f t="shared" si="8"/>
        <v>0</v>
      </c>
      <c r="Q50">
        <f t="shared" si="9"/>
        <v>9367.0537255413365</v>
      </c>
      <c r="R50">
        <f t="shared" si="5"/>
        <v>1336.5404117129231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7.0167359120976314E+20</v>
      </c>
      <c r="D51" s="4">
        <f t="shared" si="2"/>
        <v>5.6835064273998012E+19</v>
      </c>
      <c r="E51" s="4">
        <f>Input!I52</f>
        <v>4021.6976210000003</v>
      </c>
      <c r="F51">
        <f t="shared" si="3"/>
        <v>4020.2497168571431</v>
      </c>
      <c r="G51">
        <f t="shared" si="10"/>
        <v>56.070544748267977</v>
      </c>
      <c r="H51">
        <f t="shared" si="6"/>
        <v>15714716.508581808</v>
      </c>
      <c r="I51">
        <f t="shared" si="4"/>
        <v>7159183.0555189755</v>
      </c>
      <c r="N51" s="4">
        <f>Input!J52</f>
        <v>91.978575571428792</v>
      </c>
      <c r="O51">
        <f t="shared" si="7"/>
        <v>91.492886142857358</v>
      </c>
      <c r="P51">
        <f t="shared" si="8"/>
        <v>0</v>
      </c>
      <c r="Q51">
        <f t="shared" si="9"/>
        <v>8370.9482147498602</v>
      </c>
      <c r="R51">
        <f t="shared" si="5"/>
        <v>977.69226983529256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1.9073465724950998E+21</v>
      </c>
      <c r="D52" s="4">
        <f t="shared" si="2"/>
        <v>1.5449372243531068E+20</v>
      </c>
      <c r="E52" s="4">
        <f>Input!I53</f>
        <v>4118.3375930000011</v>
      </c>
      <c r="F52">
        <f t="shared" si="3"/>
        <v>4116.8896888571444</v>
      </c>
      <c r="G52">
        <f t="shared" si="10"/>
        <v>56.070544748267977</v>
      </c>
      <c r="H52">
        <f t="shared" si="6"/>
        <v>16490252.121161148</v>
      </c>
      <c r="I52">
        <f t="shared" si="4"/>
        <v>7159183.0555189755</v>
      </c>
      <c r="N52" s="4">
        <f>Input!J53</f>
        <v>96.639972000000853</v>
      </c>
      <c r="O52">
        <f t="shared" si="7"/>
        <v>96.15428257142942</v>
      </c>
      <c r="P52">
        <f t="shared" si="8"/>
        <v>0</v>
      </c>
      <c r="Q52">
        <f t="shared" si="9"/>
        <v>9245.6460568262955</v>
      </c>
      <c r="R52">
        <f t="shared" si="5"/>
        <v>1290.9266363358888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5.184705528587072E+21</v>
      </c>
      <c r="D53" s="4">
        <f t="shared" si="2"/>
        <v>4.1995747830690048E+20</v>
      </c>
      <c r="E53" s="4">
        <f>Input!I54</f>
        <v>4212.2528168571434</v>
      </c>
      <c r="F53">
        <f t="shared" si="3"/>
        <v>4210.8049127142867</v>
      </c>
      <c r="G53">
        <f t="shared" si="10"/>
        <v>56.070544748267977</v>
      </c>
      <c r="H53">
        <f t="shared" si="6"/>
        <v>17261817.668357994</v>
      </c>
      <c r="I53">
        <f t="shared" si="4"/>
        <v>7159183.0555189755</v>
      </c>
      <c r="N53" s="4">
        <f>Input!J54</f>
        <v>93.915223857142337</v>
      </c>
      <c r="O53">
        <f t="shared" si="7"/>
        <v>93.429534428570904</v>
      </c>
      <c r="P53">
        <f t="shared" si="8"/>
        <v>0</v>
      </c>
      <c r="Q53">
        <f t="shared" si="9"/>
        <v>8729.0779035395153</v>
      </c>
      <c r="R53">
        <f t="shared" si="5"/>
        <v>1102.5533889749279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1.4093490824269389E+22</v>
      </c>
      <c r="D54" s="4">
        <f t="shared" si="2"/>
        <v>1.1415627820071314E+21</v>
      </c>
      <c r="E54" s="4">
        <f>Input!I55</f>
        <v>4298.015179142858</v>
      </c>
      <c r="F54">
        <f t="shared" si="3"/>
        <v>4296.5672750000012</v>
      </c>
      <c r="G54">
        <f t="shared" si="10"/>
        <v>56.070544748267977</v>
      </c>
      <c r="H54">
        <f t="shared" si="6"/>
        <v>17981812.519275643</v>
      </c>
      <c r="I54">
        <f t="shared" si="4"/>
        <v>7159183.0555189755</v>
      </c>
      <c r="N54" s="4">
        <f>Input!J55</f>
        <v>85.762362285714516</v>
      </c>
      <c r="O54">
        <f t="shared" si="7"/>
        <v>85.276672857143083</v>
      </c>
      <c r="P54">
        <f t="shared" si="8"/>
        <v>0</v>
      </c>
      <c r="Q54">
        <f t="shared" si="9"/>
        <v>7272.1109335842038</v>
      </c>
      <c r="R54">
        <f t="shared" si="5"/>
        <v>627.59557956312517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3.8310080007165769E+22</v>
      </c>
      <c r="D55" s="4">
        <f t="shared" si="2"/>
        <v>3.1030893663751394E+21</v>
      </c>
      <c r="E55" s="4">
        <f>Input!I56</f>
        <v>4335.132235142858</v>
      </c>
      <c r="F55">
        <f t="shared" si="3"/>
        <v>4333.6843310000013</v>
      </c>
      <c r="G55">
        <f t="shared" si="10"/>
        <v>56.070544748267977</v>
      </c>
      <c r="H55">
        <f t="shared" si="6"/>
        <v>18297979.704330891</v>
      </c>
      <c r="I55">
        <f t="shared" si="4"/>
        <v>7159183.0555189755</v>
      </c>
      <c r="N55" s="4">
        <f>Input!J56</f>
        <v>37.117056000000048</v>
      </c>
      <c r="O55">
        <f t="shared" si="7"/>
        <v>36.631366571428622</v>
      </c>
      <c r="P55">
        <f t="shared" si="8"/>
        <v>0</v>
      </c>
      <c r="Q55">
        <f t="shared" si="9"/>
        <v>1341.8570168903782</v>
      </c>
      <c r="R55">
        <f t="shared" si="5"/>
        <v>556.65081113566805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1.0413759433029089E+23</v>
      </c>
      <c r="D56" s="4">
        <f t="shared" si="2"/>
        <v>8.4350714367020347E+21</v>
      </c>
      <c r="E56" s="4">
        <f>Input!I57</f>
        <v>4378.4441219999999</v>
      </c>
      <c r="F56">
        <f t="shared" si="3"/>
        <v>4376.9962178571432</v>
      </c>
      <c r="G56">
        <f t="shared" si="10"/>
        <v>56.070544748267977</v>
      </c>
      <c r="H56">
        <f t="shared" si="6"/>
        <v>18670398.672531389</v>
      </c>
      <c r="I56">
        <f t="shared" si="4"/>
        <v>7159183.0555189755</v>
      </c>
      <c r="N56" s="4">
        <f>Input!J57</f>
        <v>43.311886857141872</v>
      </c>
      <c r="O56">
        <f t="shared" si="7"/>
        <v>42.826197428570445</v>
      </c>
      <c r="P56">
        <f t="shared" si="8"/>
        <v>0</v>
      </c>
      <c r="Q56">
        <f t="shared" si="9"/>
        <v>1834.0831861908939</v>
      </c>
      <c r="R56">
        <f t="shared" si="5"/>
        <v>302.71189515490852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2.8307533032746939E+23</v>
      </c>
      <c r="D57" s="4">
        <f t="shared" si="2"/>
        <v>2.2928901408141072E+22</v>
      </c>
      <c r="E57" s="4">
        <f>Input!I58</f>
        <v>4405.8137888571428</v>
      </c>
      <c r="F57">
        <f t="shared" si="3"/>
        <v>4404.365884714286</v>
      </c>
      <c r="G57">
        <f t="shared" si="10"/>
        <v>56.070544748267977</v>
      </c>
      <c r="H57">
        <f t="shared" si="6"/>
        <v>18907672.363570191</v>
      </c>
      <c r="I57">
        <f t="shared" si="4"/>
        <v>7159183.0555189755</v>
      </c>
      <c r="N57" s="4">
        <f>Input!J58</f>
        <v>27.369666857142875</v>
      </c>
      <c r="O57">
        <f t="shared" si="7"/>
        <v>26.883977428571445</v>
      </c>
      <c r="P57">
        <f t="shared" si="8"/>
        <v>0</v>
      </c>
      <c r="Q57">
        <f t="shared" si="9"/>
        <v>722.74824237993892</v>
      </c>
      <c r="R57">
        <f t="shared" si="5"/>
        <v>1111.6114533333218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7.6947852651420175E+23</v>
      </c>
      <c r="D58" s="4">
        <f t="shared" si="2"/>
        <v>6.232721604427889E+22</v>
      </c>
      <c r="E58" s="4">
        <f>Input!I59</f>
        <v>4434.0845775714288</v>
      </c>
      <c r="F58">
        <f t="shared" si="3"/>
        <v>4432.6366734285721</v>
      </c>
      <c r="G58">
        <f t="shared" si="10"/>
        <v>56.070544748267977</v>
      </c>
      <c r="H58">
        <f t="shared" si="6"/>
        <v>19154331.078711707</v>
      </c>
      <c r="I58">
        <f t="shared" si="4"/>
        <v>7159183.0555189755</v>
      </c>
      <c r="N58" s="4">
        <f>Input!J59</f>
        <v>28.270788714286027</v>
      </c>
      <c r="O58">
        <f t="shared" si="7"/>
        <v>27.785099285714598</v>
      </c>
      <c r="P58">
        <f t="shared" si="8"/>
        <v>0</v>
      </c>
      <c r="Q58">
        <f t="shared" si="9"/>
        <v>772.01174231701782</v>
      </c>
      <c r="R58">
        <f t="shared" si="5"/>
        <v>1052.335158901541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2.0916594960129961E+24</v>
      </c>
      <c r="D59" s="4">
        <f t="shared" si="2"/>
        <v>1.6942293879160435E+23</v>
      </c>
      <c r="E59" s="4">
        <f>Input!I60</f>
        <v>4454.2299964285712</v>
      </c>
      <c r="F59">
        <f t="shared" si="3"/>
        <v>4452.7820922857145</v>
      </c>
      <c r="G59">
        <f t="shared" si="10"/>
        <v>56.070544748267977</v>
      </c>
      <c r="H59">
        <f t="shared" si="6"/>
        <v>19331072.432249129</v>
      </c>
      <c r="I59">
        <f t="shared" si="4"/>
        <v>7159183.0555189755</v>
      </c>
      <c r="N59" s="4">
        <f>Input!J60</f>
        <v>20.145418857142431</v>
      </c>
      <c r="O59">
        <f t="shared" si="7"/>
        <v>19.659729428571001</v>
      </c>
      <c r="P59">
        <f t="shared" si="8"/>
        <v>0</v>
      </c>
      <c r="Q59">
        <f t="shared" si="9"/>
        <v>386.50496120462066</v>
      </c>
      <c r="R59">
        <f t="shared" si="5"/>
        <v>1645.5261715162744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5.685719999335932E+24</v>
      </c>
      <c r="D60" s="4">
        <f t="shared" si="2"/>
        <v>4.6053929584134719E+23</v>
      </c>
      <c r="E60" s="4">
        <f>Input!I61</f>
        <v>4468.0614531428573</v>
      </c>
      <c r="F60">
        <f t="shared" si="3"/>
        <v>4466.6135490000006</v>
      </c>
      <c r="G60">
        <f t="shared" si="10"/>
        <v>56.070544748267977</v>
      </c>
      <c r="H60">
        <f t="shared" si="6"/>
        <v>19452889.592353899</v>
      </c>
      <c r="I60">
        <f t="shared" si="4"/>
        <v>7159183.0555189755</v>
      </c>
      <c r="N60" s="4">
        <f>Input!J61</f>
        <v>13.831456714286105</v>
      </c>
      <c r="O60">
        <f t="shared" si="7"/>
        <v>13.345767285714677</v>
      </c>
      <c r="P60">
        <f t="shared" si="8"/>
        <v>0</v>
      </c>
      <c r="Q60">
        <f t="shared" si="9"/>
        <v>178.10950444445211</v>
      </c>
      <c r="R60">
        <f t="shared" si="5"/>
        <v>2197.6451193351545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1.5455389355901039E+25</v>
      </c>
      <c r="D61" s="4">
        <f t="shared" si="2"/>
        <v>1.2518755991768583E+24</v>
      </c>
      <c r="E61" s="4">
        <f>Input!I62</f>
        <v>4469.3169144285712</v>
      </c>
      <c r="F61">
        <f t="shared" si="3"/>
        <v>4467.8690102857145</v>
      </c>
      <c r="G61">
        <f t="shared" si="10"/>
        <v>56.070544748267977</v>
      </c>
      <c r="H61">
        <f t="shared" si="6"/>
        <v>19463965.700518567</v>
      </c>
      <c r="I61">
        <f t="shared" si="4"/>
        <v>7159183.0555189755</v>
      </c>
      <c r="N61" s="4">
        <f>Input!J62</f>
        <v>1.2554612857138636</v>
      </c>
      <c r="O61">
        <f t="shared" si="7"/>
        <v>0.76977185714243501</v>
      </c>
      <c r="P61">
        <f t="shared" si="8"/>
        <v>0</v>
      </c>
      <c r="Q61">
        <f t="shared" si="9"/>
        <v>0.59254871204851334</v>
      </c>
      <c r="R61">
        <f t="shared" si="5"/>
        <v>3534.9021611267162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4.2012104037905144E+25</v>
      </c>
      <c r="D62" s="4">
        <f t="shared" si="2"/>
        <v>3.4029506927337337E+24</v>
      </c>
      <c r="E62" s="4">
        <f>Input!I63</f>
        <v>4506.6630691428572</v>
      </c>
      <c r="F62">
        <f t="shared" si="3"/>
        <v>4505.2151650000005</v>
      </c>
      <c r="G62">
        <f t="shared" si="10"/>
        <v>56.070544748267977</v>
      </c>
      <c r="H62">
        <f t="shared" si="6"/>
        <v>19794887.851914935</v>
      </c>
      <c r="I62">
        <f t="shared" si="4"/>
        <v>7159183.0555189755</v>
      </c>
      <c r="N62" s="4">
        <f>Input!J63</f>
        <v>37.346154714286058</v>
      </c>
      <c r="O62">
        <f t="shared" si="7"/>
        <v>36.860465285714632</v>
      </c>
      <c r="P62">
        <f t="shared" si="8"/>
        <v>0</v>
      </c>
      <c r="Q62">
        <f t="shared" si="9"/>
        <v>1358.6939010793735</v>
      </c>
      <c r="R62">
        <f t="shared" si="5"/>
        <v>545.89283993228821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1.1420073898156842E+26</v>
      </c>
      <c r="D63" s="4">
        <f t="shared" si="2"/>
        <v>9.2501790312002279E+24</v>
      </c>
      <c r="E63" s="4">
        <f>Input!I64</f>
        <v>4539.2775705714284</v>
      </c>
      <c r="F63">
        <f t="shared" si="3"/>
        <v>4537.8296664285717</v>
      </c>
      <c r="G63">
        <f t="shared" si="10"/>
        <v>56.070544748267977</v>
      </c>
      <c r="H63">
        <f t="shared" si="6"/>
        <v>20086164.824764609</v>
      </c>
      <c r="I63">
        <f t="shared" si="4"/>
        <v>7159183.0555189755</v>
      </c>
      <c r="N63" s="4">
        <f>Input!J64</f>
        <v>32.614501428571202</v>
      </c>
      <c r="O63">
        <f t="shared" si="7"/>
        <v>32.128811999999776</v>
      </c>
      <c r="P63">
        <f t="shared" si="8"/>
        <v>0</v>
      </c>
      <c r="Q63">
        <f t="shared" si="9"/>
        <v>1032.2605605313297</v>
      </c>
      <c r="R63">
        <f t="shared" si="5"/>
        <v>789.38538741499508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3.1042979357019199E+26</v>
      </c>
      <c r="D64" s="4">
        <f t="shared" si="2"/>
        <v>2.5144593570504476E+25</v>
      </c>
      <c r="E64" s="4">
        <f>Input!I65</f>
        <v>4569.3108924285716</v>
      </c>
      <c r="F64">
        <f t="shared" si="3"/>
        <v>4567.8629882857149</v>
      </c>
      <c r="G64">
        <f t="shared" si="10"/>
        <v>56.070544748267977</v>
      </c>
      <c r="H64">
        <f t="shared" si="6"/>
        <v>20356271.053561609</v>
      </c>
      <c r="I64">
        <f t="shared" si="4"/>
        <v>7159183.0555189755</v>
      </c>
      <c r="N64" s="4">
        <f>Input!J65</f>
        <v>30.033321857143164</v>
      </c>
      <c r="O64">
        <f t="shared" si="7"/>
        <v>29.547632428571735</v>
      </c>
      <c r="P64">
        <f t="shared" si="8"/>
        <v>0</v>
      </c>
      <c r="Q64">
        <f t="shared" si="9"/>
        <v>873.06258213398394</v>
      </c>
      <c r="R64">
        <f t="shared" si="5"/>
        <v>941.08953362053205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8.4383566687414538E+26</v>
      </c>
      <c r="D65" s="4">
        <f t="shared" si="2"/>
        <v>6.8350091786690452E+25</v>
      </c>
      <c r="E65" s="4">
        <f>Input!I66</f>
        <v>4595.4159339999997</v>
      </c>
      <c r="F65">
        <f t="shared" si="3"/>
        <v>4593.9680298571429</v>
      </c>
      <c r="G65">
        <f t="shared" si="10"/>
        <v>56.070544748267977</v>
      </c>
      <c r="H65">
        <f t="shared" si="6"/>
        <v>20592513.585357454</v>
      </c>
      <c r="I65">
        <f t="shared" si="4"/>
        <v>7159183.0555189755</v>
      </c>
      <c r="N65" s="4">
        <f>Input!J66</f>
        <v>26.105041571428046</v>
      </c>
      <c r="O65">
        <f t="shared" si="7"/>
        <v>25.619352142856616</v>
      </c>
      <c r="P65">
        <f t="shared" si="8"/>
        <v>0</v>
      </c>
      <c r="Q65">
        <f t="shared" si="9"/>
        <v>656.35120421969191</v>
      </c>
      <c r="R65">
        <f t="shared" si="5"/>
        <v>1197.5380630538548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2.29378315946961E+27</v>
      </c>
      <c r="D66" s="4">
        <f t="shared" si="2"/>
        <v>1.8579481247726853E+26</v>
      </c>
      <c r="E66" s="4">
        <f>Input!I67</f>
        <v>4621.5515221428568</v>
      </c>
      <c r="F66">
        <f t="shared" si="3"/>
        <v>4620.1036180000001</v>
      </c>
      <c r="G66">
        <f t="shared" si="10"/>
        <v>56.070544748267977</v>
      </c>
      <c r="H66">
        <f t="shared" si="6"/>
        <v>20830397.893735651</v>
      </c>
      <c r="I66">
        <f t="shared" si="4"/>
        <v>7159183.0555189755</v>
      </c>
      <c r="N66" s="4">
        <f>Input!J67</f>
        <v>26.135588142857159</v>
      </c>
      <c r="O66">
        <f t="shared" si="7"/>
        <v>25.64989871428573</v>
      </c>
      <c r="P66">
        <f t="shared" si="8"/>
        <v>0</v>
      </c>
      <c r="Q66">
        <f t="shared" si="9"/>
        <v>657.91730405311671</v>
      </c>
      <c r="R66">
        <f t="shared" si="5"/>
        <v>1195.424839657788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6.2351490808116167E+27</v>
      </c>
      <c r="D67" s="4">
        <f t="shared" si="2"/>
        <v>5.0504266257891488E+26</v>
      </c>
      <c r="E67" s="4">
        <f>Input!I68</f>
        <v>4644.1803717142857</v>
      </c>
      <c r="F67">
        <f t="shared" si="3"/>
        <v>4642.732467571429</v>
      </c>
      <c r="G67">
        <f t="shared" si="10"/>
        <v>56.070544748267977</v>
      </c>
      <c r="H67">
        <f t="shared" si="6"/>
        <v>21037467.594275858</v>
      </c>
      <c r="I67">
        <f t="shared" si="4"/>
        <v>7159183.0555189755</v>
      </c>
      <c r="N67" s="4">
        <f>Input!J68</f>
        <v>22.628849571428873</v>
      </c>
      <c r="O67">
        <f t="shared" si="7"/>
        <v>22.143160142857443</v>
      </c>
      <c r="P67">
        <f t="shared" si="8"/>
        <v>0</v>
      </c>
      <c r="Q67">
        <f t="shared" si="9"/>
        <v>490.31954111223047</v>
      </c>
      <c r="R67">
        <f t="shared" si="5"/>
        <v>1450.2124405065072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1.3728482922848374E+27</v>
      </c>
      <c r="E68" s="4">
        <f>Input!I69</f>
        <v>4668.6542300000001</v>
      </c>
      <c r="F68">
        <f t="shared" ref="F68:F84" si="14">E68-$E$3</f>
        <v>4667.2063258571434</v>
      </c>
      <c r="G68">
        <f t="shared" si="10"/>
        <v>56.070544748267977</v>
      </c>
      <c r="H68">
        <f t="shared" si="6"/>
        <v>21262573.191822559</v>
      </c>
      <c r="I68">
        <f t="shared" ref="I68:I84" si="15">(G68-$J$4)^2</f>
        <v>7159183.0555189755</v>
      </c>
      <c r="N68" s="4">
        <f>Input!J69</f>
        <v>24.473858285714414</v>
      </c>
      <c r="O68">
        <f t="shared" si="7"/>
        <v>23.988168857142984</v>
      </c>
      <c r="P68">
        <f t="shared" si="8"/>
        <v>0</v>
      </c>
      <c r="Q68">
        <f t="shared" si="9"/>
        <v>575.43224511880453</v>
      </c>
      <c r="R68">
        <f t="shared" ref="R68:R84" si="16">(O68-$S$4)^2</f>
        <v>1313.0945273441826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4.6071866343312918E+28</v>
      </c>
      <c r="D69" s="4">
        <f t="shared" si="13"/>
        <v>3.7317885661489057E+27</v>
      </c>
      <c r="E69" s="4">
        <f>Input!I70</f>
        <v>4691.9948131428582</v>
      </c>
      <c r="F69">
        <f t="shared" si="14"/>
        <v>4690.5469090000015</v>
      </c>
      <c r="G69">
        <f t="shared" si="10"/>
        <v>56.070544748267977</v>
      </c>
      <c r="H69">
        <f t="shared" ref="H69:H84" si="17">(F69-G69)^2</f>
        <v>21478371.170807969</v>
      </c>
      <c r="I69">
        <f t="shared" si="15"/>
        <v>7159183.0555189755</v>
      </c>
      <c r="N69" s="4">
        <f>Input!J70</f>
        <v>23.340583142858122</v>
      </c>
      <c r="O69">
        <f t="shared" ref="O69:O84" si="18">N69-$N$3</f>
        <v>22.854893714286693</v>
      </c>
      <c r="P69">
        <f t="shared" ref="P69:P84" si="19">$Y$3*((1/$AA$3)*(1/SQRT(2*PI()))*EXP(-1*D69*D69/2))</f>
        <v>0</v>
      </c>
      <c r="Q69">
        <f t="shared" ref="Q69:Q84" si="20">(O69-P69)^2</f>
        <v>522.34616669134141</v>
      </c>
      <c r="R69">
        <f t="shared" si="16"/>
        <v>1396.5110206764691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1.2523631708422139E+29</v>
      </c>
      <c r="D70" s="4">
        <f t="shared" si="13"/>
        <v>1.0144053047013807E+28</v>
      </c>
      <c r="E70" s="4">
        <f>Input!I71</f>
        <v>4713.3651467142854</v>
      </c>
      <c r="F70">
        <f t="shared" si="14"/>
        <v>4711.9172425714287</v>
      </c>
      <c r="G70">
        <f t="shared" ref="G70:G84" si="21">G69+P70</f>
        <v>56.070544748267977</v>
      </c>
      <c r="H70">
        <f t="shared" si="17"/>
        <v>21676908.473630831</v>
      </c>
      <c r="I70">
        <f t="shared" si="15"/>
        <v>7159183.0555189755</v>
      </c>
      <c r="N70" s="4">
        <f>Input!J71</f>
        <v>21.370333571427182</v>
      </c>
      <c r="O70">
        <f t="shared" si="18"/>
        <v>20.884644142855752</v>
      </c>
      <c r="P70">
        <f t="shared" si="19"/>
        <v>0</v>
      </c>
      <c r="Q70">
        <f t="shared" si="20"/>
        <v>436.16836097371907</v>
      </c>
      <c r="R70">
        <f t="shared" si="16"/>
        <v>1547.6490470444469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3.4042760499317408E+29</v>
      </c>
      <c r="D71" s="4">
        <f t="shared" si="13"/>
        <v>2.757439506462224E+28</v>
      </c>
      <c r="E71" s="4">
        <f>Input!I72</f>
        <v>4734.3933594285709</v>
      </c>
      <c r="F71">
        <f t="shared" si="14"/>
        <v>4732.9454552857142</v>
      </c>
      <c r="G71">
        <f t="shared" si="21"/>
        <v>56.070544748267977</v>
      </c>
      <c r="H71">
        <f t="shared" si="17"/>
        <v>21873158.928814646</v>
      </c>
      <c r="I71">
        <f t="shared" si="15"/>
        <v>7159183.0555189755</v>
      </c>
      <c r="N71" s="4">
        <f>Input!J72</f>
        <v>21.028212714285473</v>
      </c>
      <c r="O71">
        <f t="shared" si="18"/>
        <v>20.542523285714044</v>
      </c>
      <c r="P71">
        <f t="shared" si="19"/>
        <v>0</v>
      </c>
      <c r="Q71">
        <f t="shared" si="20"/>
        <v>421.99526294410373</v>
      </c>
      <c r="R71">
        <f t="shared" si="16"/>
        <v>1574.684279707403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9.2537817255877872E+29</v>
      </c>
      <c r="D72" s="4">
        <f t="shared" si="13"/>
        <v>7.49549770349134E+28</v>
      </c>
      <c r="E72" s="4">
        <f>Input!I73</f>
        <v>4763.1834385714292</v>
      </c>
      <c r="F72">
        <f t="shared" si="14"/>
        <v>4761.7355344285725</v>
      </c>
      <c r="G72">
        <f t="shared" si="21"/>
        <v>56.070544748267977</v>
      </c>
      <c r="H72">
        <f t="shared" si="17"/>
        <v>22143282.995102942</v>
      </c>
      <c r="I72">
        <f t="shared" si="15"/>
        <v>7159183.0555189755</v>
      </c>
      <c r="N72" s="4">
        <f>Input!J73</f>
        <v>28.790079142858303</v>
      </c>
      <c r="O72">
        <f t="shared" si="18"/>
        <v>28.304389714286874</v>
      </c>
      <c r="P72">
        <f t="shared" si="19"/>
        <v>0</v>
      </c>
      <c r="Q72">
        <f t="shared" si="20"/>
        <v>801.13847709822858</v>
      </c>
      <c r="R72">
        <f t="shared" si="16"/>
        <v>1018.9135536462079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2.5154386709191669E+30</v>
      </c>
      <c r="D73" s="4">
        <f t="shared" si="13"/>
        <v>2.0374875202657013E+29</v>
      </c>
      <c r="E73" s="4">
        <f>Input!I74</f>
        <v>4789.7619508571433</v>
      </c>
      <c r="F73">
        <f t="shared" si="14"/>
        <v>4788.3140467142866</v>
      </c>
      <c r="G73">
        <f t="shared" si="21"/>
        <v>56.070544748267977</v>
      </c>
      <c r="H73">
        <f t="shared" si="17"/>
        <v>22394128.56189961</v>
      </c>
      <c r="I73">
        <f t="shared" si="15"/>
        <v>7159183.0555189755</v>
      </c>
      <c r="N73" s="4">
        <f>Input!J74</f>
        <v>26.578512285714169</v>
      </c>
      <c r="O73">
        <f t="shared" si="18"/>
        <v>26.092822857142739</v>
      </c>
      <c r="P73">
        <f t="shared" si="19"/>
        <v>0</v>
      </c>
      <c r="Q73">
        <f t="shared" si="20"/>
        <v>680.83540465423062</v>
      </c>
      <c r="R73">
        <f t="shared" si="16"/>
        <v>1164.9928910889523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6.8376712297627441E+30</v>
      </c>
      <c r="D74" s="4">
        <f t="shared" si="13"/>
        <v>5.5384653020503376E+29</v>
      </c>
      <c r="E74" s="4">
        <f>Input!I75</f>
        <v>4815.3171552857148</v>
      </c>
      <c r="F74">
        <f t="shared" si="14"/>
        <v>4813.869251142858</v>
      </c>
      <c r="G74">
        <f t="shared" si="21"/>
        <v>56.070544748267977</v>
      </c>
      <c r="H74">
        <f t="shared" si="17"/>
        <v>22636648.530570038</v>
      </c>
      <c r="I74">
        <f t="shared" si="15"/>
        <v>7159183.0555189755</v>
      </c>
      <c r="N74" s="4">
        <f>Input!J75</f>
        <v>25.555204428571415</v>
      </c>
      <c r="O74">
        <f t="shared" si="18"/>
        <v>25.069514999999985</v>
      </c>
      <c r="P74">
        <f t="shared" si="19"/>
        <v>0</v>
      </c>
      <c r="Q74">
        <f t="shared" si="20"/>
        <v>628.4805823352242</v>
      </c>
      <c r="R74">
        <f t="shared" si="16"/>
        <v>1235.8951216422843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1.8586717452841279E+31</v>
      </c>
      <c r="D75" s="4">
        <f t="shared" si="13"/>
        <v>1.5055109588114368E+30</v>
      </c>
      <c r="E75" s="4">
        <f>Input!I76</f>
        <v>4840.0384402857144</v>
      </c>
      <c r="F75">
        <f t="shared" si="14"/>
        <v>4838.5905361428577</v>
      </c>
      <c r="G75">
        <f t="shared" si="21"/>
        <v>56.070544748267977</v>
      </c>
      <c r="H75">
        <f t="shared" si="17"/>
        <v>22872497.468088906</v>
      </c>
      <c r="I75">
        <f t="shared" si="15"/>
        <v>7159183.0555189755</v>
      </c>
      <c r="N75" s="4">
        <f>Input!J76</f>
        <v>24.721284999999625</v>
      </c>
      <c r="O75">
        <f t="shared" si="18"/>
        <v>24.235595571428195</v>
      </c>
      <c r="P75">
        <f t="shared" si="19"/>
        <v>0</v>
      </c>
      <c r="Q75">
        <f t="shared" si="20"/>
        <v>587.36409270182992</v>
      </c>
      <c r="R75">
        <f t="shared" si="16"/>
        <v>1295.2239187144371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5.0523936302761039E+31</v>
      </c>
      <c r="D76" s="4">
        <f t="shared" si="13"/>
        <v>4.0924030818830826E+30</v>
      </c>
      <c r="E76" s="4">
        <f>Input!I77</f>
        <v>4862.4168084285711</v>
      </c>
      <c r="F76">
        <f t="shared" si="14"/>
        <v>4860.9689042857144</v>
      </c>
      <c r="G76">
        <f t="shared" si="21"/>
        <v>56.070544748267977</v>
      </c>
      <c r="H76">
        <f t="shared" si="17"/>
        <v>23087048.245485645</v>
      </c>
      <c r="I76">
        <f t="shared" si="15"/>
        <v>7159183.0555189755</v>
      </c>
      <c r="N76" s="4">
        <f>Input!J77</f>
        <v>22.378368142856743</v>
      </c>
      <c r="O76">
        <f t="shared" si="18"/>
        <v>21.892678714285314</v>
      </c>
      <c r="P76">
        <f t="shared" si="19"/>
        <v>0</v>
      </c>
      <c r="Q76">
        <f t="shared" si="20"/>
        <v>479.28938128692124</v>
      </c>
      <c r="R76">
        <f t="shared" si="16"/>
        <v>1469.3526760998925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1.3733829795401761E+32</v>
      </c>
      <c r="D77" s="4">
        <f t="shared" si="13"/>
        <v>1.1124304932212578E+31</v>
      </c>
      <c r="E77" s="4">
        <f>Input!I78</f>
        <v>4884.1659187142859</v>
      </c>
      <c r="F77">
        <f t="shared" si="14"/>
        <v>4882.7180145714292</v>
      </c>
      <c r="G77">
        <f t="shared" si="21"/>
        <v>56.070544748267977</v>
      </c>
      <c r="H77">
        <f t="shared" si="17"/>
        <v>23296525.797950324</v>
      </c>
      <c r="I77">
        <f t="shared" si="15"/>
        <v>7159183.0555189755</v>
      </c>
      <c r="N77" s="4">
        <f>Input!J78</f>
        <v>21.749110285714778</v>
      </c>
      <c r="O77">
        <f t="shared" si="18"/>
        <v>21.263420857143348</v>
      </c>
      <c r="P77">
        <f t="shared" si="19"/>
        <v>0</v>
      </c>
      <c r="Q77">
        <f t="shared" si="20"/>
        <v>452.13306654799874</v>
      </c>
      <c r="R77">
        <f t="shared" si="16"/>
        <v>1517.9902374918963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3.7332419967990015E+32</v>
      </c>
      <c r="D78" s="4">
        <f t="shared" si="13"/>
        <v>3.0238995951470782E+31</v>
      </c>
      <c r="E78" s="4">
        <f>Input!I79</f>
        <v>4903.5568389999989</v>
      </c>
      <c r="F78">
        <f t="shared" si="14"/>
        <v>4902.1089348571422</v>
      </c>
      <c r="G78">
        <f t="shared" si="21"/>
        <v>56.070544748267977</v>
      </c>
      <c r="H78">
        <f t="shared" si="17"/>
        <v>23484088.078409012</v>
      </c>
      <c r="I78">
        <f t="shared" si="15"/>
        <v>7159183.0555189755</v>
      </c>
      <c r="N78" s="4">
        <f>Input!J79</f>
        <v>19.390920285713037</v>
      </c>
      <c r="O78">
        <f t="shared" si="18"/>
        <v>18.905230857141607</v>
      </c>
      <c r="P78">
        <f t="shared" si="19"/>
        <v>0</v>
      </c>
      <c r="Q78">
        <f t="shared" si="20"/>
        <v>357.40775376181921</v>
      </c>
      <c r="R78">
        <f t="shared" si="16"/>
        <v>1707.3080379139108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1.0148003881138887E+33</v>
      </c>
      <c r="D79" s="4">
        <f t="shared" si="13"/>
        <v>8.2198113205729673E+31</v>
      </c>
      <c r="E79" s="4">
        <f>Input!I80</f>
        <v>4916.2947308571429</v>
      </c>
      <c r="F79">
        <f t="shared" si="14"/>
        <v>4914.8468267142862</v>
      </c>
      <c r="G79">
        <f t="shared" si="21"/>
        <v>56.070544748267977</v>
      </c>
      <c r="H79">
        <f t="shared" si="17"/>
        <v>23607706.958195526</v>
      </c>
      <c r="I79">
        <f t="shared" si="15"/>
        <v>7159183.0555189755</v>
      </c>
      <c r="N79" s="4">
        <f>Input!J80</f>
        <v>12.73789185714395</v>
      </c>
      <c r="O79">
        <f t="shared" si="18"/>
        <v>12.252202428572522</v>
      </c>
      <c r="P79">
        <f t="shared" si="19"/>
        <v>0</v>
      </c>
      <c r="Q79">
        <f t="shared" si="20"/>
        <v>150.11646435071842</v>
      </c>
      <c r="R79">
        <f t="shared" si="16"/>
        <v>2301.3715617756961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2.7585134545231703E+33</v>
      </c>
      <c r="D80" s="4">
        <f t="shared" si="13"/>
        <v>2.2343763746075443E+32</v>
      </c>
      <c r="E80" s="4">
        <f>Input!I81</f>
        <v>4928.5347147142847</v>
      </c>
      <c r="F80">
        <f t="shared" si="14"/>
        <v>4927.086810571428</v>
      </c>
      <c r="G80">
        <f t="shared" si="21"/>
        <v>56.070544748267977</v>
      </c>
      <c r="H80">
        <f t="shared" si="17"/>
        <v>23726799.461913805</v>
      </c>
      <c r="I80">
        <f t="shared" si="15"/>
        <v>7159183.0555189755</v>
      </c>
      <c r="N80" s="4">
        <f>Input!J81</f>
        <v>12.239983857141851</v>
      </c>
      <c r="O80">
        <f t="shared" si="18"/>
        <v>11.754294428570423</v>
      </c>
      <c r="P80">
        <f t="shared" si="19"/>
        <v>0</v>
      </c>
      <c r="Q80">
        <f t="shared" si="20"/>
        <v>138.1634375135217</v>
      </c>
      <c r="R80">
        <f t="shared" si="16"/>
        <v>2349.3913693631034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7.4984169969901209E+33</v>
      </c>
      <c r="D81" s="4">
        <f t="shared" si="13"/>
        <v>6.0736646970338889E+32</v>
      </c>
      <c r="E81" s="4">
        <f>Input!I82</f>
        <v>4940.3378835714293</v>
      </c>
      <c r="F81">
        <f t="shared" si="14"/>
        <v>4938.8899794285726</v>
      </c>
      <c r="G81">
        <f t="shared" si="21"/>
        <v>56.070544748267977</v>
      </c>
      <c r="H81">
        <f t="shared" si="17"/>
        <v>23841925.631691691</v>
      </c>
      <c r="I81">
        <f t="shared" si="15"/>
        <v>7159183.0555189755</v>
      </c>
      <c r="N81" s="4">
        <f>Input!J82</f>
        <v>11.803168857144556</v>
      </c>
      <c r="O81">
        <f t="shared" si="18"/>
        <v>11.317479428573128</v>
      </c>
      <c r="P81">
        <f t="shared" si="19"/>
        <v>0</v>
      </c>
      <c r="Q81">
        <f t="shared" si="20"/>
        <v>128.08534061617593</v>
      </c>
      <c r="R81">
        <f t="shared" si="16"/>
        <v>2391.9274776380203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2.0382810665126688E+34</v>
      </c>
      <c r="D82" s="4">
        <f t="shared" si="13"/>
        <v>1.6509932378100432E+33</v>
      </c>
      <c r="E82" s="4">
        <f>Input!I83</f>
        <v>4951.0199957142859</v>
      </c>
      <c r="F82">
        <f t="shared" si="14"/>
        <v>4949.5720915714292</v>
      </c>
      <c r="G82">
        <f t="shared" si="21"/>
        <v>56.070544748267977</v>
      </c>
      <c r="H82">
        <f t="shared" si="17"/>
        <v>23946357.388760671</v>
      </c>
      <c r="I82">
        <f t="shared" si="15"/>
        <v>7159183.0555189755</v>
      </c>
      <c r="N82" s="4">
        <f>Input!J83</f>
        <v>10.682112142856568</v>
      </c>
      <c r="O82">
        <f t="shared" si="18"/>
        <v>10.19642271428514</v>
      </c>
      <c r="P82">
        <f t="shared" si="19"/>
        <v>0</v>
      </c>
      <c r="Q82">
        <f t="shared" si="20"/>
        <v>103.96703616838994</v>
      </c>
      <c r="R82">
        <f t="shared" si="16"/>
        <v>2502.8400397485157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5.5406223843935098E+34</v>
      </c>
      <c r="D83" s="4">
        <f t="shared" si="13"/>
        <v>4.4878649172478033E+33</v>
      </c>
      <c r="E83" s="4">
        <f>Input!I84</f>
        <v>4965.1966278571426</v>
      </c>
      <c r="F83">
        <f t="shared" si="14"/>
        <v>4963.7487237142859</v>
      </c>
      <c r="G83">
        <f t="shared" si="21"/>
        <v>56.070544748267977</v>
      </c>
      <c r="H83">
        <f t="shared" si="17"/>
        <v>24085305.108299211</v>
      </c>
      <c r="I83">
        <f t="shared" si="15"/>
        <v>7159183.0555189755</v>
      </c>
      <c r="N83" s="4">
        <f>Input!J84</f>
        <v>14.176632142856761</v>
      </c>
      <c r="O83">
        <f t="shared" si="18"/>
        <v>13.690942714285333</v>
      </c>
      <c r="P83">
        <f t="shared" si="19"/>
        <v>0</v>
      </c>
      <c r="Q83">
        <f t="shared" si="20"/>
        <v>187.44191240584263</v>
      </c>
      <c r="R83">
        <f t="shared" si="16"/>
        <v>2165.4012746052399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1.5060973145850306E+35</v>
      </c>
      <c r="D84" s="4">
        <f t="shared" si="13"/>
        <v>1.2199281653133561E+34</v>
      </c>
      <c r="E84" s="4">
        <f>Input!I85</f>
        <v>4979.2235819999996</v>
      </c>
      <c r="F84">
        <f t="shared" si="14"/>
        <v>4977.7756778571429</v>
      </c>
      <c r="G84">
        <f t="shared" si="21"/>
        <v>56.070544748267977</v>
      </c>
      <c r="H84">
        <f t="shared" si="17"/>
        <v>24223181.417270251</v>
      </c>
      <c r="I84">
        <f t="shared" si="15"/>
        <v>7159183.0555189755</v>
      </c>
      <c r="N84" s="4">
        <f>Input!J85</f>
        <v>14.026954142856994</v>
      </c>
      <c r="O84">
        <f t="shared" si="18"/>
        <v>13.541264714285566</v>
      </c>
      <c r="P84">
        <f t="shared" si="19"/>
        <v>0</v>
      </c>
      <c r="Q84">
        <f t="shared" si="20"/>
        <v>183.36585006235535</v>
      </c>
      <c r="R84">
        <f t="shared" si="16"/>
        <v>2179.3538719959888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BHANU PRAKASH BANDI</cp:lastModifiedBy>
  <dcterms:created xsi:type="dcterms:W3CDTF">2021-06-09T08:39:21Z</dcterms:created>
  <dcterms:modified xsi:type="dcterms:W3CDTF">2021-10-28T21:36:54Z</dcterms:modified>
</cp:coreProperties>
</file>