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 activeTab="6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6" hidden="1">2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logistic!$W$6</definedName>
    <definedName name="solver_opt" localSheetId="2" hidden="1">LogNormal!$U$8</definedName>
    <definedName name="solver_opt" localSheetId="3" hidden="1">NORMAL!$T$8</definedName>
    <definedName name="solver_opt" localSheetId="6" hidden="1">'power_normal!'!$U$8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0.99</definedName>
    <definedName name="solver_rhs1" localSheetId="2" hidden="1">1</definedName>
    <definedName name="solver_rhs1" localSheetId="3" hidden="1">0.9</definedName>
    <definedName name="solver_rhs1" localSheetId="6" hidden="1">0.95</definedName>
    <definedName name="solver_rhs1" localSheetId="5" hidden="1">0.96</definedName>
    <definedName name="solver_rhs2" localSheetId="4" hidden="1">0.95</definedName>
    <definedName name="solver_rhs2" localSheetId="1" hidden="1">0.95</definedName>
    <definedName name="solver_rhs2" localSheetId="2" hidden="1">1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5" l="1"/>
  <c r="Z11" i="5" l="1"/>
  <c r="AA11" i="5" s="1"/>
  <c r="Z10" i="5"/>
  <c r="AA10" i="5" s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D415" i="15" s="1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49" i="15" l="1"/>
  <c r="D43" i="15"/>
  <c r="D150" i="15"/>
  <c r="D350" i="15"/>
  <c r="D382" i="15"/>
  <c r="D398" i="15"/>
  <c r="D406" i="15"/>
  <c r="D414" i="15"/>
  <c r="E415" i="15" s="1"/>
  <c r="D183" i="15"/>
  <c r="D195" i="15"/>
  <c r="D206" i="15"/>
  <c r="D351" i="15"/>
  <c r="E351" i="15" s="1"/>
  <c r="D391" i="15"/>
  <c r="D196" i="15"/>
  <c r="D344" i="15"/>
  <c r="D352" i="15"/>
  <c r="D156" i="15"/>
  <c r="D189" i="15"/>
  <c r="D240" i="15"/>
  <c r="D341" i="15"/>
  <c r="D369" i="15"/>
  <c r="D381" i="15"/>
  <c r="D385" i="15"/>
  <c r="B84" i="5"/>
  <c r="B80" i="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B83" i="5"/>
  <c r="B79" i="5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E386" i="15" s="1"/>
  <c r="D399" i="15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E253" i="15" s="1"/>
  <c r="D268" i="15"/>
  <c r="D319" i="15"/>
  <c r="D332" i="15"/>
  <c r="E333" i="15" s="1"/>
  <c r="D340" i="15"/>
  <c r="E340" i="15" s="1"/>
  <c r="D354" i="15"/>
  <c r="D366" i="15"/>
  <c r="E366" i="15" s="1"/>
  <c r="D374" i="15"/>
  <c r="E374" i="15" s="1"/>
  <c r="D395" i="15"/>
  <c r="D419" i="15"/>
  <c r="E419" i="15" s="1"/>
  <c r="D349" i="15"/>
  <c r="D205" i="15"/>
  <c r="E206" i="15" s="1"/>
  <c r="D301" i="15"/>
  <c r="D317" i="15"/>
  <c r="D345" i="15"/>
  <c r="E345" i="15" s="1"/>
  <c r="D348" i="15"/>
  <c r="D353" i="15"/>
  <c r="D367" i="15"/>
  <c r="D383" i="15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D397" i="15"/>
  <c r="D405" i="15"/>
  <c r="E406" i="15" s="1"/>
  <c r="D413" i="15"/>
  <c r="E387" i="15"/>
  <c r="D70" i="15"/>
  <c r="E189" i="15"/>
  <c r="D326" i="15"/>
  <c r="E344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E368" i="15" s="1"/>
  <c r="D375" i="15"/>
  <c r="D393" i="15"/>
  <c r="D401" i="15"/>
  <c r="D44" i="15"/>
  <c r="E44" i="15" s="1"/>
  <c r="D48" i="15"/>
  <c r="D58" i="15"/>
  <c r="D57" i="15"/>
  <c r="D96" i="15"/>
  <c r="D327" i="15"/>
  <c r="D37" i="15"/>
  <c r="D46" i="15"/>
  <c r="E47" i="15" s="1"/>
  <c r="D55" i="15"/>
  <c r="D80" i="15"/>
  <c r="D108" i="15"/>
  <c r="D110" i="15"/>
  <c r="D120" i="15"/>
  <c r="D225" i="15"/>
  <c r="D256" i="15"/>
  <c r="D313" i="15"/>
  <c r="E313" i="15" s="1"/>
  <c r="D346" i="15"/>
  <c r="D390" i="15"/>
  <c r="D62" i="15"/>
  <c r="D325" i="15"/>
  <c r="D328" i="15"/>
  <c r="D336" i="15"/>
  <c r="D361" i="15"/>
  <c r="E362" i="15" s="1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E252" i="15" s="1"/>
  <c r="D265" i="15"/>
  <c r="B46" i="15"/>
  <c r="E62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E38" i="15" s="1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81" i="15" l="1"/>
  <c r="E123" i="15"/>
  <c r="E337" i="15"/>
  <c r="E327" i="15"/>
  <c r="E52" i="15"/>
  <c r="E331" i="15"/>
  <c r="E205" i="15"/>
  <c r="E382" i="15"/>
  <c r="E150" i="15"/>
  <c r="E390" i="15"/>
  <c r="E323" i="15"/>
  <c r="E370" i="15"/>
  <c r="E183" i="15"/>
  <c r="E401" i="15"/>
  <c r="E360" i="15"/>
  <c r="E191" i="15"/>
  <c r="E421" i="15"/>
  <c r="E383" i="15"/>
  <c r="E364" i="15"/>
  <c r="E392" i="15"/>
  <c r="E357" i="15"/>
  <c r="E157" i="15"/>
  <c r="E391" i="15"/>
  <c r="E375" i="15"/>
  <c r="E372" i="15"/>
  <c r="E349" i="15"/>
  <c r="E271" i="15"/>
  <c r="E54" i="15"/>
  <c r="E322" i="15"/>
  <c r="E400" i="15"/>
  <c r="E393" i="15"/>
  <c r="E377" i="15"/>
  <c r="E352" i="15"/>
  <c r="E384" i="15"/>
  <c r="E402" i="15"/>
  <c r="E270" i="15"/>
  <c r="E109" i="15"/>
  <c r="E342" i="15"/>
  <c r="E190" i="15"/>
  <c r="E48" i="15"/>
  <c r="E106" i="15"/>
  <c r="E55" i="15"/>
  <c r="E404" i="15"/>
  <c r="E265" i="15"/>
  <c r="E414" i="15"/>
  <c r="E397" i="15"/>
  <c r="E334" i="15"/>
  <c r="E367" i="15"/>
  <c r="E418" i="15"/>
  <c r="E409" i="15"/>
  <c r="E110" i="15"/>
  <c r="E399" i="15"/>
  <c r="E336" i="15"/>
  <c r="E286" i="15"/>
  <c r="E264" i="15"/>
  <c r="E412" i="15"/>
  <c r="E417" i="15"/>
  <c r="E50" i="15"/>
  <c r="E341" i="15"/>
  <c r="E348" i="15"/>
  <c r="E358" i="15"/>
  <c r="E394" i="15"/>
  <c r="E324" i="15"/>
  <c r="E408" i="15"/>
  <c r="E398" i="15"/>
  <c r="E416" i="15"/>
  <c r="E275" i="15"/>
  <c r="E413" i="15"/>
  <c r="E42" i="15"/>
  <c r="E120" i="15"/>
  <c r="E410" i="15"/>
  <c r="E359" i="15"/>
  <c r="E388" i="15"/>
  <c r="E353" i="15"/>
  <c r="E343" i="15"/>
  <c r="E112" i="15"/>
  <c r="E66" i="15"/>
  <c r="E332" i="15"/>
  <c r="E317" i="15"/>
  <c r="E40" i="15"/>
  <c r="E51" i="15"/>
  <c r="E56" i="15"/>
  <c r="E335" i="15"/>
  <c r="E254" i="15"/>
  <c r="E371" i="15"/>
  <c r="E350" i="15"/>
  <c r="E356" i="15"/>
  <c r="E57" i="15"/>
  <c r="E49" i="15"/>
  <c r="E403" i="15"/>
  <c r="E363" i="15"/>
  <c r="E365" i="15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F66" i="16"/>
  <c r="H66" i="16" s="1"/>
  <c r="B108" i="15"/>
  <c r="G65" i="16" l="1"/>
  <c r="G65" i="17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5" i="2"/>
  <c r="G21" i="2"/>
  <c r="G23" i="2"/>
  <c r="G29" i="2"/>
  <c r="G31" i="2"/>
  <c r="G32" i="2"/>
  <c r="G40" i="2"/>
  <c r="G45" i="2"/>
  <c r="G47" i="2"/>
  <c r="G53" i="2"/>
  <c r="G55" i="2"/>
  <c r="G56" i="2"/>
  <c r="G64" i="2"/>
  <c r="G69" i="2"/>
  <c r="G71" i="2"/>
  <c r="G77" i="2"/>
  <c r="G79" i="2"/>
  <c r="G72" i="2" l="1"/>
  <c r="G63" i="2"/>
  <c r="G48" i="2"/>
  <c r="G37" i="2"/>
  <c r="G24" i="2"/>
  <c r="G13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<sst xmlns="http://schemas.openxmlformats.org/spreadsheetml/2006/main" count="795" uniqueCount="467">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</sst>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0.43665628571428572</c:v>
                </c:pt>
                <c:pt idx="3">
                  <c:v>1.2817974285714289</c:v>
                </c:pt>
                <c:pt idx="4">
                  <c:v>2.4649951428571422</c:v>
                </c:pt>
                <c:pt idx="5">
                  <c:v>4.3665627142857142</c:v>
                </c:pt>
                <c:pt idx="6">
                  <c:v>6.6907010000000016</c:v>
                </c:pt>
                <c:pt idx="7">
                  <c:v>9.6627808571428577</c:v>
                </c:pt>
                <c:pt idx="8">
                  <c:v>13.987086571428572</c:v>
                </c:pt>
                <c:pt idx="9">
                  <c:v>19.508675571428572</c:v>
                </c:pt>
                <c:pt idx="10">
                  <c:v>27.368488428571428</c:v>
                </c:pt>
                <c:pt idx="11">
                  <c:v>37.003097857142855</c:v>
                </c:pt>
                <c:pt idx="12">
                  <c:v>47.947676142857141</c:v>
                </c:pt>
                <c:pt idx="13">
                  <c:v>59.427510428571424</c:v>
                </c:pt>
                <c:pt idx="14">
                  <c:v>71.231315571428553</c:v>
                </c:pt>
                <c:pt idx="15">
                  <c:v>82.781578285714275</c:v>
                </c:pt>
                <c:pt idx="16">
                  <c:v>94.627640428571425</c:v>
                </c:pt>
                <c:pt idx="17">
                  <c:v>105.7553327142857</c:v>
                </c:pt>
                <c:pt idx="18">
                  <c:v>116.77033928571429</c:v>
                </c:pt>
                <c:pt idx="19">
                  <c:v>128.17974514285712</c:v>
                </c:pt>
                <c:pt idx="20">
                  <c:v>140.490635</c:v>
                </c:pt>
                <c:pt idx="21">
                  <c:v>153.49172342857142</c:v>
                </c:pt>
                <c:pt idx="22">
                  <c:v>167.88729485714285</c:v>
                </c:pt>
                <c:pt idx="23">
                  <c:v>183.84637742857146</c:v>
                </c:pt>
                <c:pt idx="24">
                  <c:v>202.18594085714287</c:v>
                </c:pt>
                <c:pt idx="25">
                  <c:v>222.53975757142857</c:v>
                </c:pt>
                <c:pt idx="26">
                  <c:v>245.49942628571429</c:v>
                </c:pt>
                <c:pt idx="27">
                  <c:v>270.78323314285711</c:v>
                </c:pt>
                <c:pt idx="28">
                  <c:v>298.34892114285708</c:v>
                </c:pt>
                <c:pt idx="29">
                  <c:v>329.21065971428573</c:v>
                </c:pt>
                <c:pt idx="30">
                  <c:v>363.52339142857141</c:v>
                </c:pt>
                <c:pt idx="31">
                  <c:v>400.25886128571426</c:v>
                </c:pt>
                <c:pt idx="32">
                  <c:v>440.769295</c:v>
                </c:pt>
                <c:pt idx="33">
                  <c:v>484.60395057142853</c:v>
                </c:pt>
                <c:pt idx="34">
                  <c:v>529.24149028571435</c:v>
                </c:pt>
                <c:pt idx="35">
                  <c:v>574.72417128571431</c:v>
                </c:pt>
                <c:pt idx="36">
                  <c:v>619.82653871428579</c:v>
                </c:pt>
                <c:pt idx="37">
                  <c:v>668.63344171428571</c:v>
                </c:pt>
                <c:pt idx="38">
                  <c:v>719.82082557142849</c:v>
                </c:pt>
                <c:pt idx="39">
                  <c:v>772.29000699999995</c:v>
                </c:pt>
                <c:pt idx="40">
                  <c:v>822.68859257142867</c:v>
                </c:pt>
                <c:pt idx="41">
                  <c:v>873.62243414285717</c:v>
                </c:pt>
                <c:pt idx="42">
                  <c:v>926.30290071428567</c:v>
                </c:pt>
                <c:pt idx="43">
                  <c:v>979.65948042857156</c:v>
                </c:pt>
                <c:pt idx="44">
                  <c:v>1029.3678672857143</c:v>
                </c:pt>
                <c:pt idx="45">
                  <c:v>1078.3578841428573</c:v>
                </c:pt>
                <c:pt idx="46">
                  <c:v>1127.0380158571429</c:v>
                </c:pt>
                <c:pt idx="47">
                  <c:v>1179.0141981428574</c:v>
                </c:pt>
                <c:pt idx="48">
                  <c:v>1232.9201195714284</c:v>
                </c:pt>
                <c:pt idx="49">
                  <c:v>1285.7555288571427</c:v>
                </c:pt>
                <c:pt idx="50">
                  <c:v>1338.9289944285713</c:v>
                </c:pt>
                <c:pt idx="51">
                  <c:v>1395.3139965714283</c:v>
                </c:pt>
                <c:pt idx="52">
                  <c:v>1453.3611097142855</c:v>
                </c:pt>
                <c:pt idx="53">
                  <c:v>1513.3097904285712</c:v>
                </c:pt>
                <c:pt idx="54">
                  <c:v>1574.5402687142855</c:v>
                </c:pt>
                <c:pt idx="55">
                  <c:v>1634.9396914285712</c:v>
                </c:pt>
                <c:pt idx="56">
                  <c:v>1694.099573714286</c:v>
                </c:pt>
                <c:pt idx="57">
                  <c:v>1754.6961961428572</c:v>
                </c:pt>
                <c:pt idx="58">
                  <c:v>1815.7858174285714</c:v>
                </c:pt>
                <c:pt idx="59">
                  <c:v>1877.9459510000002</c:v>
                </c:pt>
                <c:pt idx="60">
                  <c:v>1938.373545142857</c:v>
                </c:pt>
                <c:pt idx="61">
                  <c:v>1995.3219747142857</c:v>
                </c:pt>
                <c:pt idx="62">
                  <c:v>2049.8194948571427</c:v>
                </c:pt>
                <c:pt idx="63">
                  <c:v>2103.767673285714</c:v>
                </c:pt>
                <c:pt idx="64">
                  <c:v>2156.4903969999996</c:v>
                </c:pt>
                <c:pt idx="65">
                  <c:v>2208.0158374285711</c:v>
                </c:pt>
                <c:pt idx="66">
                  <c:v>2258.808822142857</c:v>
                </c:pt>
                <c:pt idx="67">
                  <c:v>2311.7428311428571</c:v>
                </c:pt>
                <c:pt idx="68">
                  <c:v>2367.0432354285717</c:v>
                </c:pt>
                <c:pt idx="69">
                  <c:v>2425.3016338571429</c:v>
                </c:pt>
                <c:pt idx="70">
                  <c:v>2483.799489</c:v>
                </c:pt>
                <c:pt idx="71">
                  <c:v>2542.0015445714289</c:v>
                </c:pt>
                <c:pt idx="72">
                  <c:v>2601.5699118571424</c:v>
                </c:pt>
                <c:pt idx="73">
                  <c:v>2660.4903374285714</c:v>
                </c:pt>
                <c:pt idx="74">
                  <c:v>2717.6218809999996</c:v>
                </c:pt>
                <c:pt idx="75">
                  <c:v>2774.5843962857139</c:v>
                </c:pt>
                <c:pt idx="76">
                  <c:v>2829.419973</c:v>
                </c:pt>
                <c:pt idx="77">
                  <c:v>2883.9879215714282</c:v>
                </c:pt>
                <c:pt idx="78">
                  <c:v>2938.2178137142855</c:v>
                </c:pt>
                <c:pt idx="79">
                  <c:v>2991.2222511428572</c:v>
                </c:pt>
                <c:pt idx="80">
                  <c:v>3045.7479427142857</c:v>
                </c:pt>
                <c:pt idx="81">
                  <c:v>3099.5693500000002</c:v>
                </c:pt>
                <c:pt idx="82">
                  <c:v>3151.193390142857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104.53015963633608</c:v>
                </c:pt>
                <c:pt idx="2">
                  <c:v>110.91732645818938</c:v>
                </c:pt>
                <c:pt idx="3">
                  <c:v>117.68365060677178</c:v>
                </c:pt>
                <c:pt idx="4">
                  <c:v>124.85024502863564</c:v>
                </c:pt>
                <c:pt idx="5">
                  <c:v>132.43922390566189</c:v>
                </c:pt>
                <c:pt idx="6">
                  <c:v>140.47372797026637</c:v>
                </c:pt>
                <c:pt idx="7">
                  <c:v>148.97794736154384</c:v>
                </c:pt>
                <c:pt idx="8">
                  <c:v>157.97714148857494</c:v>
                </c:pt>
                <c:pt idx="9">
                  <c:v>167.49765530908007</c:v>
                </c:pt>
                <c:pt idx="10">
                  <c:v>177.56693137059463</c:v>
                </c:pt>
                <c:pt idx="11">
                  <c:v>188.21351689779451</c:v>
                </c:pt>
                <c:pt idx="12">
                  <c:v>199.46706514409138</c:v>
                </c:pt>
                <c:pt idx="13">
                  <c:v>211.35833015890844</c:v>
                </c:pt>
                <c:pt idx="14">
                  <c:v>223.91915405510039</c:v>
                </c:pt>
                <c:pt idx="15">
                  <c:v>237.18244579500393</c:v>
                </c:pt>
                <c:pt idx="16">
                  <c:v>251.18215045004999</c:v>
                </c:pt>
                <c:pt idx="17">
                  <c:v>265.95320782949619</c:v>
                </c:pt>
                <c:pt idx="18">
                  <c:v>281.53149932070647</c:v>
                </c:pt>
                <c:pt idx="19">
                  <c:v>297.95378173891095</c:v>
                </c:pt>
                <c:pt idx="20">
                  <c:v>315.25760695127622</c:v>
                </c:pt>
                <c:pt idx="21">
                  <c:v>333.48122602149158</c:v>
                </c:pt>
                <c:pt idx="22">
                  <c:v>352.66347662038783</c:v>
                </c:pt>
                <c:pt idx="23">
                  <c:v>372.8436524691258</c:v>
                </c:pt>
                <c:pt idx="24">
                  <c:v>394.06135362827388</c:v>
                </c:pt>
                <c:pt idx="25">
                  <c:v>416.35631652295399</c:v>
                </c:pt>
                <c:pt idx="26">
                  <c:v>439.76822270558449</c:v>
                </c:pt>
                <c:pt idx="27">
                  <c:v>464.33648550806504</c:v>
                </c:pt>
                <c:pt idx="28">
                  <c:v>490.10001392885493</c:v>
                </c:pt>
                <c:pt idx="29">
                  <c:v>517.0969533413396</c:v>
                </c:pt>
                <c:pt idx="30">
                  <c:v>545.36440290163887</c:v>
                </c:pt>
                <c:pt idx="31">
                  <c:v>574.93810987931261</c:v>
                </c:pt>
                <c:pt idx="32">
                  <c:v>605.85214153488732</c:v>
                </c:pt>
                <c:pt idx="33">
                  <c:v>638.13853562400789</c:v>
                </c:pt>
                <c:pt idx="34">
                  <c:v>671.82693111779611</c:v>
                </c:pt>
                <c:pt idx="35">
                  <c:v>706.94418128912207</c:v>
                </c:pt>
                <c:pt idx="36">
                  <c:v>743.5139519189612</c:v>
                </c:pt>
                <c:pt idx="37">
                  <c:v>781.55630801714915</c:v>
                </c:pt>
                <c:pt idx="38">
                  <c:v>821.08729311602451</c:v>
                </c:pt>
                <c:pt idx="39">
                  <c:v>862.11850586896458</c:v>
                </c:pt>
                <c:pt idx="40">
                  <c:v>904.65667935081751</c:v>
                </c:pt>
                <c:pt idx="41">
                  <c:v>948.70326909291521</c:v>
                </c:pt>
                <c:pt idx="42">
                  <c:v>994.25405646817183</c:v>
                </c:pt>
                <c:pt idx="43">
                  <c:v>1041.2987745460459</c:v>
                </c:pt>
                <c:pt idx="44">
                  <c:v>1089.8207639357038</c:v>
                </c:pt>
                <c:pt idx="45">
                  <c:v>1139.7966664009159</c:v>
                </c:pt>
                <c:pt idx="46">
                  <c:v>1191.1961641350636</c:v>
                </c:pt>
                <c:pt idx="47">
                  <c:v>1243.9817725041612</c:v>
                </c:pt>
                <c:pt idx="48">
                  <c:v>1298.1086937785822</c:v>
                </c:pt>
                <c:pt idx="49">
                  <c:v>1353.5247388638163</c:v>
                </c:pt>
                <c:pt idx="50">
                  <c:v>1410.1703232973362</c:v>
                </c:pt>
                <c:pt idx="51">
                  <c:v>1467.9785428007185</c:v>
                </c:pt>
                <c:pt idx="52">
                  <c:v>1526.8753324709626</c:v>
                </c:pt>
                <c:pt idx="53">
                  <c:v>1586.7797122798313</c:v>
                </c:pt>
                <c:pt idx="54">
                  <c:v>1647.604119952681</c:v>
                </c:pt>
                <c:pt idx="55">
                  <c:v>1709.2548305563744</c:v>
                </c:pt>
                <c:pt idx="56">
                  <c:v>1771.6324602865516</c:v>
                </c:pt>
                <c:pt idx="57">
                  <c:v>1834.6325500625383</c:v>
                </c:pt>
                <c:pt idx="58">
                  <c:v>1898.1462226741596</c:v>
                </c:pt>
                <c:pt idx="59">
                  <c:v>1962.0609054424547</c:v>
                </c:pt>
                <c:pt idx="60">
                  <c:v>2026.2611087198845</c:v>
                </c:pt>
                <c:pt idx="61">
                  <c:v>2090.6292491262438</c:v>
                </c:pt>
                <c:pt idx="62">
                  <c:v>2155.0465052492355</c:v>
                </c:pt>
                <c:pt idx="63">
                  <c:v>2219.3936926796991</c:v>
                </c:pt>
                <c:pt idx="64">
                  <c:v>2283.5521447352253</c:v>
                </c:pt>
                <c:pt idx="65">
                  <c:v>2347.4045850733319</c:v>
                </c:pt>
                <c:pt idx="66">
                  <c:v>2410.8359786128167</c:v>
                </c:pt>
                <c:pt idx="67">
                  <c:v>2473.7343477603213</c:v>
                </c:pt>
                <c:pt idx="68">
                  <c:v>2535.9915418552428</c:v>
                </c:pt>
                <c:pt idx="69">
                  <c:v>2597.5039489631017</c:v>
                </c:pt>
                <c:pt idx="70">
                  <c:v>2658.1731406174849</c:v>
                </c:pt>
                <c:pt idx="71">
                  <c:v>2717.9064417773084</c:v>
                </c:pt>
                <c:pt idx="72">
                  <c:v>2776.6174200674664</c:v>
                </c:pt>
                <c:pt idx="73">
                  <c:v>2834.2262902426901</c:v>
                </c:pt>
                <c:pt idx="74">
                  <c:v>2890.6602316931608</c:v>
                </c:pt>
                <c:pt idx="75">
                  <c:v>2945.853618636419</c:v>
                </c:pt>
                <c:pt idx="76">
                  <c:v>2999.7481643596707</c:v>
                </c:pt>
                <c:pt idx="77">
                  <c:v>3052.2929824443981</c:v>
                </c:pt>
                <c:pt idx="78">
                  <c:v>3103.4445692850436</c:v>
                </c:pt>
                <c:pt idx="79">
                  <c:v>3153.1667133797664</c:v>
                </c:pt>
                <c:pt idx="80">
                  <c:v>3201.4303378081518</c:v>
                </c:pt>
                <c:pt idx="81">
                  <c:v>3248.2132830126843</c:v>
                </c:pt>
                <c:pt idx="82">
                  <c:v>3293.5000374709775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4176"/>
        <c:axId val="374653000"/>
      </c:scatterChart>
      <c:valAx>
        <c:axId val="3746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3000"/>
        <c:crosses val="autoZero"/>
        <c:crossBetween val="midCat"/>
      </c:valAx>
      <c:valAx>
        <c:axId val="37465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0.183114</c:v>
                </c:pt>
                <c:pt idx="3">
                  <c:v>0.59159885714285743</c:v>
                </c:pt>
                <c:pt idx="4">
                  <c:v>0.9296554285714278</c:v>
                </c:pt>
                <c:pt idx="5">
                  <c:v>1.6480252857142859</c:v>
                </c:pt>
                <c:pt idx="6">
                  <c:v>2.0705960000000019</c:v>
                </c:pt>
                <c:pt idx="7">
                  <c:v>2.7185375714285707</c:v>
                </c:pt>
                <c:pt idx="8">
                  <c:v>4.0707634285714285</c:v>
                </c:pt>
                <c:pt idx="9">
                  <c:v>5.268046714285715</c:v>
                </c:pt>
                <c:pt idx="10">
                  <c:v>7.6062705714285705</c:v>
                </c:pt>
                <c:pt idx="11">
                  <c:v>9.3810671428571411</c:v>
                </c:pt>
                <c:pt idx="12">
                  <c:v>10.691036</c:v>
                </c:pt>
                <c:pt idx="13">
                  <c:v>11.226291999999997</c:v>
                </c:pt>
                <c:pt idx="14">
                  <c:v>11.550262857142851</c:v>
                </c:pt>
                <c:pt idx="15">
                  <c:v>11.296720428571437</c:v>
                </c:pt>
                <c:pt idx="16">
                  <c:v>11.592519857142864</c:v>
                </c:pt>
                <c:pt idx="17">
                  <c:v>10.87414999999999</c:v>
                </c:pt>
                <c:pt idx="18">
                  <c:v>10.7614642857143</c:v>
                </c:pt>
                <c:pt idx="19">
                  <c:v>11.155863571428544</c:v>
                </c:pt>
                <c:pt idx="20">
                  <c:v>12.057347571428597</c:v>
                </c:pt>
                <c:pt idx="21">
                  <c:v>12.747546142857136</c:v>
                </c:pt>
                <c:pt idx="22">
                  <c:v>14.142029142857144</c:v>
                </c:pt>
                <c:pt idx="23">
                  <c:v>15.705540285714324</c:v>
                </c:pt>
                <c:pt idx="24">
                  <c:v>18.086021142857124</c:v>
                </c:pt>
                <c:pt idx="25">
                  <c:v>20.100274428571414</c:v>
                </c:pt>
                <c:pt idx="26">
                  <c:v>22.706126428571441</c:v>
                </c:pt>
                <c:pt idx="27">
                  <c:v>25.030264571428535</c:v>
                </c:pt>
                <c:pt idx="28">
                  <c:v>27.31214571428568</c:v>
                </c:pt>
                <c:pt idx="29">
                  <c:v>30.60819628571436</c:v>
                </c:pt>
                <c:pt idx="30">
                  <c:v>34.059189428571401</c:v>
                </c:pt>
                <c:pt idx="31">
                  <c:v>36.481927571428557</c:v>
                </c:pt>
                <c:pt idx="32">
                  <c:v>40.25689142857145</c:v>
                </c:pt>
                <c:pt idx="33">
                  <c:v>43.581113285714238</c:v>
                </c:pt>
                <c:pt idx="34">
                  <c:v>44.383997428571476</c:v>
                </c:pt>
                <c:pt idx="35">
                  <c:v>45.229138714285668</c:v>
                </c:pt>
                <c:pt idx="36">
                  <c:v>44.848825142857194</c:v>
                </c:pt>
                <c:pt idx="37">
                  <c:v>48.553360714285631</c:v>
                </c:pt>
                <c:pt idx="38">
                  <c:v>50.933841571428488</c:v>
                </c:pt>
                <c:pt idx="39">
                  <c:v>52.215639142857171</c:v>
                </c:pt>
                <c:pt idx="40">
                  <c:v>50.145043285714436</c:v>
                </c:pt>
                <c:pt idx="41">
                  <c:v>50.680299285714213</c:v>
                </c:pt>
                <c:pt idx="42">
                  <c:v>52.426924285714207</c:v>
                </c:pt>
                <c:pt idx="43">
                  <c:v>53.103037428571596</c:v>
                </c:pt>
                <c:pt idx="44">
                  <c:v>49.454844571428552</c:v>
                </c:pt>
                <c:pt idx="45">
                  <c:v>48.73647457142873</c:v>
                </c:pt>
                <c:pt idx="46">
                  <c:v>48.426589428571319</c:v>
                </c:pt>
                <c:pt idx="47">
                  <c:v>51.722640000000169</c:v>
                </c:pt>
                <c:pt idx="48">
                  <c:v>53.652379142856702</c:v>
                </c:pt>
                <c:pt idx="49">
                  <c:v>52.581867000000088</c:v>
                </c:pt>
                <c:pt idx="50">
                  <c:v>52.919923285714262</c:v>
                </c:pt>
                <c:pt idx="51">
                  <c:v>56.131459857142758</c:v>
                </c:pt>
                <c:pt idx="52">
                  <c:v>57.793570857142853</c:v>
                </c:pt>
                <c:pt idx="53">
                  <c:v>59.69513842857144</c:v>
                </c:pt>
                <c:pt idx="54">
                  <c:v>60.976936000000009</c:v>
                </c:pt>
                <c:pt idx="55">
                  <c:v>60.145880428571431</c:v>
                </c:pt>
                <c:pt idx="56">
                  <c:v>58.906340000000441</c:v>
                </c:pt>
                <c:pt idx="57">
                  <c:v>60.34308014285692</c:v>
                </c:pt>
                <c:pt idx="58">
                  <c:v>60.836078999999913</c:v>
                </c:pt>
                <c:pt idx="59">
                  <c:v>61.906591285714498</c:v>
                </c:pt>
                <c:pt idx="60">
                  <c:v>60.174051857142544</c:v>
                </c:pt>
                <c:pt idx="61">
                  <c:v>56.694887285714444</c:v>
                </c:pt>
                <c:pt idx="62">
                  <c:v>54.243977857142667</c:v>
                </c:pt>
                <c:pt idx="63">
                  <c:v>53.694636142856993</c:v>
                </c:pt>
                <c:pt idx="64">
                  <c:v>52.469181428571332</c:v>
                </c:pt>
                <c:pt idx="65">
                  <c:v>51.271898142857239</c:v>
                </c:pt>
                <c:pt idx="66">
                  <c:v>50.539442428571633</c:v>
                </c:pt>
                <c:pt idx="67">
                  <c:v>52.680466714285771</c:v>
                </c:pt>
                <c:pt idx="68">
                  <c:v>55.04686200000036</c:v>
                </c:pt>
                <c:pt idx="69">
                  <c:v>58.004856142856838</c:v>
                </c:pt>
                <c:pt idx="70">
                  <c:v>58.244312857142845</c:v>
                </c:pt>
                <c:pt idx="71">
                  <c:v>57.948513285714611</c:v>
                </c:pt>
                <c:pt idx="72">
                  <c:v>59.314824999999232</c:v>
                </c:pt>
                <c:pt idx="73">
                  <c:v>58.666883285714661</c:v>
                </c:pt>
                <c:pt idx="74">
                  <c:v>56.878001285713921</c:v>
                </c:pt>
                <c:pt idx="75">
                  <c:v>56.708973</c:v>
                </c:pt>
                <c:pt idx="76">
                  <c:v>54.582034428571873</c:v>
                </c:pt>
                <c:pt idx="77">
                  <c:v>54.314406285713844</c:v>
                </c:pt>
                <c:pt idx="78">
                  <c:v>53.976349857143063</c:v>
                </c:pt>
                <c:pt idx="79">
                  <c:v>52.750895142857402</c:v>
                </c:pt>
                <c:pt idx="80">
                  <c:v>54.272149285714235</c:v>
                </c:pt>
                <c:pt idx="81">
                  <c:v>53.567865000000197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2.9606447356329015E-3</c:v>
                </c:pt>
                <c:pt idx="3">
                  <c:v>1.899119651885316E-2</c:v>
                </c:pt>
                <c:pt idx="4">
                  <c:v>5.6317340979702701E-2</c:v>
                </c:pt>
                <c:pt idx="5">
                  <c:v>0.12175720798183018</c:v>
                </c:pt>
                <c:pt idx="6">
                  <c:v>0.2213605692274962</c:v>
                </c:pt>
                <c:pt idx="7">
                  <c:v>0.36063137635567594</c:v>
                </c:pt>
                <c:pt idx="8">
                  <c:v>0.54463266870805038</c:v>
                </c:pt>
                <c:pt idx="9">
                  <c:v>0.77804032193819161</c:v>
                </c:pt>
                <c:pt idx="10">
                  <c:v>1.0651698687185125</c:v>
                </c:pt>
                <c:pt idx="11">
                  <c:v>1.4099874432173394</c:v>
                </c:pt>
                <c:pt idx="12">
                  <c:v>1.8161106683710153</c:v>
                </c:pt>
                <c:pt idx="13">
                  <c:v>2.2868028928021489</c:v>
                </c:pt>
                <c:pt idx="14">
                  <c:v>2.8249629508636236</c:v>
                </c:pt>
                <c:pt idx="15">
                  <c:v>3.4331119384541204</c:v>
                </c:pt>
                <c:pt idx="16">
                  <c:v>4.11337809842456</c:v>
                </c:pt>
                <c:pt idx="17">
                  <c:v>4.8674806641574957</c:v>
                </c:pt>
                <c:pt idx="18">
                  <c:v>5.6967133525588238</c:v>
                </c:pt>
                <c:pt idx="19">
                  <c:v>6.601928092520124</c:v>
                </c:pt>
                <c:pt idx="20">
                  <c:v>7.5835195014251164</c:v>
                </c:pt>
                <c:pt idx="21">
                  <c:v>8.6414105682330913</c:v>
                </c:pt>
                <c:pt idx="22">
                  <c:v>9.7750399594563611</c:v>
                </c:pt>
                <c:pt idx="23">
                  <c:v>10.983351329060973</c:v>
                </c:pt>
                <c:pt idx="24">
                  <c:v>12.264784981728891</c:v>
                </c:pt>
                <c:pt idx="25">
                  <c:v>13.61727220884851</c:v>
                </c:pt>
                <c:pt idx="26">
                  <c:v>15.038232586568839</c:v>
                </c:pt>
                <c:pt idx="27">
                  <c:v>16.524574494254377</c:v>
                </c:pt>
                <c:pt idx="28">
                  <c:v>18.072699079047858</c:v>
                </c:pt>
                <c:pt idx="29">
                  <c:v>19.678507857570917</c:v>
                </c:pt>
                <c:pt idx="30">
                  <c:v>21.337414108850471</c:v>
                </c:pt>
                <c:pt idx="31">
                  <c:v>23.04435817328892</c:v>
                </c:pt>
                <c:pt idx="32">
                  <c:v>24.793826730967833</c:v>
                </c:pt>
                <c:pt idx="33">
                  <c:v>26.579876088970153</c:v>
                </c:pt>
                <c:pt idx="34">
                  <c:v>28.396159462001766</c:v>
                </c:pt>
                <c:pt idx="35">
                  <c:v>30.235958183756182</c:v>
                </c:pt>
                <c:pt idx="36">
                  <c:v>32.092216738632011</c:v>
                </c:pt>
                <c:pt idx="37">
                  <c:v>33.9575814550887</c:v>
                </c:pt>
                <c:pt idx="38">
                  <c:v>35.824442653668264</c:v>
                </c:pt>
                <c:pt idx="39">
                  <c:v>37.684979995122234</c:v>
                </c:pt>
                <c:pt idx="40">
                  <c:v>39.531210727803767</c:v>
                </c:pt>
                <c:pt idx="41">
                  <c:v>41.355040489168601</c:v>
                </c:pt>
                <c:pt idx="42">
                  <c:v>43.148316274551547</c:v>
                </c:pt>
                <c:pt idx="43">
                  <c:v>44.902881148009527</c:v>
                </c:pt>
                <c:pt idx="44">
                  <c:v>46.610630235606365</c:v>
                </c:pt>
                <c:pt idx="45">
                  <c:v>48.263567511681771</c:v>
                </c:pt>
                <c:pt idx="46">
                  <c:v>49.853862863984403</c:v>
                </c:pt>
                <c:pt idx="47">
                  <c:v>51.373908904591367</c:v>
                </c:pt>
                <c:pt idx="48">
                  <c:v>52.816376980748949</c:v>
                </c:pt>
                <c:pt idx="49">
                  <c:v>54.174271833548381</c:v>
                </c:pt>
                <c:pt idx="50">
                  <c:v>55.440984352996814</c:v>
                </c:pt>
                <c:pt idx="51">
                  <c:v>56.610341885768669</c:v>
                </c:pt>
                <c:pt idx="52">
                  <c:v>57.676655566831137</c:v>
                </c:pt>
                <c:pt idx="53">
                  <c:v>58.634764168223533</c:v>
                </c:pt>
                <c:pt idx="54">
                  <c:v>59.480073987416439</c:v>
                </c:pt>
                <c:pt idx="55">
                  <c:v>60.208594333644299</c:v>
                </c:pt>
                <c:pt idx="56">
                  <c:v>60.816968213048014</c:v>
                </c:pt>
                <c:pt idx="57">
                  <c:v>61.302497861910631</c:v>
                </c:pt>
                <c:pt idx="58">
                  <c:v>61.663164831150326</c:v>
                </c:pt>
                <c:pt idx="59">
                  <c:v>61.897644383870364</c:v>
                </c:pt>
                <c:pt idx="60">
                  <c:v>62.005314030387702</c:v>
                </c:pt>
                <c:pt idx="61">
                  <c:v>61.986256090918673</c:v>
                </c:pt>
                <c:pt idx="62">
                  <c:v>61.841254244072402</c:v>
                </c:pt>
                <c:pt idx="63">
                  <c:v>61.571784088517489</c:v>
                </c:pt>
                <c:pt idx="64">
                  <c:v>61.179997814635477</c:v>
                </c:pt>
                <c:pt idx="65">
                  <c:v>60.668703151626858</c:v>
                </c:pt>
                <c:pt idx="66">
                  <c:v>60.041336822361231</c:v>
                </c:pt>
                <c:pt idx="67">
                  <c:v>59.301932802253106</c:v>
                </c:pt>
                <c:pt idx="68">
                  <c:v>58.455085738619964</c:v>
                </c:pt>
                <c:pt idx="69">
                  <c:v>57.505909942421944</c:v>
                </c:pt>
                <c:pt idx="70">
                  <c:v>56.459994414144504</c:v>
                </c:pt>
                <c:pt idx="71">
                  <c:v>55.323354409105647</c:v>
                </c:pt>
                <c:pt idx="72">
                  <c:v>54.102380083995676</c:v>
                </c:pt>
                <c:pt idx="73">
                  <c:v>52.803782795447738</c:v>
                </c:pt>
                <c:pt idx="74">
                  <c:v>51.434539642481234</c:v>
                </c:pt>
                <c:pt idx="75">
                  <c:v>50.001836857479113</c:v>
                </c:pt>
                <c:pt idx="76">
                  <c:v>48.513012654818397</c:v>
                </c:pt>
                <c:pt idx="77">
                  <c:v>46.975500142375253</c:v>
                </c:pt>
                <c:pt idx="78">
                  <c:v>45.396770889019614</c:v>
                </c:pt>
                <c:pt idx="79">
                  <c:v>43.784279721188355</c:v>
                </c:pt>
                <c:pt idx="80">
                  <c:v>42.145411294096156</c:v>
                </c:pt>
                <c:pt idx="81">
                  <c:v>40.48742894865736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1032"/>
        <c:axId val="492501424"/>
      </c:scatterChart>
      <c:valAx>
        <c:axId val="49250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424"/>
        <c:crosses val="autoZero"/>
        <c:crossBetween val="midCat"/>
      </c:valAx>
      <c:valAx>
        <c:axId val="4925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0.43665628571428572</c:v>
                </c:pt>
                <c:pt idx="3">
                  <c:v>1.2817974285714289</c:v>
                </c:pt>
                <c:pt idx="4">
                  <c:v>2.4649951428571422</c:v>
                </c:pt>
                <c:pt idx="5">
                  <c:v>4.3665627142857142</c:v>
                </c:pt>
                <c:pt idx="6">
                  <c:v>6.6907010000000016</c:v>
                </c:pt>
                <c:pt idx="7">
                  <c:v>9.6627808571428577</c:v>
                </c:pt>
                <c:pt idx="8">
                  <c:v>13.987086571428572</c:v>
                </c:pt>
                <c:pt idx="9">
                  <c:v>19.508675571428572</c:v>
                </c:pt>
                <c:pt idx="10">
                  <c:v>27.368488428571428</c:v>
                </c:pt>
                <c:pt idx="11">
                  <c:v>37.003097857142855</c:v>
                </c:pt>
                <c:pt idx="12">
                  <c:v>47.947676142857141</c:v>
                </c:pt>
                <c:pt idx="13">
                  <c:v>59.427510428571424</c:v>
                </c:pt>
                <c:pt idx="14">
                  <c:v>71.231315571428553</c:v>
                </c:pt>
                <c:pt idx="15">
                  <c:v>82.781578285714275</c:v>
                </c:pt>
                <c:pt idx="16">
                  <c:v>94.627640428571425</c:v>
                </c:pt>
                <c:pt idx="17">
                  <c:v>105.7553327142857</c:v>
                </c:pt>
                <c:pt idx="18">
                  <c:v>116.77033928571429</c:v>
                </c:pt>
                <c:pt idx="19">
                  <c:v>128.17974514285712</c:v>
                </c:pt>
                <c:pt idx="20">
                  <c:v>140.490635</c:v>
                </c:pt>
                <c:pt idx="21">
                  <c:v>153.49172342857142</c:v>
                </c:pt>
                <c:pt idx="22">
                  <c:v>167.88729485714285</c:v>
                </c:pt>
                <c:pt idx="23">
                  <c:v>183.84637742857146</c:v>
                </c:pt>
                <c:pt idx="24">
                  <c:v>202.18594085714287</c:v>
                </c:pt>
                <c:pt idx="25">
                  <c:v>222.53975757142857</c:v>
                </c:pt>
                <c:pt idx="26">
                  <c:v>245.49942628571429</c:v>
                </c:pt>
                <c:pt idx="27">
                  <c:v>270.78323314285711</c:v>
                </c:pt>
                <c:pt idx="28">
                  <c:v>298.34892114285708</c:v>
                </c:pt>
                <c:pt idx="29">
                  <c:v>329.21065971428573</c:v>
                </c:pt>
                <c:pt idx="30">
                  <c:v>363.52339142857141</c:v>
                </c:pt>
                <c:pt idx="31">
                  <c:v>400.25886128571426</c:v>
                </c:pt>
                <c:pt idx="32">
                  <c:v>440.769295</c:v>
                </c:pt>
                <c:pt idx="33">
                  <c:v>484.60395057142853</c:v>
                </c:pt>
                <c:pt idx="34">
                  <c:v>529.24149028571435</c:v>
                </c:pt>
                <c:pt idx="35">
                  <c:v>574.72417128571431</c:v>
                </c:pt>
                <c:pt idx="36">
                  <c:v>619.82653871428579</c:v>
                </c:pt>
                <c:pt idx="37">
                  <c:v>668.63344171428571</c:v>
                </c:pt>
                <c:pt idx="38">
                  <c:v>719.82082557142849</c:v>
                </c:pt>
                <c:pt idx="39">
                  <c:v>772.29000699999995</c:v>
                </c:pt>
                <c:pt idx="40">
                  <c:v>822.68859257142867</c:v>
                </c:pt>
                <c:pt idx="41">
                  <c:v>873.62243414285717</c:v>
                </c:pt>
                <c:pt idx="42">
                  <c:v>926.30290071428567</c:v>
                </c:pt>
                <c:pt idx="43">
                  <c:v>979.65948042857156</c:v>
                </c:pt>
                <c:pt idx="44">
                  <c:v>1029.3678672857143</c:v>
                </c:pt>
                <c:pt idx="45">
                  <c:v>1078.3578841428573</c:v>
                </c:pt>
                <c:pt idx="46">
                  <c:v>1127.0380158571429</c:v>
                </c:pt>
                <c:pt idx="47">
                  <c:v>1179.0141981428574</c:v>
                </c:pt>
                <c:pt idx="48">
                  <c:v>1232.9201195714284</c:v>
                </c:pt>
                <c:pt idx="49">
                  <c:v>1285.7555288571427</c:v>
                </c:pt>
                <c:pt idx="50">
                  <c:v>1338.9289944285713</c:v>
                </c:pt>
                <c:pt idx="51">
                  <c:v>1395.3139965714283</c:v>
                </c:pt>
                <c:pt idx="52">
                  <c:v>1453.3611097142855</c:v>
                </c:pt>
                <c:pt idx="53">
                  <c:v>1513.3097904285712</c:v>
                </c:pt>
                <c:pt idx="54">
                  <c:v>1574.5402687142855</c:v>
                </c:pt>
                <c:pt idx="55">
                  <c:v>1634.9396914285712</c:v>
                </c:pt>
                <c:pt idx="56">
                  <c:v>1694.099573714286</c:v>
                </c:pt>
                <c:pt idx="57">
                  <c:v>1754.6961961428572</c:v>
                </c:pt>
                <c:pt idx="58">
                  <c:v>1815.7858174285714</c:v>
                </c:pt>
                <c:pt idx="59">
                  <c:v>1877.9459510000002</c:v>
                </c:pt>
                <c:pt idx="60">
                  <c:v>1938.373545142857</c:v>
                </c:pt>
                <c:pt idx="61">
                  <c:v>1995.3219747142857</c:v>
                </c:pt>
                <c:pt idx="62">
                  <c:v>2049.8194948571427</c:v>
                </c:pt>
                <c:pt idx="63">
                  <c:v>2103.767673285714</c:v>
                </c:pt>
                <c:pt idx="64">
                  <c:v>2156.4903969999996</c:v>
                </c:pt>
                <c:pt idx="65">
                  <c:v>2208.0158374285711</c:v>
                </c:pt>
                <c:pt idx="66">
                  <c:v>2258.808822142857</c:v>
                </c:pt>
                <c:pt idx="67">
                  <c:v>2311.7428311428571</c:v>
                </c:pt>
                <c:pt idx="68">
                  <c:v>2367.0432354285717</c:v>
                </c:pt>
                <c:pt idx="69">
                  <c:v>2425.3016338571429</c:v>
                </c:pt>
                <c:pt idx="70">
                  <c:v>2483.799489</c:v>
                </c:pt>
                <c:pt idx="71">
                  <c:v>2542.0015445714289</c:v>
                </c:pt>
                <c:pt idx="72">
                  <c:v>2601.5699118571424</c:v>
                </c:pt>
                <c:pt idx="73">
                  <c:v>2660.4903374285714</c:v>
                </c:pt>
                <c:pt idx="74">
                  <c:v>2717.6218809999996</c:v>
                </c:pt>
                <c:pt idx="75">
                  <c:v>2774.5843962857139</c:v>
                </c:pt>
                <c:pt idx="76">
                  <c:v>2829.419973</c:v>
                </c:pt>
                <c:pt idx="77">
                  <c:v>2883.9879215714282</c:v>
                </c:pt>
                <c:pt idx="78">
                  <c:v>2938.2178137142855</c:v>
                </c:pt>
                <c:pt idx="79">
                  <c:v>2991.2222511428572</c:v>
                </c:pt>
                <c:pt idx="80">
                  <c:v>3045.7479427142857</c:v>
                </c:pt>
                <c:pt idx="81">
                  <c:v>3099.5693500000002</c:v>
                </c:pt>
                <c:pt idx="82">
                  <c:v>3151.193390142857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14296"/>
        <c:axId val="496915080"/>
      </c:scatterChart>
      <c:valAx>
        <c:axId val="4969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5080"/>
        <c:crosses val="autoZero"/>
        <c:crossBetween val="midCat"/>
      </c:valAx>
      <c:valAx>
        <c:axId val="4969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0.183114</c:v>
                </c:pt>
                <c:pt idx="3">
                  <c:v>0.59159885714285743</c:v>
                </c:pt>
                <c:pt idx="4">
                  <c:v>0.9296554285714278</c:v>
                </c:pt>
                <c:pt idx="5">
                  <c:v>1.6480252857142859</c:v>
                </c:pt>
                <c:pt idx="6">
                  <c:v>2.0705960000000019</c:v>
                </c:pt>
                <c:pt idx="7">
                  <c:v>2.7185375714285707</c:v>
                </c:pt>
                <c:pt idx="8">
                  <c:v>4.0707634285714285</c:v>
                </c:pt>
                <c:pt idx="9">
                  <c:v>5.268046714285715</c:v>
                </c:pt>
                <c:pt idx="10">
                  <c:v>7.6062705714285705</c:v>
                </c:pt>
                <c:pt idx="11">
                  <c:v>9.3810671428571411</c:v>
                </c:pt>
                <c:pt idx="12">
                  <c:v>10.691036</c:v>
                </c:pt>
                <c:pt idx="13">
                  <c:v>11.226291999999997</c:v>
                </c:pt>
                <c:pt idx="14">
                  <c:v>11.550262857142851</c:v>
                </c:pt>
                <c:pt idx="15">
                  <c:v>11.296720428571437</c:v>
                </c:pt>
                <c:pt idx="16">
                  <c:v>11.592519857142864</c:v>
                </c:pt>
                <c:pt idx="17">
                  <c:v>10.87414999999999</c:v>
                </c:pt>
                <c:pt idx="18">
                  <c:v>10.7614642857143</c:v>
                </c:pt>
                <c:pt idx="19">
                  <c:v>11.155863571428544</c:v>
                </c:pt>
                <c:pt idx="20">
                  <c:v>12.057347571428597</c:v>
                </c:pt>
                <c:pt idx="21">
                  <c:v>12.747546142857136</c:v>
                </c:pt>
                <c:pt idx="22">
                  <c:v>14.142029142857144</c:v>
                </c:pt>
                <c:pt idx="23">
                  <c:v>15.705540285714324</c:v>
                </c:pt>
                <c:pt idx="24">
                  <c:v>18.086021142857124</c:v>
                </c:pt>
                <c:pt idx="25">
                  <c:v>20.100274428571414</c:v>
                </c:pt>
                <c:pt idx="26">
                  <c:v>22.706126428571441</c:v>
                </c:pt>
                <c:pt idx="27">
                  <c:v>25.030264571428535</c:v>
                </c:pt>
                <c:pt idx="28">
                  <c:v>27.31214571428568</c:v>
                </c:pt>
                <c:pt idx="29">
                  <c:v>30.60819628571436</c:v>
                </c:pt>
                <c:pt idx="30">
                  <c:v>34.059189428571401</c:v>
                </c:pt>
                <c:pt idx="31">
                  <c:v>36.481927571428557</c:v>
                </c:pt>
                <c:pt idx="32">
                  <c:v>40.25689142857145</c:v>
                </c:pt>
                <c:pt idx="33">
                  <c:v>43.581113285714238</c:v>
                </c:pt>
                <c:pt idx="34">
                  <c:v>44.383997428571476</c:v>
                </c:pt>
                <c:pt idx="35">
                  <c:v>45.229138714285668</c:v>
                </c:pt>
                <c:pt idx="36">
                  <c:v>44.848825142857194</c:v>
                </c:pt>
                <c:pt idx="37">
                  <c:v>48.553360714285631</c:v>
                </c:pt>
                <c:pt idx="38">
                  <c:v>50.933841571428488</c:v>
                </c:pt>
                <c:pt idx="39">
                  <c:v>52.215639142857171</c:v>
                </c:pt>
                <c:pt idx="40">
                  <c:v>50.145043285714436</c:v>
                </c:pt>
                <c:pt idx="41">
                  <c:v>50.680299285714213</c:v>
                </c:pt>
                <c:pt idx="42">
                  <c:v>52.426924285714207</c:v>
                </c:pt>
                <c:pt idx="43">
                  <c:v>53.103037428571596</c:v>
                </c:pt>
                <c:pt idx="44">
                  <c:v>49.454844571428552</c:v>
                </c:pt>
                <c:pt idx="45">
                  <c:v>48.73647457142873</c:v>
                </c:pt>
                <c:pt idx="46">
                  <c:v>48.426589428571319</c:v>
                </c:pt>
                <c:pt idx="47">
                  <c:v>51.722640000000169</c:v>
                </c:pt>
                <c:pt idx="48">
                  <c:v>53.652379142856702</c:v>
                </c:pt>
                <c:pt idx="49">
                  <c:v>52.581867000000088</c:v>
                </c:pt>
                <c:pt idx="50">
                  <c:v>52.919923285714262</c:v>
                </c:pt>
                <c:pt idx="51">
                  <c:v>56.131459857142758</c:v>
                </c:pt>
                <c:pt idx="52">
                  <c:v>57.793570857142853</c:v>
                </c:pt>
                <c:pt idx="53">
                  <c:v>59.69513842857144</c:v>
                </c:pt>
                <c:pt idx="54">
                  <c:v>60.976936000000009</c:v>
                </c:pt>
                <c:pt idx="55">
                  <c:v>60.145880428571431</c:v>
                </c:pt>
                <c:pt idx="56">
                  <c:v>58.906340000000441</c:v>
                </c:pt>
                <c:pt idx="57">
                  <c:v>60.34308014285692</c:v>
                </c:pt>
                <c:pt idx="58">
                  <c:v>60.836078999999913</c:v>
                </c:pt>
                <c:pt idx="59">
                  <c:v>61.906591285714498</c:v>
                </c:pt>
                <c:pt idx="60">
                  <c:v>60.174051857142544</c:v>
                </c:pt>
                <c:pt idx="61">
                  <c:v>56.694887285714444</c:v>
                </c:pt>
                <c:pt idx="62">
                  <c:v>54.243977857142667</c:v>
                </c:pt>
                <c:pt idx="63">
                  <c:v>53.694636142856993</c:v>
                </c:pt>
                <c:pt idx="64">
                  <c:v>52.469181428571332</c:v>
                </c:pt>
                <c:pt idx="65">
                  <c:v>51.271898142857239</c:v>
                </c:pt>
                <c:pt idx="66">
                  <c:v>50.539442428571633</c:v>
                </c:pt>
                <c:pt idx="67">
                  <c:v>52.680466714285771</c:v>
                </c:pt>
                <c:pt idx="68">
                  <c:v>55.04686200000036</c:v>
                </c:pt>
                <c:pt idx="69">
                  <c:v>58.004856142856838</c:v>
                </c:pt>
                <c:pt idx="70">
                  <c:v>58.244312857142845</c:v>
                </c:pt>
                <c:pt idx="71">
                  <c:v>57.948513285714611</c:v>
                </c:pt>
                <c:pt idx="72">
                  <c:v>59.314824999999232</c:v>
                </c:pt>
                <c:pt idx="73">
                  <c:v>58.666883285714661</c:v>
                </c:pt>
                <c:pt idx="74">
                  <c:v>56.878001285713921</c:v>
                </c:pt>
                <c:pt idx="75">
                  <c:v>56.708973</c:v>
                </c:pt>
                <c:pt idx="76">
                  <c:v>54.582034428571873</c:v>
                </c:pt>
                <c:pt idx="77">
                  <c:v>54.314406285713844</c:v>
                </c:pt>
                <c:pt idx="78">
                  <c:v>53.976349857143063</c:v>
                </c:pt>
                <c:pt idx="79">
                  <c:v>52.750895142857402</c:v>
                </c:pt>
                <c:pt idx="80">
                  <c:v>54.272149285714235</c:v>
                </c:pt>
                <c:pt idx="81">
                  <c:v>53.567865000000197</c:v>
                </c:pt>
                <c:pt idx="82">
                  <c:v>51.370497857142468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14688"/>
        <c:axId val="496913904"/>
      </c:scatterChart>
      <c:valAx>
        <c:axId val="4969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3904"/>
        <c:crosses val="autoZero"/>
        <c:crossBetween val="midCat"/>
      </c:valAx>
      <c:valAx>
        <c:axId val="496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0.183114</c:v>
                </c:pt>
                <c:pt idx="3">
                  <c:v>0.59159885714285743</c:v>
                </c:pt>
                <c:pt idx="4">
                  <c:v>0.9296554285714278</c:v>
                </c:pt>
                <c:pt idx="5">
                  <c:v>1.6480252857142859</c:v>
                </c:pt>
                <c:pt idx="6">
                  <c:v>2.0705960000000019</c:v>
                </c:pt>
                <c:pt idx="7">
                  <c:v>2.7185375714285707</c:v>
                </c:pt>
                <c:pt idx="8">
                  <c:v>4.0707634285714285</c:v>
                </c:pt>
                <c:pt idx="9">
                  <c:v>5.268046714285715</c:v>
                </c:pt>
                <c:pt idx="10">
                  <c:v>7.6062705714285705</c:v>
                </c:pt>
                <c:pt idx="11">
                  <c:v>9.3810671428571411</c:v>
                </c:pt>
                <c:pt idx="12">
                  <c:v>10.691036</c:v>
                </c:pt>
                <c:pt idx="13">
                  <c:v>11.226291999999997</c:v>
                </c:pt>
                <c:pt idx="14">
                  <c:v>11.550262857142851</c:v>
                </c:pt>
                <c:pt idx="15">
                  <c:v>11.296720428571437</c:v>
                </c:pt>
                <c:pt idx="16">
                  <c:v>11.592519857142864</c:v>
                </c:pt>
                <c:pt idx="17">
                  <c:v>10.87414999999999</c:v>
                </c:pt>
                <c:pt idx="18">
                  <c:v>10.7614642857143</c:v>
                </c:pt>
                <c:pt idx="19">
                  <c:v>11.155863571428544</c:v>
                </c:pt>
                <c:pt idx="20">
                  <c:v>12.057347571428597</c:v>
                </c:pt>
                <c:pt idx="21">
                  <c:v>12.747546142857136</c:v>
                </c:pt>
                <c:pt idx="22">
                  <c:v>14.142029142857144</c:v>
                </c:pt>
                <c:pt idx="23">
                  <c:v>15.705540285714324</c:v>
                </c:pt>
                <c:pt idx="24">
                  <c:v>18.086021142857124</c:v>
                </c:pt>
                <c:pt idx="25">
                  <c:v>20.100274428571414</c:v>
                </c:pt>
                <c:pt idx="26">
                  <c:v>22.706126428571441</c:v>
                </c:pt>
                <c:pt idx="27">
                  <c:v>25.030264571428535</c:v>
                </c:pt>
                <c:pt idx="28">
                  <c:v>27.31214571428568</c:v>
                </c:pt>
                <c:pt idx="29">
                  <c:v>30.60819628571436</c:v>
                </c:pt>
                <c:pt idx="30">
                  <c:v>34.059189428571401</c:v>
                </c:pt>
                <c:pt idx="31">
                  <c:v>36.481927571428557</c:v>
                </c:pt>
                <c:pt idx="32">
                  <c:v>40.25689142857145</c:v>
                </c:pt>
                <c:pt idx="33">
                  <c:v>43.581113285714238</c:v>
                </c:pt>
                <c:pt idx="34">
                  <c:v>44.383997428571476</c:v>
                </c:pt>
                <c:pt idx="35">
                  <c:v>45.229138714285668</c:v>
                </c:pt>
                <c:pt idx="36">
                  <c:v>44.848825142857194</c:v>
                </c:pt>
                <c:pt idx="37">
                  <c:v>48.553360714285631</c:v>
                </c:pt>
                <c:pt idx="38">
                  <c:v>50.933841571428488</c:v>
                </c:pt>
                <c:pt idx="39">
                  <c:v>52.215639142857171</c:v>
                </c:pt>
                <c:pt idx="40">
                  <c:v>50.145043285714436</c:v>
                </c:pt>
                <c:pt idx="41">
                  <c:v>50.680299285714213</c:v>
                </c:pt>
                <c:pt idx="42">
                  <c:v>52.426924285714207</c:v>
                </c:pt>
                <c:pt idx="43">
                  <c:v>53.103037428571596</c:v>
                </c:pt>
                <c:pt idx="44">
                  <c:v>49.454844571428552</c:v>
                </c:pt>
                <c:pt idx="45">
                  <c:v>48.73647457142873</c:v>
                </c:pt>
                <c:pt idx="46">
                  <c:v>48.426589428571319</c:v>
                </c:pt>
                <c:pt idx="47">
                  <c:v>51.722640000000169</c:v>
                </c:pt>
                <c:pt idx="48">
                  <c:v>53.652379142856702</c:v>
                </c:pt>
                <c:pt idx="49">
                  <c:v>52.581867000000088</c:v>
                </c:pt>
                <c:pt idx="50">
                  <c:v>52.919923285714262</c:v>
                </c:pt>
                <c:pt idx="51">
                  <c:v>56.131459857142758</c:v>
                </c:pt>
                <c:pt idx="52">
                  <c:v>57.793570857142853</c:v>
                </c:pt>
                <c:pt idx="53">
                  <c:v>59.69513842857144</c:v>
                </c:pt>
                <c:pt idx="54">
                  <c:v>60.976936000000009</c:v>
                </c:pt>
                <c:pt idx="55">
                  <c:v>60.145880428571431</c:v>
                </c:pt>
                <c:pt idx="56">
                  <c:v>58.906340000000441</c:v>
                </c:pt>
                <c:pt idx="57">
                  <c:v>60.34308014285692</c:v>
                </c:pt>
                <c:pt idx="58">
                  <c:v>60.836078999999913</c:v>
                </c:pt>
                <c:pt idx="59">
                  <c:v>61.906591285714498</c:v>
                </c:pt>
                <c:pt idx="60">
                  <c:v>60.174051857142544</c:v>
                </c:pt>
                <c:pt idx="61">
                  <c:v>56.694887285714444</c:v>
                </c:pt>
                <c:pt idx="62">
                  <c:v>54.243977857142667</c:v>
                </c:pt>
                <c:pt idx="63">
                  <c:v>53.694636142856993</c:v>
                </c:pt>
                <c:pt idx="64">
                  <c:v>52.469181428571332</c:v>
                </c:pt>
                <c:pt idx="65">
                  <c:v>51.271898142857239</c:v>
                </c:pt>
                <c:pt idx="66">
                  <c:v>50.539442428571633</c:v>
                </c:pt>
                <c:pt idx="67">
                  <c:v>52.680466714285771</c:v>
                </c:pt>
                <c:pt idx="68">
                  <c:v>55.04686200000036</c:v>
                </c:pt>
                <c:pt idx="69">
                  <c:v>58.004856142856838</c:v>
                </c:pt>
                <c:pt idx="70">
                  <c:v>58.244312857142845</c:v>
                </c:pt>
                <c:pt idx="71">
                  <c:v>57.948513285714611</c:v>
                </c:pt>
                <c:pt idx="72">
                  <c:v>59.314824999999232</c:v>
                </c:pt>
                <c:pt idx="73">
                  <c:v>58.666883285714661</c:v>
                </c:pt>
                <c:pt idx="74">
                  <c:v>56.878001285713921</c:v>
                </c:pt>
                <c:pt idx="75">
                  <c:v>56.708973</c:v>
                </c:pt>
                <c:pt idx="76">
                  <c:v>54.582034428571873</c:v>
                </c:pt>
                <c:pt idx="77">
                  <c:v>54.314406285713844</c:v>
                </c:pt>
                <c:pt idx="78">
                  <c:v>53.976349857143063</c:v>
                </c:pt>
                <c:pt idx="79">
                  <c:v>52.750895142857402</c:v>
                </c:pt>
                <c:pt idx="80">
                  <c:v>54.272149285714235</c:v>
                </c:pt>
                <c:pt idx="81">
                  <c:v>53.567865000000197</c:v>
                </c:pt>
                <c:pt idx="82">
                  <c:v>51.370497857142468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6.4579231877491097</c:v>
                </c:pt>
                <c:pt idx="2">
                  <c:v>6.8268510467720889</c:v>
                </c:pt>
                <c:pt idx="3">
                  <c:v>7.216400190308522</c:v>
                </c:pt>
                <c:pt idx="4">
                  <c:v>7.6275584987687797</c:v>
                </c:pt>
                <c:pt idx="5">
                  <c:v>8.0613402332429409</c:v>
                </c:pt>
                <c:pt idx="6">
                  <c:v>8.5187838247806997</c:v>
                </c:pt>
                <c:pt idx="7">
                  <c:v>9.0009491578519807</c:v>
                </c:pt>
                <c:pt idx="8">
                  <c:v>9.5089142915344524</c:v>
                </c:pt>
                <c:pt idx="9">
                  <c:v>10.043771558843765</c:v>
                </c:pt>
                <c:pt idx="10">
                  <c:v>10.606622981846282</c:v>
                </c:pt>
                <c:pt idx="11">
                  <c:v>11.198574937915783</c:v>
                </c:pt>
                <c:pt idx="12">
                  <c:v>11.820732010882223</c:v>
                </c:pt>
                <c:pt idx="13">
                  <c:v>12.474189960065539</c:v>
                </c:pt>
                <c:pt idx="14">
                  <c:v>13.160027740510806</c:v>
                </c:pt>
                <c:pt idx="15">
                  <c:v>13.879298509391569</c:v>
                </c:pt>
                <c:pt idx="16">
                  <c:v>14.63301955680075</c:v>
                </c:pt>
                <c:pt idx="17">
                  <c:v>15.422161104304983</c:v>
                </c:pt>
                <c:pt idx="18">
                  <c:v>16.247633922022384</c:v>
                </c:pt>
                <c:pt idx="19">
                  <c:v>17.110275724937789</c:v>
                </c:pt>
                <c:pt idx="20">
                  <c:v>18.010836322045567</c:v>
                </c:pt>
                <c:pt idx="21">
                  <c:v>18.94996150806146</c:v>
                </c:pt>
                <c:pt idx="22">
                  <c:v>19.928175707212372</c:v>
                </c:pt>
                <c:pt idx="23">
                  <c:v>20.945863402308447</c:v>
                </c:pt>
                <c:pt idx="24">
                  <c:v>22.003249410187614</c:v>
                </c:pt>
                <c:pt idx="25">
                  <c:v>23.10037809689042</c:v>
                </c:pt>
                <c:pt idx="26">
                  <c:v>24.237091662659534</c:v>
                </c:pt>
                <c:pt idx="27">
                  <c:v>25.413007668022516</c:v>
                </c:pt>
                <c:pt idx="28">
                  <c:v>26.627496017596645</c:v>
                </c:pt>
                <c:pt idx="29">
                  <c:v>27.879655667439572</c:v>
                </c:pt>
                <c:pt idx="30">
                  <c:v>29.168291374104864</c:v>
                </c:pt>
                <c:pt idx="31">
                  <c:v>30.491890858120843</c:v>
                </c:pt>
                <c:pt idx="32">
                  <c:v>31.848602810159313</c:v>
                </c:pt>
                <c:pt idx="33">
                  <c:v>33.236216223136097</c:v>
                </c:pt>
                <c:pt idx="34">
                  <c:v>34.652141585979827</c:v>
                </c:pt>
                <c:pt idx="35">
                  <c:v>36.093394522576403</c:v>
                </c:pt>
                <c:pt idx="36">
                  <c:v>37.556582499878985</c:v>
                </c:pt>
                <c:pt idx="37">
                  <c:v>39.03789525953443</c:v>
                </c:pt>
                <c:pt idx="38">
                  <c:v>40.533099644584958</c:v>
                </c:pt>
                <c:pt idx="39">
                  <c:v>42.037539493730506</c:v>
                </c:pt>
                <c:pt idx="40">
                  <c:v>43.546141257201363</c:v>
                </c:pt>
                <c:pt idx="41">
                  <c:v>45.053425947612688</c:v>
                </c:pt>
                <c:pt idx="42">
                  <c:v>46.553527973782181</c:v>
                </c:pt>
                <c:pt idx="43">
                  <c:v>48.040221313529706</c:v>
                </c:pt>
                <c:pt idx="44">
                  <c:v>49.506953361932197</c:v>
                </c:pt>
                <c:pt idx="45">
                  <c:v>50.946886644429277</c:v>
                </c:pt>
                <c:pt idx="46">
                  <c:v>52.352948410885816</c:v>
                </c:pt>
                <c:pt idx="47">
                  <c:v>53.717887929969748</c:v>
                </c:pt>
                <c:pt idx="48">
                  <c:v>55.034341087285355</c:v>
                </c:pt>
                <c:pt idx="49">
                  <c:v>56.294901661462525</c:v>
                </c:pt>
                <c:pt idx="50">
                  <c:v>57.492198417174166</c:v>
                </c:pt>
                <c:pt idx="51">
                  <c:v>58.618976921472445</c:v>
                </c:pt>
                <c:pt idx="52">
                  <c:v>59.668184769533553</c:v>
                </c:pt>
                <c:pt idx="53">
                  <c:v>60.633058708101792</c:v>
                </c:pt>
                <c:pt idx="54">
                  <c:v>61.507211979918765</c:v>
                </c:pt>
                <c:pt idx="55">
                  <c:v>62.284720089994565</c:v>
                </c:pt>
                <c:pt idx="56">
                  <c:v>62.96020312336605</c:v>
                </c:pt>
                <c:pt idx="57">
                  <c:v>63.528902730878194</c:v>
                </c:pt>
                <c:pt idx="58">
                  <c:v>63.986751949087157</c:v>
                </c:pt>
                <c:pt idx="59">
                  <c:v>64.330436134402845</c:v>
                </c:pt>
                <c:pt idx="60">
                  <c:v>64.557443468776611</c:v>
                </c:pt>
                <c:pt idx="61">
                  <c:v>64.666103730097461</c:v>
                </c:pt>
                <c:pt idx="62">
                  <c:v>64.655614307391588</c:v>
                </c:pt>
                <c:pt idx="63">
                  <c:v>64.526052768529439</c:v>
                </c:pt>
                <c:pt idx="64">
                  <c:v>64.278375643753563</c:v>
                </c:pt>
                <c:pt idx="65">
                  <c:v>63.914403457679832</c:v>
                </c:pt>
                <c:pt idx="66">
                  <c:v>63.436792410428779</c:v>
                </c:pt>
                <c:pt idx="67">
                  <c:v>62.848993460226879</c:v>
                </c:pt>
                <c:pt idx="68">
                  <c:v>62.155199881132958</c:v>
                </c:pt>
                <c:pt idx="69">
                  <c:v>61.360284648172012</c:v>
                </c:pt>
                <c:pt idx="70">
                  <c:v>60.469729228161597</c:v>
                </c:pt>
                <c:pt idx="71">
                  <c:v>59.489545520825857</c:v>
                </c:pt>
                <c:pt idx="72">
                  <c:v>58.426192797477555</c:v>
                </c:pt>
                <c:pt idx="73">
                  <c:v>57.286491522872254</c:v>
                </c:pt>
                <c:pt idx="74">
                  <c:v>56.077535922105724</c:v>
                </c:pt>
                <c:pt idx="75">
                  <c:v>54.806607073647896</c:v>
                </c:pt>
                <c:pt idx="76">
                  <c:v>53.481088179020908</c:v>
                </c:pt>
                <c:pt idx="77">
                  <c:v>52.108383488123756</c:v>
                </c:pt>
                <c:pt idx="78">
                  <c:v>50.695842156697793</c:v>
                </c:pt>
                <c:pt idx="79">
                  <c:v>49.250688089235595</c:v>
                </c:pt>
                <c:pt idx="80">
                  <c:v>47.779956586913826</c:v>
                </c:pt>
                <c:pt idx="81">
                  <c:v>46.290438385364148</c:v>
                </c:pt>
                <c:pt idx="82">
                  <c:v>44.788631439708134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3392"/>
        <c:axId val="642760792"/>
      </c:scatterChart>
      <c:valAx>
        <c:axId val="3746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60792"/>
        <c:crosses val="autoZero"/>
        <c:crossBetween val="midCat"/>
      </c:valAx>
      <c:valAx>
        <c:axId val="6427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0.84514114285714315</c:v>
                </c:pt>
                <c:pt idx="4">
                  <c:v>2.0283388571428569</c:v>
                </c:pt>
                <c:pt idx="5">
                  <c:v>3.929906428571428</c:v>
                </c:pt>
                <c:pt idx="6">
                  <c:v>6.2540447142857154</c:v>
                </c:pt>
                <c:pt idx="7">
                  <c:v>9.2261245714285725</c:v>
                </c:pt>
                <c:pt idx="8">
                  <c:v>13.550430285714286</c:v>
                </c:pt>
                <c:pt idx="9">
                  <c:v>19.072019285714287</c:v>
                </c:pt>
                <c:pt idx="10">
                  <c:v>26.931832142857143</c:v>
                </c:pt>
                <c:pt idx="11">
                  <c:v>36.56644157142857</c:v>
                </c:pt>
                <c:pt idx="12">
                  <c:v>47.511019857142855</c:v>
                </c:pt>
                <c:pt idx="13">
                  <c:v>58.990854142857138</c:v>
                </c:pt>
                <c:pt idx="14">
                  <c:v>70.794659285714275</c:v>
                </c:pt>
                <c:pt idx="15">
                  <c:v>82.344921999999997</c:v>
                </c:pt>
                <c:pt idx="16">
                  <c:v>94.190984142857147</c:v>
                </c:pt>
                <c:pt idx="17">
                  <c:v>105.31867642857142</c:v>
                </c:pt>
                <c:pt idx="18">
                  <c:v>116.33368300000001</c:v>
                </c:pt>
                <c:pt idx="19">
                  <c:v>127.74308885714284</c:v>
                </c:pt>
                <c:pt idx="20">
                  <c:v>140.05397871428571</c:v>
                </c:pt>
                <c:pt idx="21">
                  <c:v>153.05506714285713</c:v>
                </c:pt>
                <c:pt idx="22">
                  <c:v>167.45063857142856</c:v>
                </c:pt>
                <c:pt idx="23">
                  <c:v>183.40972114285717</c:v>
                </c:pt>
                <c:pt idx="24">
                  <c:v>201.74928457142857</c:v>
                </c:pt>
                <c:pt idx="25">
                  <c:v>222.10310128571427</c:v>
                </c:pt>
                <c:pt idx="26">
                  <c:v>245.06277</c:v>
                </c:pt>
                <c:pt idx="27">
                  <c:v>270.34657685714285</c:v>
                </c:pt>
                <c:pt idx="28">
                  <c:v>297.91226485714282</c:v>
                </c:pt>
                <c:pt idx="29">
                  <c:v>328.77400342857146</c:v>
                </c:pt>
                <c:pt idx="30">
                  <c:v>363.08673514285715</c:v>
                </c:pt>
                <c:pt idx="31">
                  <c:v>399.822205</c:v>
                </c:pt>
                <c:pt idx="32">
                  <c:v>440.33263871428574</c:v>
                </c:pt>
                <c:pt idx="33">
                  <c:v>484.16729428571426</c:v>
                </c:pt>
                <c:pt idx="34">
                  <c:v>528.80483400000003</c:v>
                </c:pt>
                <c:pt idx="35">
                  <c:v>574.28751499999998</c:v>
                </c:pt>
                <c:pt idx="36">
                  <c:v>619.38988242857147</c:v>
                </c:pt>
                <c:pt idx="37">
                  <c:v>668.19678542857139</c:v>
                </c:pt>
                <c:pt idx="38">
                  <c:v>719.38416928571417</c:v>
                </c:pt>
                <c:pt idx="39">
                  <c:v>771.85335071428563</c:v>
                </c:pt>
                <c:pt idx="40">
                  <c:v>822.25193628571435</c:v>
                </c:pt>
                <c:pt idx="41">
                  <c:v>873.18577785714285</c:v>
                </c:pt>
                <c:pt idx="42">
                  <c:v>925.86624442857135</c:v>
                </c:pt>
                <c:pt idx="43">
                  <c:v>979.22282414285723</c:v>
                </c:pt>
                <c:pt idx="44">
                  <c:v>1028.9312110000001</c:v>
                </c:pt>
                <c:pt idx="45">
                  <c:v>1077.9212278571431</c:v>
                </c:pt>
                <c:pt idx="46">
                  <c:v>1126.6013595714287</c:v>
                </c:pt>
                <c:pt idx="47">
                  <c:v>1178.5775418571432</c:v>
                </c:pt>
                <c:pt idx="48">
                  <c:v>1232.4834632857142</c:v>
                </c:pt>
                <c:pt idx="49">
                  <c:v>1285.3188725714285</c:v>
                </c:pt>
                <c:pt idx="50">
                  <c:v>1338.4923381428571</c:v>
                </c:pt>
                <c:pt idx="51">
                  <c:v>1394.8773402857141</c:v>
                </c:pt>
                <c:pt idx="52">
                  <c:v>1452.9244534285713</c:v>
                </c:pt>
                <c:pt idx="53">
                  <c:v>1512.873134142857</c:v>
                </c:pt>
                <c:pt idx="54">
                  <c:v>1574.1036124285713</c:v>
                </c:pt>
                <c:pt idx="55">
                  <c:v>1634.503035142857</c:v>
                </c:pt>
                <c:pt idx="56">
                  <c:v>1693.6629174285717</c:v>
                </c:pt>
                <c:pt idx="57">
                  <c:v>1754.259539857143</c:v>
                </c:pt>
                <c:pt idx="58">
                  <c:v>1815.3491611428572</c:v>
                </c:pt>
                <c:pt idx="59">
                  <c:v>1877.5092947142859</c:v>
                </c:pt>
                <c:pt idx="60">
                  <c:v>1937.9368888571428</c:v>
                </c:pt>
                <c:pt idx="61">
                  <c:v>1994.8853184285715</c:v>
                </c:pt>
                <c:pt idx="62">
                  <c:v>2049.3828385714282</c:v>
                </c:pt>
                <c:pt idx="63">
                  <c:v>2103.3310169999995</c:v>
                </c:pt>
                <c:pt idx="64">
                  <c:v>2156.0537407142851</c:v>
                </c:pt>
                <c:pt idx="65">
                  <c:v>2207.5791811428567</c:v>
                </c:pt>
                <c:pt idx="66">
                  <c:v>2258.3721658571426</c:v>
                </c:pt>
                <c:pt idx="67">
                  <c:v>2311.3061748571427</c:v>
                </c:pt>
                <c:pt idx="68">
                  <c:v>2366.6065791428573</c:v>
                </c:pt>
                <c:pt idx="69">
                  <c:v>2424.8649775714284</c:v>
                </c:pt>
                <c:pt idx="70">
                  <c:v>2483.3628327142856</c:v>
                </c:pt>
                <c:pt idx="71">
                  <c:v>2541.5648882857145</c:v>
                </c:pt>
                <c:pt idx="72">
                  <c:v>2601.133255571428</c:v>
                </c:pt>
                <c:pt idx="73">
                  <c:v>2660.0536811428569</c:v>
                </c:pt>
                <c:pt idx="74">
                  <c:v>2717.1852247142851</c:v>
                </c:pt>
                <c:pt idx="75">
                  <c:v>2774.1477399999994</c:v>
                </c:pt>
                <c:pt idx="76">
                  <c:v>2828.9833167142856</c:v>
                </c:pt>
                <c:pt idx="77">
                  <c:v>2883.5512652857137</c:v>
                </c:pt>
                <c:pt idx="78">
                  <c:v>2937.7811574285711</c:v>
                </c:pt>
                <c:pt idx="79">
                  <c:v>2990.7855948571428</c:v>
                </c:pt>
                <c:pt idx="80">
                  <c:v>3045.3112864285713</c:v>
                </c:pt>
                <c:pt idx="81">
                  <c:v>3099.1326937142858</c:v>
                </c:pt>
                <c:pt idx="82">
                  <c:v>3150.7567338571425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5.5778376880251371E-6</c:v>
                </c:pt>
                <c:pt idx="3">
                  <c:v>8.5528616420776059E-4</c:v>
                </c:pt>
                <c:pt idx="4">
                  <c:v>1.1281609970208507E-2</c:v>
                </c:pt>
                <c:pt idx="5">
                  <c:v>6.215999986207188E-2</c:v>
                </c:pt>
                <c:pt idx="6">
                  <c:v>0.21789718511740214</c:v>
                </c:pt>
                <c:pt idx="7">
                  <c:v>0.57944746228447863</c:v>
                </c:pt>
                <c:pt idx="8">
                  <c:v>1.2801571246151062</c:v>
                </c:pt>
                <c:pt idx="9">
                  <c:v>2.4776041997085709</c:v>
                </c:pt>
                <c:pt idx="10">
                  <c:v>4.3441374352999276</c:v>
                </c:pt>
                <c:pt idx="11">
                  <c:v>7.0578284936556486</c:v>
                </c:pt>
                <c:pt idx="12">
                  <c:v>10.794715291044223</c:v>
                </c:pt>
                <c:pt idx="13">
                  <c:v>15.722658253082239</c:v>
                </c:pt>
                <c:pt idx="14">
                  <c:v>21.996808897901502</c:v>
                </c:pt>
                <c:pt idx="15">
                  <c:v>29.756526965781667</c:v>
                </c:pt>
                <c:pt idx="16">
                  <c:v>39.123516523416406</c:v>
                </c:pt>
                <c:pt idx="17">
                  <c:v>50.200940529041787</c:v>
                </c:pt>
                <c:pt idx="18">
                  <c:v>63.073290457036912</c:v>
                </c:pt>
                <c:pt idx="19">
                  <c:v>77.806816881711811</c:v>
                </c:pt>
                <c:pt idx="20">
                  <c:v>94.450359538498432</c:v>
                </c:pt>
                <c:pt idx="21">
                  <c:v>113.03644670237122</c:v>
                </c:pt>
                <c:pt idx="22">
                  <c:v>133.58256162187396</c:v>
                </c:pt>
                <c:pt idx="23">
                  <c:v>156.0924974902554</c:v>
                </c:pt>
                <c:pt idx="24">
                  <c:v>180.5577420286007</c:v>
                </c:pt>
                <c:pt idx="25">
                  <c:v>206.9588485614824</c:v>
                </c:pt>
                <c:pt idx="26">
                  <c:v>235.26676298679482</c:v>
                </c:pt>
                <c:pt idx="27">
                  <c:v>265.44408580676185</c:v>
                </c:pt>
                <c:pt idx="28">
                  <c:v>297.44625589267639</c:v>
                </c:pt>
                <c:pt idx="29">
                  <c:v>331.22264833989686</c:v>
                </c:pt>
                <c:pt idx="30">
                  <c:v>366.71758300491388</c:v>
                </c:pt>
                <c:pt idx="31">
                  <c:v>403.87124341252007</c:v>
                </c:pt>
                <c:pt idx="32">
                  <c:v>442.62050793081164</c:v>
                </c:pt>
                <c:pt idx="33">
                  <c:v>482.89969663820227</c:v>
                </c:pt>
                <c:pt idx="34">
                  <c:v>524.64123831176084</c:v>
                </c:pt>
                <c:pt idx="35">
                  <c:v>567.77626257786881</c:v>
                </c:pt>
                <c:pt idx="36">
                  <c:v>612.23512258464848</c:v>
                </c:pt>
                <c:pt idx="37">
                  <c:v>657.94785365885355</c:v>
                </c:pt>
                <c:pt idx="38">
                  <c:v>704.84457335823322</c:v>
                </c:pt>
                <c:pt idx="39">
                  <c:v>752.85582817008913</c:v>
                </c:pt>
                <c:pt idx="40">
                  <c:v>801.91289187309326</c:v>
                </c:pt>
                <c:pt idx="41">
                  <c:v>851.94802029908101</c:v>
                </c:pt>
                <c:pt idx="42">
                  <c:v>902.89466692437577</c:v>
                </c:pt>
                <c:pt idx="43">
                  <c:v>954.68766340095181</c:v>
                </c:pt>
                <c:pt idx="44">
                  <c:v>1007.2633688170755</c:v>
                </c:pt>
                <c:pt idx="45">
                  <c:v>1060.5597911625684</c:v>
                </c:pt>
                <c:pt idx="46">
                  <c:v>1114.516684170758</c:v>
                </c:pt>
                <c:pt idx="47">
                  <c:v>1169.075622420972</c:v>
                </c:pt>
                <c:pt idx="48">
                  <c:v>1224.180057314205</c:v>
                </c:pt>
                <c:pt idx="49">
                  <c:v>1279.7753562814798</c:v>
                </c:pt>
                <c:pt idx="50">
                  <c:v>1335.8088273498149</c:v>
                </c:pt>
                <c:pt idx="51">
                  <c:v>1392.2297309744858</c:v>
                </c:pt>
                <c:pt idx="52">
                  <c:v>1448.989280847924</c:v>
                </c:pt>
                <c:pt idx="53">
                  <c:v>1506.0406352143773</c:v>
                </c:pt>
                <c:pt idx="54">
                  <c:v>1563.3388800544778</c:v>
                </c:pt>
                <c:pt idx="55">
                  <c:v>1620.8410053540917</c:v>
                </c:pt>
                <c:pt idx="56">
                  <c:v>1678.5058755362465</c:v>
                </c:pt>
                <c:pt idx="57">
                  <c:v>1736.2941950124602</c:v>
                </c:pt>
                <c:pt idx="58">
                  <c:v>1794.1684696994248</c:v>
                </c:pt>
                <c:pt idx="59">
                  <c:v>1852.0929652476916</c:v>
                </c:pt>
                <c:pt idx="60">
                  <c:v>1910.0336626398343</c:v>
                </c:pt>
                <c:pt idx="61">
                  <c:v>1967.958211735614</c:v>
                </c:pt>
                <c:pt idx="62">
                  <c:v>2025.8358832700892</c:v>
                </c:pt>
                <c:pt idx="63">
                  <c:v>2083.63751974664</c:v>
                </c:pt>
                <c:pt idx="64">
                  <c:v>2141.3354856097476</c:v>
                </c:pt>
                <c:pt idx="65">
                  <c:v>2198.903617031463</c:v>
                </c:pt>
                <c:pt idx="66">
                  <c:v>2256.3171716001621</c:v>
                </c:pt>
                <c:pt idx="67">
                  <c:v>2313.552778159893</c:v>
                </c:pt>
                <c:pt idx="68">
                  <c:v>2370.5883870128364</c:v>
                </c:pt>
                <c:pt idx="69">
                  <c:v>2427.4032206656848</c:v>
                </c:pt>
                <c:pt idx="70">
                  <c:v>2483.9777252726681</c:v>
                </c:pt>
                <c:pt idx="71">
                  <c:v>2540.2935229031318</c:v>
                </c:pt>
                <c:pt idx="72">
                  <c:v>2596.3333647396857</c:v>
                </c:pt>
                <c:pt idx="73">
                  <c:v>2652.0810852936361</c:v>
                </c:pt>
                <c:pt idx="74">
                  <c:v>2707.5215577074755</c:v>
                </c:pt>
                <c:pt idx="75">
                  <c:v>2762.6406501993124</c:v>
                </c:pt>
                <c:pt idx="76">
                  <c:v>2817.4251836911121</c:v>
                </c:pt>
                <c:pt idx="77">
                  <c:v>2871.8628906512495</c:v>
                </c:pt>
                <c:pt idx="78">
                  <c:v>2925.9423751719737</c:v>
                </c:pt>
                <c:pt idx="79">
                  <c:v>2979.6530742938075</c:v>
                </c:pt>
                <c:pt idx="80">
                  <c:v>3032.9852205814668</c:v>
                </c:pt>
                <c:pt idx="81">
                  <c:v>3085.9298059495013</c:v>
                </c:pt>
                <c:pt idx="82">
                  <c:v>3138.4785467303764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58832"/>
        <c:axId val="642761184"/>
      </c:scatterChart>
      <c:valAx>
        <c:axId val="6427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61184"/>
        <c:crosses val="autoZero"/>
        <c:crossBetween val="midCat"/>
      </c:valAx>
      <c:valAx>
        <c:axId val="6427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0.253542286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0.40848485714285743</c:v>
                </c:pt>
                <c:pt idx="4">
                  <c:v>0.7465414285714278</c:v>
                </c:pt>
                <c:pt idx="5">
                  <c:v>1.4649112857142859</c:v>
                </c:pt>
                <c:pt idx="6">
                  <c:v>1.8874820000000017</c:v>
                </c:pt>
                <c:pt idx="7">
                  <c:v>2.5354235714285704</c:v>
                </c:pt>
                <c:pt idx="8">
                  <c:v>3.8876494285714283</c:v>
                </c:pt>
                <c:pt idx="9">
                  <c:v>5.0849327142857152</c:v>
                </c:pt>
                <c:pt idx="10">
                  <c:v>7.4231565714285708</c:v>
                </c:pt>
                <c:pt idx="11">
                  <c:v>9.1979531428571413</c:v>
                </c:pt>
                <c:pt idx="12">
                  <c:v>10.507922000000001</c:v>
                </c:pt>
                <c:pt idx="13">
                  <c:v>11.043177999999997</c:v>
                </c:pt>
                <c:pt idx="14">
                  <c:v>11.367148857142851</c:v>
                </c:pt>
                <c:pt idx="15">
                  <c:v>11.113606428571437</c:v>
                </c:pt>
                <c:pt idx="16">
                  <c:v>11.409405857142865</c:v>
                </c:pt>
                <c:pt idx="17">
                  <c:v>10.69103599999999</c:v>
                </c:pt>
                <c:pt idx="18">
                  <c:v>10.578350285714301</c:v>
                </c:pt>
                <c:pt idx="19">
                  <c:v>10.972749571428544</c:v>
                </c:pt>
                <c:pt idx="20">
                  <c:v>11.874233571428597</c:v>
                </c:pt>
                <c:pt idx="21">
                  <c:v>12.564432142857136</c:v>
                </c:pt>
                <c:pt idx="22">
                  <c:v>13.958915142857144</c:v>
                </c:pt>
                <c:pt idx="23">
                  <c:v>15.522426285714324</c:v>
                </c:pt>
                <c:pt idx="24">
                  <c:v>17.902907142857124</c:v>
                </c:pt>
                <c:pt idx="25">
                  <c:v>19.917160428571414</c:v>
                </c:pt>
                <c:pt idx="26">
                  <c:v>22.523012428571441</c:v>
                </c:pt>
                <c:pt idx="27">
                  <c:v>24.847150571428536</c:v>
                </c:pt>
                <c:pt idx="28">
                  <c:v>27.129031714285681</c:v>
                </c:pt>
                <c:pt idx="29">
                  <c:v>30.42508228571436</c:v>
                </c:pt>
                <c:pt idx="30">
                  <c:v>33.876075428571404</c:v>
                </c:pt>
                <c:pt idx="31">
                  <c:v>36.29881357142856</c:v>
                </c:pt>
                <c:pt idx="32">
                  <c:v>40.073777428571454</c:v>
                </c:pt>
                <c:pt idx="33">
                  <c:v>43.397999285714242</c:v>
                </c:pt>
                <c:pt idx="34">
                  <c:v>44.20088342857148</c:v>
                </c:pt>
                <c:pt idx="35">
                  <c:v>45.046024714285672</c:v>
                </c:pt>
                <c:pt idx="36">
                  <c:v>44.665711142857198</c:v>
                </c:pt>
                <c:pt idx="37">
                  <c:v>48.370246714285635</c:v>
                </c:pt>
                <c:pt idx="38">
                  <c:v>50.750727571428492</c:v>
                </c:pt>
                <c:pt idx="39">
                  <c:v>52.032525142857175</c:v>
                </c:pt>
                <c:pt idx="40">
                  <c:v>49.96192928571444</c:v>
                </c:pt>
                <c:pt idx="41">
                  <c:v>50.497185285714217</c:v>
                </c:pt>
                <c:pt idx="42">
                  <c:v>52.243810285714211</c:v>
                </c:pt>
                <c:pt idx="43">
                  <c:v>52.9199234285716</c:v>
                </c:pt>
                <c:pt idx="44">
                  <c:v>49.271730571428556</c:v>
                </c:pt>
                <c:pt idx="45">
                  <c:v>48.553360571428733</c:v>
                </c:pt>
                <c:pt idx="46">
                  <c:v>48.243475428571323</c:v>
                </c:pt>
                <c:pt idx="47">
                  <c:v>51.539526000000173</c:v>
                </c:pt>
                <c:pt idx="48">
                  <c:v>53.469265142856706</c:v>
                </c:pt>
                <c:pt idx="49">
                  <c:v>52.398753000000092</c:v>
                </c:pt>
                <c:pt idx="50">
                  <c:v>52.736809285714266</c:v>
                </c:pt>
                <c:pt idx="51">
                  <c:v>55.948345857142762</c:v>
                </c:pt>
                <c:pt idx="52">
                  <c:v>57.610456857142857</c:v>
                </c:pt>
                <c:pt idx="53">
                  <c:v>59.512024428571443</c:v>
                </c:pt>
                <c:pt idx="54">
                  <c:v>60.793822000000013</c:v>
                </c:pt>
                <c:pt idx="55">
                  <c:v>59.962766428571435</c:v>
                </c:pt>
                <c:pt idx="56">
                  <c:v>58.723226000000444</c:v>
                </c:pt>
                <c:pt idx="57">
                  <c:v>60.159966142856923</c:v>
                </c:pt>
                <c:pt idx="58">
                  <c:v>60.652964999999917</c:v>
                </c:pt>
                <c:pt idx="59">
                  <c:v>61.723477285714502</c:v>
                </c:pt>
                <c:pt idx="60">
                  <c:v>59.990937857142548</c:v>
                </c:pt>
                <c:pt idx="61">
                  <c:v>56.511773285714447</c:v>
                </c:pt>
                <c:pt idx="62">
                  <c:v>54.060863857142671</c:v>
                </c:pt>
                <c:pt idx="63">
                  <c:v>53.511522142856997</c:v>
                </c:pt>
                <c:pt idx="64">
                  <c:v>52.286067428571336</c:v>
                </c:pt>
                <c:pt idx="65">
                  <c:v>51.088784142857243</c:v>
                </c:pt>
                <c:pt idx="66">
                  <c:v>50.356328428571636</c:v>
                </c:pt>
                <c:pt idx="67">
                  <c:v>52.497352714285775</c:v>
                </c:pt>
                <c:pt idx="68">
                  <c:v>54.863748000000363</c:v>
                </c:pt>
                <c:pt idx="69">
                  <c:v>57.821742142856841</c:v>
                </c:pt>
                <c:pt idx="70">
                  <c:v>58.061198857142848</c:v>
                </c:pt>
                <c:pt idx="71">
                  <c:v>57.765399285714615</c:v>
                </c:pt>
                <c:pt idx="72">
                  <c:v>59.131710999999235</c:v>
                </c:pt>
                <c:pt idx="73">
                  <c:v>58.483769285714665</c:v>
                </c:pt>
                <c:pt idx="74">
                  <c:v>56.694887285713925</c:v>
                </c:pt>
                <c:pt idx="75">
                  <c:v>56.525859000000004</c:v>
                </c:pt>
                <c:pt idx="76">
                  <c:v>54.398920428571877</c:v>
                </c:pt>
                <c:pt idx="77">
                  <c:v>54.131292285713847</c:v>
                </c:pt>
                <c:pt idx="78">
                  <c:v>53.793235857143067</c:v>
                </c:pt>
                <c:pt idx="79">
                  <c:v>52.567781142857406</c:v>
                </c:pt>
                <c:pt idx="80">
                  <c:v>54.089035285714239</c:v>
                </c:pt>
                <c:pt idx="81">
                  <c:v>53.3847510000002</c:v>
                </c:pt>
                <c:pt idx="82">
                  <c:v>51.187383857142471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5.5778376880251371E-6</c:v>
                </c:pt>
                <c:pt idx="3">
                  <c:v>8.4970832651973542E-4</c:v>
                </c:pt>
                <c:pt idx="4">
                  <c:v>1.0426323806000747E-2</c:v>
                </c:pt>
                <c:pt idx="5">
                  <c:v>5.0878389891863371E-2</c:v>
                </c:pt>
                <c:pt idx="6">
                  <c:v>0.15573718525533026</c:v>
                </c:pt>
                <c:pt idx="7">
                  <c:v>0.36155027716707649</c:v>
                </c:pt>
                <c:pt idx="8">
                  <c:v>0.70070966233062759</c:v>
                </c:pt>
                <c:pt idx="9">
                  <c:v>1.1974470750934647</c:v>
                </c:pt>
                <c:pt idx="10">
                  <c:v>1.8665332355913571</c:v>
                </c:pt>
                <c:pt idx="11">
                  <c:v>2.713691058355721</c:v>
                </c:pt>
                <c:pt idx="12">
                  <c:v>3.7368867973885749</c:v>
                </c:pt>
                <c:pt idx="13">
                  <c:v>4.9279429620380153</c:v>
                </c:pt>
                <c:pt idx="14">
                  <c:v>6.2741506448192617</c:v>
                </c:pt>
                <c:pt idx="15">
                  <c:v>7.7597180678801649</c:v>
                </c:pt>
                <c:pt idx="16">
                  <c:v>9.3669895576347386</c:v>
                </c:pt>
                <c:pt idx="17">
                  <c:v>11.077424005625383</c:v>
                </c:pt>
                <c:pt idx="18">
                  <c:v>12.872349927995122</c:v>
                </c:pt>
                <c:pt idx="19">
                  <c:v>14.733526424674896</c:v>
                </c:pt>
                <c:pt idx="20">
                  <c:v>16.643542656786618</c:v>
                </c:pt>
                <c:pt idx="21">
                  <c:v>18.586087163872794</c:v>
                </c:pt>
                <c:pt idx="22">
                  <c:v>20.546114919502745</c:v>
                </c:pt>
                <c:pt idx="23">
                  <c:v>22.509935868381444</c:v>
                </c:pt>
                <c:pt idx="24">
                  <c:v>24.465244538345306</c:v>
                </c:pt>
                <c:pt idx="25">
                  <c:v>26.401106532881712</c:v>
                </c:pt>
                <c:pt idx="26">
                  <c:v>28.307914425312418</c:v>
                </c:pt>
                <c:pt idx="27">
                  <c:v>30.177322819967053</c:v>
                </c:pt>
                <c:pt idx="28">
                  <c:v>32.002170085914543</c:v>
                </c:pt>
                <c:pt idx="29">
                  <c:v>33.776392447220452</c:v>
                </c:pt>
                <c:pt idx="30">
                  <c:v>35.494934665017027</c:v>
                </c:pt>
                <c:pt idx="31">
                  <c:v>37.153660407606189</c:v>
                </c:pt>
                <c:pt idx="32">
                  <c:v>38.749264518291589</c:v>
                </c:pt>
                <c:pt idx="33">
                  <c:v>40.27918870739061</c:v>
                </c:pt>
                <c:pt idx="34">
                  <c:v>41.741541673558586</c:v>
                </c:pt>
                <c:pt idx="35">
                  <c:v>43.135024266107969</c:v>
                </c:pt>
                <c:pt idx="36">
                  <c:v>44.45886000677973</c:v>
                </c:pt>
                <c:pt idx="37">
                  <c:v>45.712731074205038</c:v>
                </c:pt>
                <c:pt idx="38">
                  <c:v>46.89671969937968</c:v>
                </c:pt>
                <c:pt idx="39">
                  <c:v>48.011254811855856</c:v>
                </c:pt>
                <c:pt idx="40">
                  <c:v>49.05706370300414</c:v>
                </c:pt>
                <c:pt idx="41">
                  <c:v>50.035128425987786</c:v>
                </c:pt>
                <c:pt idx="42">
                  <c:v>50.946646625294704</c:v>
                </c:pt>
                <c:pt idx="43">
                  <c:v>51.792996476576057</c:v>
                </c:pt>
                <c:pt idx="44">
                  <c:v>52.575705416123746</c:v>
                </c:pt>
                <c:pt idx="45">
                  <c:v>53.296422345492836</c:v>
                </c:pt>
                <c:pt idx="46">
                  <c:v>53.956893008189603</c:v>
                </c:pt>
                <c:pt idx="47">
                  <c:v>54.558938250213942</c:v>
                </c:pt>
                <c:pt idx="48">
                  <c:v>55.104434893233105</c:v>
                </c:pt>
                <c:pt idx="49">
                  <c:v>55.595298967274964</c:v>
                </c:pt>
                <c:pt idx="50">
                  <c:v>56.033471068335011</c:v>
                </c:pt>
                <c:pt idx="51">
                  <c:v>56.420903624670984</c:v>
                </c:pt>
                <c:pt idx="52">
                  <c:v>56.759549873438111</c:v>
                </c:pt>
                <c:pt idx="53">
                  <c:v>57.051354366453324</c:v>
                </c:pt>
                <c:pt idx="54">
                  <c:v>57.298244840100445</c:v>
                </c:pt>
                <c:pt idx="55">
                  <c:v>57.502125299614001</c:v>
                </c:pt>
                <c:pt idx="56">
                  <c:v>57.664870182154736</c:v>
                </c:pt>
                <c:pt idx="57">
                  <c:v>57.788319476213644</c:v>
                </c:pt>
                <c:pt idx="58">
                  <c:v>57.87427468696454</c:v>
                </c:pt>
                <c:pt idx="59">
                  <c:v>57.924495548266698</c:v>
                </c:pt>
                <c:pt idx="60">
                  <c:v>57.94069739214283</c:v>
                </c:pt>
                <c:pt idx="61">
                  <c:v>57.924549095779525</c:v>
                </c:pt>
                <c:pt idx="62">
                  <c:v>57.87767153447524</c:v>
                </c:pt>
                <c:pt idx="63">
                  <c:v>57.801636476550861</c:v>
                </c:pt>
                <c:pt idx="64">
                  <c:v>57.697965863107761</c:v>
                </c:pt>
                <c:pt idx="65">
                  <c:v>57.568131421715215</c:v>
                </c:pt>
                <c:pt idx="66">
                  <c:v>57.413554568698885</c:v>
                </c:pt>
                <c:pt idx="67">
                  <c:v>57.235606559730819</c:v>
                </c:pt>
                <c:pt idx="68">
                  <c:v>57.035608852943426</c:v>
                </c:pt>
                <c:pt idx="69">
                  <c:v>56.814833652848591</c:v>
                </c:pt>
                <c:pt idx="70">
                  <c:v>56.574504606983076</c:v>
                </c:pt>
                <c:pt idx="71">
                  <c:v>56.315797630463805</c:v>
                </c:pt>
                <c:pt idx="72">
                  <c:v>56.039841836553734</c:v>
                </c:pt>
                <c:pt idx="73">
                  <c:v>55.747720553950352</c:v>
                </c:pt>
                <c:pt idx="74">
                  <c:v>55.440472413839281</c:v>
                </c:pt>
                <c:pt idx="75">
                  <c:v>55.119092491836732</c:v>
                </c:pt>
                <c:pt idx="76">
                  <c:v>54.784533491799756</c:v>
                </c:pt>
                <c:pt idx="77">
                  <c:v>54.437706960137206</c:v>
                </c:pt>
                <c:pt idx="78">
                  <c:v>54.079484520724314</c:v>
                </c:pt>
                <c:pt idx="79">
                  <c:v>53.710699121833898</c:v>
                </c:pt>
                <c:pt idx="80">
                  <c:v>53.332146287659185</c:v>
                </c:pt>
                <c:pt idx="81">
                  <c:v>52.944585368034346</c:v>
                </c:pt>
                <c:pt idx="82">
                  <c:v>52.5487407808751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61576"/>
        <c:axId val="642761968"/>
      </c:scatterChart>
      <c:valAx>
        <c:axId val="64276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61968"/>
        <c:crosses val="autoZero"/>
        <c:crossBetween val="midCat"/>
      </c:valAx>
      <c:valAx>
        <c:axId val="642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6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0.43665628571428572</c:v>
                </c:pt>
                <c:pt idx="3">
                  <c:v>1.2817974285714289</c:v>
                </c:pt>
                <c:pt idx="4">
                  <c:v>2.4649951428571422</c:v>
                </c:pt>
                <c:pt idx="5">
                  <c:v>4.3665627142857142</c:v>
                </c:pt>
                <c:pt idx="6">
                  <c:v>6.6907010000000016</c:v>
                </c:pt>
                <c:pt idx="7">
                  <c:v>9.6627808571428577</c:v>
                </c:pt>
                <c:pt idx="8">
                  <c:v>13.987086571428572</c:v>
                </c:pt>
                <c:pt idx="9">
                  <c:v>19.508675571428572</c:v>
                </c:pt>
                <c:pt idx="10">
                  <c:v>27.368488428571428</c:v>
                </c:pt>
                <c:pt idx="11">
                  <c:v>37.003097857142855</c:v>
                </c:pt>
                <c:pt idx="12">
                  <c:v>47.947676142857141</c:v>
                </c:pt>
                <c:pt idx="13">
                  <c:v>59.427510428571424</c:v>
                </c:pt>
                <c:pt idx="14">
                  <c:v>71.231315571428553</c:v>
                </c:pt>
                <c:pt idx="15">
                  <c:v>82.781578285714275</c:v>
                </c:pt>
                <c:pt idx="16">
                  <c:v>94.627640428571425</c:v>
                </c:pt>
                <c:pt idx="17">
                  <c:v>105.7553327142857</c:v>
                </c:pt>
                <c:pt idx="18">
                  <c:v>116.77033928571429</c:v>
                </c:pt>
                <c:pt idx="19">
                  <c:v>128.17974514285712</c:v>
                </c:pt>
                <c:pt idx="20">
                  <c:v>140.490635</c:v>
                </c:pt>
                <c:pt idx="21">
                  <c:v>153.49172342857142</c:v>
                </c:pt>
                <c:pt idx="22">
                  <c:v>167.88729485714285</c:v>
                </c:pt>
                <c:pt idx="23">
                  <c:v>183.84637742857146</c:v>
                </c:pt>
                <c:pt idx="24">
                  <c:v>202.18594085714287</c:v>
                </c:pt>
                <c:pt idx="25">
                  <c:v>222.53975757142857</c:v>
                </c:pt>
                <c:pt idx="26">
                  <c:v>245.49942628571429</c:v>
                </c:pt>
                <c:pt idx="27">
                  <c:v>270.78323314285711</c:v>
                </c:pt>
                <c:pt idx="28">
                  <c:v>298.34892114285708</c:v>
                </c:pt>
                <c:pt idx="29">
                  <c:v>329.21065971428573</c:v>
                </c:pt>
                <c:pt idx="30">
                  <c:v>363.52339142857141</c:v>
                </c:pt>
                <c:pt idx="31">
                  <c:v>400.25886128571426</c:v>
                </c:pt>
                <c:pt idx="32">
                  <c:v>440.769295</c:v>
                </c:pt>
                <c:pt idx="33">
                  <c:v>484.60395057142853</c:v>
                </c:pt>
                <c:pt idx="34">
                  <c:v>529.24149028571435</c:v>
                </c:pt>
                <c:pt idx="35">
                  <c:v>574.72417128571431</c:v>
                </c:pt>
                <c:pt idx="36">
                  <c:v>619.82653871428579</c:v>
                </c:pt>
                <c:pt idx="37">
                  <c:v>668.63344171428571</c:v>
                </c:pt>
                <c:pt idx="38">
                  <c:v>719.82082557142849</c:v>
                </c:pt>
                <c:pt idx="39">
                  <c:v>772.29000699999995</c:v>
                </c:pt>
                <c:pt idx="40">
                  <c:v>822.68859257142867</c:v>
                </c:pt>
                <c:pt idx="41">
                  <c:v>873.62243414285717</c:v>
                </c:pt>
                <c:pt idx="42">
                  <c:v>926.30290071428567</c:v>
                </c:pt>
                <c:pt idx="43">
                  <c:v>979.65948042857156</c:v>
                </c:pt>
                <c:pt idx="44">
                  <c:v>1029.3678672857143</c:v>
                </c:pt>
                <c:pt idx="45">
                  <c:v>1078.3578841428573</c:v>
                </c:pt>
                <c:pt idx="46">
                  <c:v>1127.0380158571429</c:v>
                </c:pt>
                <c:pt idx="47">
                  <c:v>1179.0141981428574</c:v>
                </c:pt>
                <c:pt idx="48">
                  <c:v>1232.9201195714284</c:v>
                </c:pt>
                <c:pt idx="49">
                  <c:v>1285.7555288571427</c:v>
                </c:pt>
                <c:pt idx="50">
                  <c:v>1338.9289944285713</c:v>
                </c:pt>
                <c:pt idx="51">
                  <c:v>1395.3139965714283</c:v>
                </c:pt>
                <c:pt idx="52">
                  <c:v>1453.3611097142855</c:v>
                </c:pt>
                <c:pt idx="53">
                  <c:v>1513.3097904285712</c:v>
                </c:pt>
                <c:pt idx="54">
                  <c:v>1574.5402687142855</c:v>
                </c:pt>
                <c:pt idx="55">
                  <c:v>1634.9396914285712</c:v>
                </c:pt>
                <c:pt idx="56">
                  <c:v>1694.099573714286</c:v>
                </c:pt>
                <c:pt idx="57">
                  <c:v>1754.6961961428572</c:v>
                </c:pt>
                <c:pt idx="58">
                  <c:v>1815.7858174285714</c:v>
                </c:pt>
                <c:pt idx="59">
                  <c:v>1877.9459510000002</c:v>
                </c:pt>
                <c:pt idx="60">
                  <c:v>1938.373545142857</c:v>
                </c:pt>
                <c:pt idx="61">
                  <c:v>1995.3219747142857</c:v>
                </c:pt>
                <c:pt idx="62">
                  <c:v>2049.8194948571427</c:v>
                </c:pt>
                <c:pt idx="63">
                  <c:v>2103.767673285714</c:v>
                </c:pt>
                <c:pt idx="64">
                  <c:v>2156.4903969999996</c:v>
                </c:pt>
                <c:pt idx="65">
                  <c:v>2208.0158374285711</c:v>
                </c:pt>
                <c:pt idx="66">
                  <c:v>2258.808822142857</c:v>
                </c:pt>
                <c:pt idx="67">
                  <c:v>2311.7428311428571</c:v>
                </c:pt>
                <c:pt idx="68">
                  <c:v>2367.0432354285717</c:v>
                </c:pt>
                <c:pt idx="69">
                  <c:v>2425.3016338571429</c:v>
                </c:pt>
                <c:pt idx="70">
                  <c:v>2483.799489</c:v>
                </c:pt>
                <c:pt idx="71">
                  <c:v>2542.0015445714289</c:v>
                </c:pt>
                <c:pt idx="72">
                  <c:v>2601.5699118571424</c:v>
                </c:pt>
                <c:pt idx="73">
                  <c:v>2660.4903374285714</c:v>
                </c:pt>
                <c:pt idx="74">
                  <c:v>2717.6218809999996</c:v>
                </c:pt>
                <c:pt idx="75">
                  <c:v>2774.5843962857139</c:v>
                </c:pt>
                <c:pt idx="76">
                  <c:v>2829.419973</c:v>
                </c:pt>
                <c:pt idx="77">
                  <c:v>2883.9879215714282</c:v>
                </c:pt>
                <c:pt idx="78">
                  <c:v>2938.2178137142855</c:v>
                </c:pt>
                <c:pt idx="79">
                  <c:v>2991.2222511428572</c:v>
                </c:pt>
                <c:pt idx="80">
                  <c:v>3045.7479427142857</c:v>
                </c:pt>
                <c:pt idx="81">
                  <c:v>3099.5693500000002</c:v>
                </c:pt>
                <c:pt idx="82">
                  <c:v>3151.193390142857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5.0342902916413061</c:v>
                </c:pt>
                <c:pt idx="3">
                  <c:v>10.507087015854522</c:v>
                </c:pt>
                <c:pt idx="4">
                  <c:v>16.448156685778265</c:v>
                </c:pt>
                <c:pt idx="5">
                  <c:v>22.888429105047766</c:v>
                </c:pt>
                <c:pt idx="6">
                  <c:v>29.859959030157206</c:v>
                </c:pt>
                <c:pt idx="7">
                  <c:v>37.395877976064043</c:v>
                </c:pt>
                <c:pt idx="8">
                  <c:v>45.530335700098206</c:v>
                </c:pt>
                <c:pt idx="9">
                  <c:v>54.298430952149268</c:v>
                </c:pt>
                <c:pt idx="10">
                  <c:v>63.736131140581193</c:v>
                </c:pt>
                <c:pt idx="11">
                  <c:v>73.880180633336735</c:v>
                </c:pt>
                <c:pt idx="12">
                  <c:v>84.76799749209556</c:v>
                </c:pt>
                <c:pt idx="13">
                  <c:v>96.437558523872923</c:v>
                </c:pt>
                <c:pt idx="14">
                  <c:v>108.92727262869265</c:v>
                </c:pt>
                <c:pt idx="15">
                  <c:v>122.2758425234106</c:v>
                </c:pt>
                <c:pt idx="16">
                  <c:v>136.52211502973967</c:v>
                </c:pt>
                <c:pt idx="17">
                  <c:v>151.70492022823774</c:v>
                </c:pt>
                <c:pt idx="18">
                  <c:v>167.86289989853782</c:v>
                </c:pt>
                <c:pt idx="19">
                  <c:v>185.03432578836544</c:v>
                </c:pt>
                <c:pt idx="20">
                  <c:v>203.25690837872745</c:v>
                </c:pt>
                <c:pt idx="21">
                  <c:v>222.56759693877575</c:v>
                </c:pt>
                <c:pt idx="22">
                  <c:v>243.00237178985998</c:v>
                </c:pt>
                <c:pt idx="23">
                  <c:v>264.5960298227065</c:v>
                </c:pt>
                <c:pt idx="24">
                  <c:v>287.38196443295061</c:v>
                </c:pt>
                <c:pt idx="25">
                  <c:v>311.39194115680135</c:v>
                </c:pt>
                <c:pt idx="26">
                  <c:v>336.65587039880427</c:v>
                </c:pt>
                <c:pt idx="27">
                  <c:v>363.20157874584174</c:v>
                </c:pt>
                <c:pt idx="28">
                  <c:v>391.05458045404333</c:v>
                </c:pt>
                <c:pt idx="29">
                  <c:v>420.23785077657755</c:v>
                </c:pt>
                <c:pt idx="30">
                  <c:v>450.77160286883247</c:v>
                </c:pt>
                <c:pt idx="31">
                  <c:v>482.67307006182028</c:v>
                </c:pt>
                <c:pt idx="32">
                  <c:v>515.95629533343504</c:v>
                </c:pt>
                <c:pt idx="33">
                  <c:v>550.63192982926034</c:v>
                </c:pt>
                <c:pt idx="34">
                  <c:v>586.70704228893544</c:v>
                </c:pt>
                <c:pt idx="35">
                  <c:v>624.18494121980325</c:v>
                </c:pt>
                <c:pt idx="36">
                  <c:v>663.06501162603672</c:v>
                </c:pt>
                <c:pt idx="37">
                  <c:v>703.34256804825941</c:v>
                </c:pt>
                <c:pt idx="38">
                  <c:v>745.0087255956613</c:v>
                </c:pt>
                <c:pt idx="39">
                  <c:v>788.05029055983346</c:v>
                </c:pt>
                <c:pt idx="40">
                  <c:v>832.4496720873359</c:v>
                </c:pt>
                <c:pt idx="41">
                  <c:v>878.18481625696961</c:v>
                </c:pt>
                <c:pt idx="42">
                  <c:v>925.22916375870318</c:v>
                </c:pt>
                <c:pt idx="43">
                  <c:v>973.55163220532847</c:v>
                </c:pt>
                <c:pt idx="44">
                  <c:v>1023.1166239265675</c:v>
                </c:pt>
                <c:pt idx="45">
                  <c:v>1073.8840599001398</c:v>
                </c:pt>
                <c:pt idx="46">
                  <c:v>1125.8094402670688</c:v>
                </c:pt>
                <c:pt idx="47">
                  <c:v>1178.8439316613139</c:v>
                </c:pt>
                <c:pt idx="48">
                  <c:v>1232.9344813588925</c:v>
                </c:pt>
                <c:pt idx="49">
                  <c:v>1288.0239580213915</c:v>
                </c:pt>
                <c:pt idx="50">
                  <c:v>1344.0513185756774</c:v>
                </c:pt>
                <c:pt idx="51">
                  <c:v>1400.9518005383056</c:v>
                </c:pt>
                <c:pt idx="52">
                  <c:v>1458.6571388622592</c:v>
                </c:pt>
                <c:pt idx="53">
                  <c:v>1517.0958061579095</c:v>
                </c:pt>
                <c:pt idx="54">
                  <c:v>1576.1932749221307</c:v>
                </c:pt>
                <c:pt idx="55">
                  <c:v>1635.8723002019517</c:v>
                </c:pt>
                <c:pt idx="56">
                  <c:v>1696.0532209244745</c:v>
                </c:pt>
                <c:pt idx="57">
                  <c:v>1756.6542779454385</c:v>
                </c:pt>
                <c:pt idx="58">
                  <c:v>1817.5919467069523</c:v>
                </c:pt>
                <c:pt idx="59">
                  <c:v>1878.7812822525884</c:v>
                </c:pt>
                <c:pt idx="60">
                  <c:v>1940.1362742269939</c:v>
                </c:pt>
                <c:pt idx="61">
                  <c:v>2001.5702093889661</c:v>
                </c:pt>
                <c:pt idx="62">
                  <c:v>2062.9960390927945</c:v>
                </c:pt>
                <c:pt idx="63">
                  <c:v>2124.3267491435249</c:v>
                </c:pt>
                <c:pt idx="64">
                  <c:v>2185.4757294082947</c:v>
                </c:pt>
                <c:pt idx="65">
                  <c:v>2246.3571405683047</c:v>
                </c:pt>
                <c:pt idx="66">
                  <c:v>2306.8862754243028</c:v>
                </c:pt>
                <c:pt idx="67">
                  <c:v>2366.9799122223121</c:v>
                </c:pt>
                <c:pt idx="68">
                  <c:v>2426.556657545043</c:v>
                </c:pt>
                <c:pt idx="69">
                  <c:v>2485.5372764169842</c:v>
                </c:pt>
                <c:pt idx="70">
                  <c:v>2543.8450073962968</c:v>
                </c:pt>
                <c:pt idx="71">
                  <c:v>2601.4058605727373</c:v>
                </c:pt>
                <c:pt idx="72">
                  <c:v>2658.1488965561102</c:v>
                </c:pt>
                <c:pt idx="73">
                  <c:v>2714.0064847221238</c:v>
                </c:pt>
                <c:pt idx="74">
                  <c:v>2768.9145391797542</c:v>
                </c:pt>
                <c:pt idx="75">
                  <c:v>2822.8127311339153</c:v>
                </c:pt>
                <c:pt idx="76">
                  <c:v>2875.6446765368264</c:v>
                </c:pt>
                <c:pt idx="77">
                  <c:v>2927.3580981483765</c:v>
                </c:pt>
                <c:pt idx="78">
                  <c:v>2977.904961357307</c:v>
                </c:pt>
                <c:pt idx="79">
                  <c:v>3027.2415833484984</c:v>
                </c:pt>
                <c:pt idx="80">
                  <c:v>3075.3287154344162</c:v>
                </c:pt>
                <c:pt idx="81">
                  <c:v>3122.1315985982205</c:v>
                </c:pt>
                <c:pt idx="82">
                  <c:v>3167.6199925197056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59224"/>
        <c:axId val="642759616"/>
      </c:scatterChart>
      <c:valAx>
        <c:axId val="64275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59616"/>
        <c:crosses val="autoZero"/>
        <c:crossBetween val="midCat"/>
      </c:valAx>
      <c:valAx>
        <c:axId val="6427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5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0.183114</c:v>
                </c:pt>
                <c:pt idx="3">
                  <c:v>0.59159885714285743</c:v>
                </c:pt>
                <c:pt idx="4">
                  <c:v>0.9296554285714278</c:v>
                </c:pt>
                <c:pt idx="5">
                  <c:v>1.6480252857142859</c:v>
                </c:pt>
                <c:pt idx="6">
                  <c:v>2.0705960000000019</c:v>
                </c:pt>
                <c:pt idx="7">
                  <c:v>2.7185375714285707</c:v>
                </c:pt>
                <c:pt idx="8">
                  <c:v>4.0707634285714285</c:v>
                </c:pt>
                <c:pt idx="9">
                  <c:v>5.268046714285715</c:v>
                </c:pt>
                <c:pt idx="10">
                  <c:v>7.6062705714285705</c:v>
                </c:pt>
                <c:pt idx="11">
                  <c:v>9.3810671428571411</c:v>
                </c:pt>
                <c:pt idx="12">
                  <c:v>10.691036</c:v>
                </c:pt>
                <c:pt idx="13">
                  <c:v>11.226291999999997</c:v>
                </c:pt>
                <c:pt idx="14">
                  <c:v>11.550262857142851</c:v>
                </c:pt>
                <c:pt idx="15">
                  <c:v>11.296720428571437</c:v>
                </c:pt>
                <c:pt idx="16">
                  <c:v>11.592519857142864</c:v>
                </c:pt>
                <c:pt idx="17">
                  <c:v>10.87414999999999</c:v>
                </c:pt>
                <c:pt idx="18">
                  <c:v>10.7614642857143</c:v>
                </c:pt>
                <c:pt idx="19">
                  <c:v>11.155863571428544</c:v>
                </c:pt>
                <c:pt idx="20">
                  <c:v>12.057347571428597</c:v>
                </c:pt>
                <c:pt idx="21">
                  <c:v>12.747546142857136</c:v>
                </c:pt>
                <c:pt idx="22">
                  <c:v>14.142029142857144</c:v>
                </c:pt>
                <c:pt idx="23">
                  <c:v>15.705540285714324</c:v>
                </c:pt>
                <c:pt idx="24">
                  <c:v>18.086021142857124</c:v>
                </c:pt>
                <c:pt idx="25">
                  <c:v>20.100274428571414</c:v>
                </c:pt>
                <c:pt idx="26">
                  <c:v>22.706126428571441</c:v>
                </c:pt>
                <c:pt idx="27">
                  <c:v>25.030264571428535</c:v>
                </c:pt>
                <c:pt idx="28">
                  <c:v>27.31214571428568</c:v>
                </c:pt>
                <c:pt idx="29">
                  <c:v>30.60819628571436</c:v>
                </c:pt>
                <c:pt idx="30">
                  <c:v>34.059189428571401</c:v>
                </c:pt>
                <c:pt idx="31">
                  <c:v>36.481927571428557</c:v>
                </c:pt>
                <c:pt idx="32">
                  <c:v>40.25689142857145</c:v>
                </c:pt>
                <c:pt idx="33">
                  <c:v>43.581113285714238</c:v>
                </c:pt>
                <c:pt idx="34">
                  <c:v>44.383997428571476</c:v>
                </c:pt>
                <c:pt idx="35">
                  <c:v>45.229138714285668</c:v>
                </c:pt>
                <c:pt idx="36">
                  <c:v>44.848825142857194</c:v>
                </c:pt>
                <c:pt idx="37">
                  <c:v>48.553360714285631</c:v>
                </c:pt>
                <c:pt idx="38">
                  <c:v>50.933841571428488</c:v>
                </c:pt>
                <c:pt idx="39">
                  <c:v>52.215639142857171</c:v>
                </c:pt>
                <c:pt idx="40">
                  <c:v>50.145043285714436</c:v>
                </c:pt>
                <c:pt idx="41">
                  <c:v>50.680299285714213</c:v>
                </c:pt>
                <c:pt idx="42">
                  <c:v>52.426924285714207</c:v>
                </c:pt>
                <c:pt idx="43">
                  <c:v>53.103037428571596</c:v>
                </c:pt>
                <c:pt idx="44">
                  <c:v>49.454844571428552</c:v>
                </c:pt>
                <c:pt idx="45">
                  <c:v>48.73647457142873</c:v>
                </c:pt>
                <c:pt idx="46">
                  <c:v>48.426589428571319</c:v>
                </c:pt>
                <c:pt idx="47">
                  <c:v>51.722640000000169</c:v>
                </c:pt>
                <c:pt idx="48">
                  <c:v>53.652379142856702</c:v>
                </c:pt>
                <c:pt idx="49">
                  <c:v>52.581867000000088</c:v>
                </c:pt>
                <c:pt idx="50">
                  <c:v>52.919923285714262</c:v>
                </c:pt>
                <c:pt idx="51">
                  <c:v>56.131459857142758</c:v>
                </c:pt>
                <c:pt idx="52">
                  <c:v>57.793570857142853</c:v>
                </c:pt>
                <c:pt idx="53">
                  <c:v>59.69513842857144</c:v>
                </c:pt>
                <c:pt idx="54">
                  <c:v>60.976936000000009</c:v>
                </c:pt>
                <c:pt idx="55">
                  <c:v>60.145880428571431</c:v>
                </c:pt>
                <c:pt idx="56">
                  <c:v>58.906340000000441</c:v>
                </c:pt>
                <c:pt idx="57">
                  <c:v>60.34308014285692</c:v>
                </c:pt>
                <c:pt idx="58">
                  <c:v>60.836078999999913</c:v>
                </c:pt>
                <c:pt idx="59">
                  <c:v>61.906591285714498</c:v>
                </c:pt>
                <c:pt idx="60">
                  <c:v>60.174051857142544</c:v>
                </c:pt>
                <c:pt idx="61">
                  <c:v>56.694887285714444</c:v>
                </c:pt>
                <c:pt idx="62">
                  <c:v>54.243977857142667</c:v>
                </c:pt>
                <c:pt idx="63">
                  <c:v>53.694636142856993</c:v>
                </c:pt>
                <c:pt idx="64">
                  <c:v>52.469181428571332</c:v>
                </c:pt>
                <c:pt idx="65">
                  <c:v>51.271898142857239</c:v>
                </c:pt>
                <c:pt idx="66">
                  <c:v>50.539442428571633</c:v>
                </c:pt>
                <c:pt idx="67">
                  <c:v>52.680466714285771</c:v>
                </c:pt>
                <c:pt idx="68">
                  <c:v>55.04686200000036</c:v>
                </c:pt>
                <c:pt idx="69">
                  <c:v>58.004856142856838</c:v>
                </c:pt>
                <c:pt idx="70">
                  <c:v>58.244312857142845</c:v>
                </c:pt>
                <c:pt idx="71">
                  <c:v>57.948513285714611</c:v>
                </c:pt>
                <c:pt idx="72">
                  <c:v>59.314824999999232</c:v>
                </c:pt>
                <c:pt idx="73">
                  <c:v>58.666883285714661</c:v>
                </c:pt>
                <c:pt idx="74">
                  <c:v>56.878001285713921</c:v>
                </c:pt>
                <c:pt idx="75">
                  <c:v>56.708973</c:v>
                </c:pt>
                <c:pt idx="76">
                  <c:v>54.582034428571873</c:v>
                </c:pt>
                <c:pt idx="77">
                  <c:v>54.314406285713844</c:v>
                </c:pt>
                <c:pt idx="78">
                  <c:v>53.976349857143063</c:v>
                </c:pt>
                <c:pt idx="79">
                  <c:v>52.750895142857402</c:v>
                </c:pt>
                <c:pt idx="80">
                  <c:v>54.272149285714235</c:v>
                </c:pt>
                <c:pt idx="81">
                  <c:v>53.567865000000197</c:v>
                </c:pt>
                <c:pt idx="82">
                  <c:v>51.370497857142468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5.0342902916413061</c:v>
                </c:pt>
                <c:pt idx="3">
                  <c:v>5.4727967242132154</c:v>
                </c:pt>
                <c:pt idx="4">
                  <c:v>5.9410696699237455</c:v>
                </c:pt>
                <c:pt idx="5">
                  <c:v>6.4402724192695002</c:v>
                </c:pt>
                <c:pt idx="6">
                  <c:v>6.9715299251094418</c:v>
                </c:pt>
                <c:pt idx="7">
                  <c:v>7.535918945906837</c:v>
                </c:pt>
                <c:pt idx="8">
                  <c:v>8.1344577240341653</c:v>
                </c:pt>
                <c:pt idx="9">
                  <c:v>8.7680952520510598</c:v>
                </c:pt>
                <c:pt idx="10">
                  <c:v>9.4377001884319274</c:v>
                </c:pt>
                <c:pt idx="11">
                  <c:v>10.144049492755544</c:v>
                </c:pt>
                <c:pt idx="12">
                  <c:v>10.887816858758832</c:v>
                </c:pt>
                <c:pt idx="13">
                  <c:v>11.669561031777361</c:v>
                </c:pt>
                <c:pt idx="14">
                  <c:v>12.489714104819724</c:v>
                </c:pt>
                <c:pt idx="15">
                  <c:v>13.348569894717958</c:v>
                </c:pt>
                <c:pt idx="16">
                  <c:v>14.24627250632906</c:v>
                </c:pt>
                <c:pt idx="17">
                  <c:v>15.18280519849808</c:v>
                </c:pt>
                <c:pt idx="18">
                  <c:v>16.157979670300087</c:v>
                </c:pt>
                <c:pt idx="19">
                  <c:v>17.171425889827606</c:v>
                </c:pt>
                <c:pt idx="20">
                  <c:v>18.222582590361998</c:v>
                </c:pt>
                <c:pt idx="21">
                  <c:v>19.310688560048312</c:v>
                </c:pt>
                <c:pt idx="22">
                  <c:v>20.434774851084221</c:v>
                </c:pt>
                <c:pt idx="23">
                  <c:v>21.593658032846538</c:v>
                </c:pt>
                <c:pt idx="24">
                  <c:v>22.785934610244134</c:v>
                </c:pt>
                <c:pt idx="25">
                  <c:v>24.009976723850734</c:v>
                </c:pt>
                <c:pt idx="26">
                  <c:v>25.263929242002909</c:v>
                </c:pt>
                <c:pt idx="27">
                  <c:v>26.5457083470375</c:v>
                </c:pt>
                <c:pt idx="28">
                  <c:v>27.853001708201589</c:v>
                </c:pt>
                <c:pt idx="29">
                  <c:v>29.183270322534216</c:v>
                </c:pt>
                <c:pt idx="30">
                  <c:v>30.533752092254907</c:v>
                </c:pt>
                <c:pt idx="31">
                  <c:v>31.901467192987795</c:v>
                </c:pt>
                <c:pt idx="32">
                  <c:v>33.283225271614782</c:v>
                </c:pt>
                <c:pt idx="33">
                  <c:v>34.675634495825271</c:v>
                </c:pt>
                <c:pt idx="34">
                  <c:v>36.075112459675076</c:v>
                </c:pt>
                <c:pt idx="35">
                  <c:v>37.477898930867823</c:v>
                </c:pt>
                <c:pt idx="36">
                  <c:v>38.880070406233465</c:v>
                </c:pt>
                <c:pt idx="37">
                  <c:v>40.277556422222652</c:v>
                </c:pt>
                <c:pt idx="38">
                  <c:v>41.666157547401895</c:v>
                </c:pt>
                <c:pt idx="39">
                  <c:v>43.04156496417216</c:v>
                </c:pt>
                <c:pt idx="40">
                  <c:v>44.399381527502399</c:v>
                </c:pt>
                <c:pt idx="41">
                  <c:v>45.735144169633735</c:v>
                </c:pt>
                <c:pt idx="42">
                  <c:v>47.044347501733611</c:v>
                </c:pt>
                <c:pt idx="43">
                  <c:v>48.322468446625251</c:v>
                </c:pt>
                <c:pt idx="44">
                  <c:v>49.564991721239053</c:v>
                </c:pt>
                <c:pt idx="45">
                  <c:v>50.767435973572404</c:v>
                </c:pt>
                <c:pt idx="46">
                  <c:v>51.925380366929048</c:v>
                </c:pt>
                <c:pt idx="47">
                  <c:v>53.034491394245116</c:v>
                </c:pt>
                <c:pt idx="48">
                  <c:v>54.090549697578659</c:v>
                </c:pt>
                <c:pt idx="49">
                  <c:v>55.089476662499045</c:v>
                </c:pt>
                <c:pt idx="50">
                  <c:v>56.027360554285956</c:v>
                </c:pt>
                <c:pt idx="51">
                  <c:v>56.900481962628085</c:v>
                </c:pt>
                <c:pt idx="52">
                  <c:v>57.705338323953612</c:v>
                </c:pt>
                <c:pt idx="53">
                  <c:v>58.438667295650255</c:v>
                </c:pt>
                <c:pt idx="54">
                  <c:v>59.097468764221269</c:v>
                </c:pt>
                <c:pt idx="55">
                  <c:v>59.679025279820976</c:v>
                </c:pt>
                <c:pt idx="56">
                  <c:v>60.180920722522849</c:v>
                </c:pt>
                <c:pt idx="57">
                  <c:v>60.601057020963879</c:v>
                </c:pt>
                <c:pt idx="58">
                  <c:v>60.937668761513883</c:v>
                </c:pt>
                <c:pt idx="59">
                  <c:v>61.189335545636169</c:v>
                </c:pt>
                <c:pt idx="60">
                  <c:v>61.354991974405394</c:v>
                </c:pt>
                <c:pt idx="61">
                  <c:v>61.433935161972265</c:v>
                </c:pt>
                <c:pt idx="62">
                  <c:v>61.425829703828413</c:v>
                </c:pt>
                <c:pt idx="63">
                  <c:v>61.330710050730239</c:v>
                </c:pt>
                <c:pt idx="64">
                  <c:v>61.148980264769925</c:v>
                </c:pt>
                <c:pt idx="65">
                  <c:v>60.881411160010188</c:v>
                </c:pt>
                <c:pt idx="66">
                  <c:v>60.529134855997967</c:v>
                </c:pt>
                <c:pt idx="67">
                  <c:v>60.093636798009165</c:v>
                </c:pt>
                <c:pt idx="68">
                  <c:v>59.576745322730751</c:v>
                </c:pt>
                <c:pt idx="69">
                  <c:v>58.980618871941338</c:v>
                </c:pt>
                <c:pt idx="70">
                  <c:v>58.307730979312687</c:v>
                </c:pt>
                <c:pt idx="71">
                  <c:v>57.560853176440453</c:v>
                </c:pt>
                <c:pt idx="72">
                  <c:v>56.743035983373005</c:v>
                </c:pt>
                <c:pt idx="73">
                  <c:v>55.857588166013585</c:v>
                </c:pt>
                <c:pt idx="74">
                  <c:v>54.908054457630548</c:v>
                </c:pt>
                <c:pt idx="75">
                  <c:v>53.898191954161021</c:v>
                </c:pt>
                <c:pt idx="76">
                  <c:v>52.83194540291084</c:v>
                </c:pt>
                <c:pt idx="77">
                  <c:v>51.713421611550288</c:v>
                </c:pt>
                <c:pt idx="78">
                  <c:v>50.546863208930652</c:v>
                </c:pt>
                <c:pt idx="79">
                  <c:v>49.336621991191564</c:v>
                </c:pt>
                <c:pt idx="80">
                  <c:v>48.087132085918022</c:v>
                </c:pt>
                <c:pt idx="81">
                  <c:v>46.802883163804246</c:v>
                </c:pt>
                <c:pt idx="82">
                  <c:v>45.488393921484892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70232"/>
        <c:axId val="491471016"/>
      </c:scatterChart>
      <c:valAx>
        <c:axId val="4914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1016"/>
        <c:crosses val="autoZero"/>
        <c:crossBetween val="midCat"/>
      </c:valAx>
      <c:valAx>
        <c:axId val="4914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0.43665628571428572</c:v>
                </c:pt>
                <c:pt idx="3">
                  <c:v>1.2817974285714289</c:v>
                </c:pt>
                <c:pt idx="4">
                  <c:v>2.4649951428571422</c:v>
                </c:pt>
                <c:pt idx="5">
                  <c:v>4.3665627142857142</c:v>
                </c:pt>
                <c:pt idx="6">
                  <c:v>6.6907010000000016</c:v>
                </c:pt>
                <c:pt idx="7">
                  <c:v>9.6627808571428577</c:v>
                </c:pt>
                <c:pt idx="8">
                  <c:v>13.987086571428572</c:v>
                </c:pt>
                <c:pt idx="9">
                  <c:v>19.508675571428572</c:v>
                </c:pt>
                <c:pt idx="10">
                  <c:v>27.368488428571428</c:v>
                </c:pt>
                <c:pt idx="11">
                  <c:v>37.003097857142855</c:v>
                </c:pt>
                <c:pt idx="12">
                  <c:v>47.947676142857141</c:v>
                </c:pt>
                <c:pt idx="13">
                  <c:v>59.427510428571424</c:v>
                </c:pt>
                <c:pt idx="14">
                  <c:v>71.231315571428553</c:v>
                </c:pt>
                <c:pt idx="15">
                  <c:v>82.781578285714275</c:v>
                </c:pt>
                <c:pt idx="16">
                  <c:v>94.627640428571425</c:v>
                </c:pt>
                <c:pt idx="17">
                  <c:v>105.7553327142857</c:v>
                </c:pt>
                <c:pt idx="18">
                  <c:v>116.77033928571429</c:v>
                </c:pt>
                <c:pt idx="19">
                  <c:v>128.17974514285712</c:v>
                </c:pt>
                <c:pt idx="20">
                  <c:v>140.490635</c:v>
                </c:pt>
                <c:pt idx="21">
                  <c:v>153.49172342857142</c:v>
                </c:pt>
                <c:pt idx="22">
                  <c:v>167.88729485714285</c:v>
                </c:pt>
                <c:pt idx="23">
                  <c:v>183.84637742857146</c:v>
                </c:pt>
                <c:pt idx="24">
                  <c:v>202.18594085714287</c:v>
                </c:pt>
                <c:pt idx="25">
                  <c:v>222.53975757142857</c:v>
                </c:pt>
                <c:pt idx="26">
                  <c:v>245.49942628571429</c:v>
                </c:pt>
                <c:pt idx="27">
                  <c:v>270.78323314285711</c:v>
                </c:pt>
                <c:pt idx="28">
                  <c:v>298.34892114285708</c:v>
                </c:pt>
                <c:pt idx="29">
                  <c:v>329.21065971428573</c:v>
                </c:pt>
                <c:pt idx="30">
                  <c:v>363.52339142857141</c:v>
                </c:pt>
                <c:pt idx="31">
                  <c:v>400.25886128571426</c:v>
                </c:pt>
                <c:pt idx="32">
                  <c:v>440.769295</c:v>
                </c:pt>
                <c:pt idx="33">
                  <c:v>484.60395057142853</c:v>
                </c:pt>
                <c:pt idx="34">
                  <c:v>529.24149028571435</c:v>
                </c:pt>
                <c:pt idx="35">
                  <c:v>574.72417128571431</c:v>
                </c:pt>
                <c:pt idx="36">
                  <c:v>619.82653871428579</c:v>
                </c:pt>
                <c:pt idx="37">
                  <c:v>668.63344171428571</c:v>
                </c:pt>
                <c:pt idx="38">
                  <c:v>719.82082557142849</c:v>
                </c:pt>
                <c:pt idx="39">
                  <c:v>772.29000699999995</c:v>
                </c:pt>
                <c:pt idx="40">
                  <c:v>822.68859257142867</c:v>
                </c:pt>
                <c:pt idx="41">
                  <c:v>873.62243414285717</c:v>
                </c:pt>
                <c:pt idx="42">
                  <c:v>926.30290071428567</c:v>
                </c:pt>
                <c:pt idx="43">
                  <c:v>979.65948042857156</c:v>
                </c:pt>
                <c:pt idx="44">
                  <c:v>1029.3678672857143</c:v>
                </c:pt>
                <c:pt idx="45">
                  <c:v>1078.3578841428573</c:v>
                </c:pt>
                <c:pt idx="46">
                  <c:v>1127.0380158571429</c:v>
                </c:pt>
                <c:pt idx="47">
                  <c:v>1179.0141981428574</c:v>
                </c:pt>
                <c:pt idx="48">
                  <c:v>1232.9201195714284</c:v>
                </c:pt>
                <c:pt idx="49">
                  <c:v>1285.7555288571427</c:v>
                </c:pt>
                <c:pt idx="50">
                  <c:v>1338.9289944285713</c:v>
                </c:pt>
                <c:pt idx="51">
                  <c:v>1395.3139965714283</c:v>
                </c:pt>
                <c:pt idx="52">
                  <c:v>1453.3611097142855</c:v>
                </c:pt>
                <c:pt idx="53">
                  <c:v>1513.3097904285712</c:v>
                </c:pt>
                <c:pt idx="54">
                  <c:v>1574.5402687142855</c:v>
                </c:pt>
                <c:pt idx="55">
                  <c:v>1634.9396914285712</c:v>
                </c:pt>
                <c:pt idx="56">
                  <c:v>1694.099573714286</c:v>
                </c:pt>
                <c:pt idx="57">
                  <c:v>1754.6961961428572</c:v>
                </c:pt>
                <c:pt idx="58">
                  <c:v>1815.7858174285714</c:v>
                </c:pt>
                <c:pt idx="59">
                  <c:v>1877.9459510000002</c:v>
                </c:pt>
                <c:pt idx="60">
                  <c:v>1938.373545142857</c:v>
                </c:pt>
                <c:pt idx="61">
                  <c:v>1995.3219747142857</c:v>
                </c:pt>
                <c:pt idx="62">
                  <c:v>2049.8194948571427</c:v>
                </c:pt>
                <c:pt idx="63">
                  <c:v>2103.767673285714</c:v>
                </c:pt>
                <c:pt idx="64">
                  <c:v>2156.4903969999996</c:v>
                </c:pt>
                <c:pt idx="65">
                  <c:v>2208.0158374285711</c:v>
                </c:pt>
                <c:pt idx="66">
                  <c:v>2258.808822142857</c:v>
                </c:pt>
                <c:pt idx="67">
                  <c:v>2311.7428311428571</c:v>
                </c:pt>
                <c:pt idx="68">
                  <c:v>2367.0432354285717</c:v>
                </c:pt>
                <c:pt idx="69">
                  <c:v>2425.3016338571429</c:v>
                </c:pt>
                <c:pt idx="70">
                  <c:v>2483.799489</c:v>
                </c:pt>
                <c:pt idx="71">
                  <c:v>2542.0015445714289</c:v>
                </c:pt>
                <c:pt idx="72">
                  <c:v>2601.5699118571424</c:v>
                </c:pt>
                <c:pt idx="73">
                  <c:v>2660.4903374285714</c:v>
                </c:pt>
                <c:pt idx="74">
                  <c:v>2717.6218809999996</c:v>
                </c:pt>
                <c:pt idx="75">
                  <c:v>2774.5843962857139</c:v>
                </c:pt>
                <c:pt idx="76">
                  <c:v>2829.419973</c:v>
                </c:pt>
                <c:pt idx="77">
                  <c:v>2883.9879215714282</c:v>
                </c:pt>
                <c:pt idx="78">
                  <c:v>2938.2178137142855</c:v>
                </c:pt>
                <c:pt idx="79">
                  <c:v>2991.2222511428572</c:v>
                </c:pt>
                <c:pt idx="80">
                  <c:v>3045.7479427142857</c:v>
                </c:pt>
                <c:pt idx="81">
                  <c:v>3099.5693500000002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8.2277046900587383</c:v>
                </c:pt>
                <c:pt idx="2">
                  <c:v>16.717724295062837</c:v>
                </c:pt>
                <c:pt idx="3">
                  <c:v>25.482180305931884</c:v>
                </c:pt>
                <c:pt idx="4">
                  <c:v>34.533908331969982</c:v>
                </c:pt>
                <c:pt idx="5">
                  <c:v>43.886507421880296</c:v>
                </c:pt>
                <c:pt idx="6">
                  <c:v>53.554393067163254</c:v>
                </c:pt>
                <c:pt idx="7">
                  <c:v>63.552854147208762</c:v>
                </c:pt>
                <c:pt idx="8">
                  <c:v>73.898114084691642</c:v>
                </c:pt>
                <c:pt idx="9">
                  <c:v>84.607396486580114</c:v>
                </c:pt>
                <c:pt idx="10">
                  <c:v>95.698995549086149</c:v>
                </c:pt>
                <c:pt idx="11">
                  <c:v>107.19235150283727</c:v>
                </c:pt>
                <c:pt idx="12">
                  <c:v>119.10813136566911</c:v>
                </c:pt>
                <c:pt idx="13">
                  <c:v>131.46831525249397</c:v>
                </c:pt>
                <c:pt idx="14">
                  <c:v>144.29628846188223</c:v>
                </c:pt>
                <c:pt idx="15">
                  <c:v>157.61693951377137</c:v>
                </c:pt>
                <c:pt idx="16">
                  <c:v>171.45676424768695</c:v>
                </c:pt>
                <c:pt idx="17">
                  <c:v>185.84397600053927</c:v>
                </c:pt>
                <c:pt idx="18">
                  <c:v>200.80862176066495</c:v>
                </c:pt>
                <c:pt idx="19">
                  <c:v>216.38270403195398</c:v>
                </c:pt>
                <c:pt idx="20">
                  <c:v>232.60030792839638</c:v>
                </c:pt>
                <c:pt idx="21">
                  <c:v>249.49773274272474</c:v>
                </c:pt>
                <c:pt idx="22">
                  <c:v>267.11362687793252</c:v>
                </c:pt>
                <c:pt idx="23">
                  <c:v>285.4891245792291</c:v>
                </c:pt>
                <c:pt idx="24">
                  <c:v>304.66798233498406</c:v>
                </c:pt>
                <c:pt idx="25">
                  <c:v>324.69671210326283</c:v>
                </c:pt>
                <c:pt idx="26">
                  <c:v>345.6247076366588</c:v>
                </c:pt>
                <c:pt idx="27">
                  <c:v>367.50435908952488</c:v>
                </c:pt>
                <c:pt idx="28">
                  <c:v>390.39114976244781</c:v>
                </c:pt>
                <c:pt idx="29">
                  <c:v>414.34372723099227</c:v>
                </c:pt>
                <c:pt idx="30">
                  <c:v>439.42393918184638</c:v>
                </c:pt>
                <c:pt idx="31">
                  <c:v>465.69682200625255</c:v>
                </c:pt>
                <c:pt idx="32">
                  <c:v>493.23052755503278</c:v>
                </c:pt>
                <c:pt idx="33">
                  <c:v>522.09617043796902</c:v>
                </c:pt>
                <c:pt idx="34">
                  <c:v>552.36757488136709</c:v>
                </c:pt>
                <c:pt idx="35">
                  <c:v>584.120896519952</c:v>
                </c:pt>
                <c:pt idx="36">
                  <c:v>617.43409074499198</c:v>
                </c:pt>
                <c:pt idx="37">
                  <c:v>652.38619561514179</c:v>
                </c:pt>
                <c:pt idx="38">
                  <c:v>689.05639425378615</c:v>
                </c:pt>
                <c:pt idx="39">
                  <c:v>727.52281967732131</c:v>
                </c:pt>
                <c:pt idx="40">
                  <c:v>767.86106490632574</c:v>
                </c:pt>
                <c:pt idx="41">
                  <c:v>810.14236402602296</c:v>
                </c:pt>
                <c:pt idx="42">
                  <c:v>854.43141683605847</c:v>
                </c:pt>
                <c:pt idx="43">
                  <c:v>900.78384229132121</c:v>
                </c:pt>
                <c:pt idx="44">
                  <c:v>949.24326555540711</c:v>
                </c:pt>
                <c:pt idx="45">
                  <c:v>999.83807143083641</c:v>
                </c:pt>
                <c:pt idx="46">
                  <c:v>1052.5778938722567</c:v>
                </c:pt>
                <c:pt idx="47">
                  <c:v>1107.4499568028075</c:v>
                </c:pt>
                <c:pt idx="48">
                  <c:v>1164.4154334011296</c:v>
                </c:pt>
                <c:pt idx="49">
                  <c:v>1223.4060449822216</c:v>
                </c:pt>
                <c:pt idx="50">
                  <c:v>1284.3211695080201</c:v>
                </c:pt>
                <c:pt idx="51">
                  <c:v>1347.0257641301621</c:v>
                </c:pt>
                <c:pt idx="52">
                  <c:v>1411.3494150102447</c:v>
                </c:pt>
                <c:pt idx="53">
                  <c:v>1477.0868004779745</c:v>
                </c:pt>
                <c:pt idx="54">
                  <c:v>1543.9997831474357</c:v>
                </c:pt>
                <c:pt idx="55">
                  <c:v>1611.8212320830066</c:v>
                </c:pt>
                <c:pt idx="56">
                  <c:v>1680.2605255156145</c:v>
                </c:pt>
                <c:pt idx="57">
                  <c:v>1749.0105154969251</c:v>
                </c:pt>
                <c:pt idx="58">
                  <c:v>1817.7555732540143</c:v>
                </c:pt>
                <c:pt idx="59">
                  <c:v>1886.180205540056</c:v>
                </c:pt>
                <c:pt idx="60">
                  <c:v>1953.9776617736907</c:v>
                </c:pt>
                <c:pt idx="61">
                  <c:v>2020.8579529109822</c:v>
                </c:pt>
                <c:pt idx="62">
                  <c:v>2086.5547755723933</c:v>
                </c:pt>
                <c:pt idx="63">
                  <c:v>2150.8309648733712</c:v>
                </c:pt>
                <c:pt idx="64">
                  <c:v>2213.4822626531345</c:v>
                </c:pt>
                <c:pt idx="65">
                  <c:v>2274.3393566809732</c:v>
                </c:pt>
                <c:pt idx="66">
                  <c:v>2333.2682961053501</c:v>
                </c:pt>
                <c:pt idx="67">
                  <c:v>2390.1695016388753</c:v>
                </c:pt>
                <c:pt idx="68">
                  <c:v>2444.9756580131875</c:v>
                </c:pt>
                <c:pt idx="69">
                  <c:v>2497.6488021676892</c:v>
                </c:pt>
                <c:pt idx="70">
                  <c:v>2548.1769108317767</c:v>
                </c:pt>
                <c:pt idx="71">
                  <c:v>2596.5702561792327</c:v>
                </c:pt>
                <c:pt idx="72">
                  <c:v>2642.8577490317703</c:v>
                </c:pt>
                <c:pt idx="73">
                  <c:v>2687.0834351030517</c:v>
                </c:pt>
                <c:pt idx="74">
                  <c:v>2729.303257973766</c:v>
                </c:pt>
                <c:pt idx="75">
                  <c:v>2769.5821572193463</c:v>
                </c:pt>
                <c:pt idx="76">
                  <c:v>2807.9915334505931</c:v>
                </c:pt>
                <c:pt idx="77">
                  <c:v>2844.607084358363</c:v>
                </c:pt>
                <c:pt idx="78">
                  <c:v>2879.5069964741988</c:v>
                </c:pt>
                <c:pt idx="79">
                  <c:v>2912.7704649933876</c:v>
                </c:pt>
                <c:pt idx="80">
                  <c:v>2944.4765071836136</c:v>
                </c:pt>
                <c:pt idx="81">
                  <c:v>2974.7030321961115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9840"/>
        <c:axId val="346370128"/>
      </c:scatterChart>
      <c:valAx>
        <c:axId val="4914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128"/>
        <c:crosses val="autoZero"/>
        <c:crossBetween val="midCat"/>
      </c:valAx>
      <c:valAx>
        <c:axId val="346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0.183114</c:v>
                </c:pt>
                <c:pt idx="3">
                  <c:v>0.59159885714285743</c:v>
                </c:pt>
                <c:pt idx="4">
                  <c:v>0.9296554285714278</c:v>
                </c:pt>
                <c:pt idx="5">
                  <c:v>1.6480252857142859</c:v>
                </c:pt>
                <c:pt idx="6">
                  <c:v>2.0705960000000019</c:v>
                </c:pt>
                <c:pt idx="7">
                  <c:v>2.7185375714285707</c:v>
                </c:pt>
                <c:pt idx="8">
                  <c:v>4.0707634285714285</c:v>
                </c:pt>
                <c:pt idx="9">
                  <c:v>5.268046714285715</c:v>
                </c:pt>
                <c:pt idx="10">
                  <c:v>7.6062705714285705</c:v>
                </c:pt>
                <c:pt idx="11">
                  <c:v>9.3810671428571411</c:v>
                </c:pt>
                <c:pt idx="12">
                  <c:v>10.691036</c:v>
                </c:pt>
                <c:pt idx="13">
                  <c:v>11.226291999999997</c:v>
                </c:pt>
                <c:pt idx="14">
                  <c:v>11.550262857142851</c:v>
                </c:pt>
                <c:pt idx="15">
                  <c:v>11.296720428571437</c:v>
                </c:pt>
                <c:pt idx="16">
                  <c:v>11.592519857142864</c:v>
                </c:pt>
                <c:pt idx="17">
                  <c:v>10.87414999999999</c:v>
                </c:pt>
                <c:pt idx="18">
                  <c:v>10.7614642857143</c:v>
                </c:pt>
                <c:pt idx="19">
                  <c:v>11.155863571428544</c:v>
                </c:pt>
                <c:pt idx="20">
                  <c:v>12.057347571428597</c:v>
                </c:pt>
                <c:pt idx="21">
                  <c:v>12.747546142857136</c:v>
                </c:pt>
                <c:pt idx="22">
                  <c:v>14.142029142857144</c:v>
                </c:pt>
                <c:pt idx="23">
                  <c:v>15.705540285714324</c:v>
                </c:pt>
                <c:pt idx="24">
                  <c:v>18.086021142857124</c:v>
                </c:pt>
                <c:pt idx="25">
                  <c:v>20.100274428571414</c:v>
                </c:pt>
                <c:pt idx="26">
                  <c:v>22.706126428571441</c:v>
                </c:pt>
                <c:pt idx="27">
                  <c:v>25.030264571428535</c:v>
                </c:pt>
                <c:pt idx="28">
                  <c:v>27.31214571428568</c:v>
                </c:pt>
                <c:pt idx="29">
                  <c:v>30.60819628571436</c:v>
                </c:pt>
                <c:pt idx="30">
                  <c:v>34.059189428571401</c:v>
                </c:pt>
                <c:pt idx="31">
                  <c:v>36.481927571428557</c:v>
                </c:pt>
                <c:pt idx="32">
                  <c:v>40.25689142857145</c:v>
                </c:pt>
                <c:pt idx="33">
                  <c:v>43.581113285714238</c:v>
                </c:pt>
                <c:pt idx="34">
                  <c:v>44.383997428571476</c:v>
                </c:pt>
                <c:pt idx="35">
                  <c:v>45.229138714285668</c:v>
                </c:pt>
                <c:pt idx="36">
                  <c:v>44.848825142857194</c:v>
                </c:pt>
                <c:pt idx="37">
                  <c:v>48.553360714285631</c:v>
                </c:pt>
                <c:pt idx="38">
                  <c:v>50.933841571428488</c:v>
                </c:pt>
                <c:pt idx="39">
                  <c:v>52.215639142857171</c:v>
                </c:pt>
                <c:pt idx="40">
                  <c:v>50.145043285714436</c:v>
                </c:pt>
                <c:pt idx="41">
                  <c:v>50.680299285714213</c:v>
                </c:pt>
                <c:pt idx="42">
                  <c:v>52.426924285714207</c:v>
                </c:pt>
                <c:pt idx="43">
                  <c:v>53.103037428571596</c:v>
                </c:pt>
                <c:pt idx="44">
                  <c:v>49.454844571428552</c:v>
                </c:pt>
                <c:pt idx="45">
                  <c:v>48.73647457142873</c:v>
                </c:pt>
                <c:pt idx="46">
                  <c:v>48.426589428571319</c:v>
                </c:pt>
                <c:pt idx="47">
                  <c:v>51.722640000000169</c:v>
                </c:pt>
                <c:pt idx="48">
                  <c:v>53.652379142856702</c:v>
                </c:pt>
                <c:pt idx="49">
                  <c:v>52.581867000000088</c:v>
                </c:pt>
                <c:pt idx="50">
                  <c:v>52.919923285714262</c:v>
                </c:pt>
                <c:pt idx="51">
                  <c:v>56.131459857142758</c:v>
                </c:pt>
                <c:pt idx="52">
                  <c:v>57.793570857142853</c:v>
                </c:pt>
                <c:pt idx="53">
                  <c:v>59.69513842857144</c:v>
                </c:pt>
                <c:pt idx="54">
                  <c:v>60.976936000000009</c:v>
                </c:pt>
                <c:pt idx="55">
                  <c:v>60.145880428571431</c:v>
                </c:pt>
                <c:pt idx="56">
                  <c:v>58.906340000000441</c:v>
                </c:pt>
                <c:pt idx="57">
                  <c:v>60.34308014285692</c:v>
                </c:pt>
                <c:pt idx="58">
                  <c:v>60.836078999999913</c:v>
                </c:pt>
                <c:pt idx="59">
                  <c:v>61.906591285714498</c:v>
                </c:pt>
                <c:pt idx="60">
                  <c:v>60.174051857142544</c:v>
                </c:pt>
                <c:pt idx="61">
                  <c:v>56.694887285714444</c:v>
                </c:pt>
                <c:pt idx="62">
                  <c:v>54.243977857142667</c:v>
                </c:pt>
                <c:pt idx="63">
                  <c:v>53.694636142856993</c:v>
                </c:pt>
                <c:pt idx="64">
                  <c:v>52.469181428571332</c:v>
                </c:pt>
                <c:pt idx="65">
                  <c:v>51.271898142857239</c:v>
                </c:pt>
                <c:pt idx="66">
                  <c:v>50.539442428571633</c:v>
                </c:pt>
                <c:pt idx="67">
                  <c:v>52.680466714285771</c:v>
                </c:pt>
                <c:pt idx="68">
                  <c:v>55.04686200000036</c:v>
                </c:pt>
                <c:pt idx="69">
                  <c:v>58.004856142856838</c:v>
                </c:pt>
                <c:pt idx="70">
                  <c:v>58.244312857142845</c:v>
                </c:pt>
                <c:pt idx="71">
                  <c:v>57.948513285714611</c:v>
                </c:pt>
                <c:pt idx="72">
                  <c:v>59.314824999999232</c:v>
                </c:pt>
                <c:pt idx="73">
                  <c:v>58.666883285714661</c:v>
                </c:pt>
                <c:pt idx="74">
                  <c:v>56.878001285713921</c:v>
                </c:pt>
                <c:pt idx="75">
                  <c:v>56.708973</c:v>
                </c:pt>
                <c:pt idx="76">
                  <c:v>54.582034428571873</c:v>
                </c:pt>
                <c:pt idx="77">
                  <c:v>54.314406285713844</c:v>
                </c:pt>
                <c:pt idx="78">
                  <c:v>53.976349857143063</c:v>
                </c:pt>
                <c:pt idx="79">
                  <c:v>52.750895142857402</c:v>
                </c:pt>
                <c:pt idx="80">
                  <c:v>54.272149285714235</c:v>
                </c:pt>
                <c:pt idx="81">
                  <c:v>53.567865000000197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8.2277046900587383</c:v>
                </c:pt>
                <c:pt idx="2">
                  <c:v>8.4900196050041004</c:v>
                </c:pt>
                <c:pt idx="3">
                  <c:v>8.7644560108690452</c:v>
                </c:pt>
                <c:pt idx="4">
                  <c:v>9.0517280260380968</c:v>
                </c:pt>
                <c:pt idx="5">
                  <c:v>9.3525990899103153</c:v>
                </c:pt>
                <c:pt idx="6">
                  <c:v>9.6678856452829578</c:v>
                </c:pt>
                <c:pt idx="7">
                  <c:v>9.9984610800455087</c:v>
                </c:pt>
                <c:pt idx="8">
                  <c:v>10.345259937482883</c:v>
                </c:pt>
                <c:pt idx="9">
                  <c:v>10.709282401888476</c:v>
                </c:pt>
                <c:pt idx="10">
                  <c:v>11.091599062506029</c:v>
                </c:pt>
                <c:pt idx="11">
                  <c:v>11.493355953751122</c:v>
                </c:pt>
                <c:pt idx="12">
                  <c:v>11.915779862831837</c:v>
                </c:pt>
                <c:pt idx="13">
                  <c:v>12.360183886824867</c:v>
                </c:pt>
                <c:pt idx="14">
                  <c:v>12.827973209388265</c:v>
                </c:pt>
                <c:pt idx="15">
                  <c:v>13.320651051889156</c:v>
                </c:pt>
                <c:pt idx="16">
                  <c:v>13.839824733915588</c:v>
                </c:pt>
                <c:pt idx="17">
                  <c:v>14.387211752852311</c:v>
                </c:pt>
                <c:pt idx="18">
                  <c:v>14.964645760125681</c:v>
                </c:pt>
                <c:pt idx="19">
                  <c:v>15.574082271289026</c:v>
                </c:pt>
                <c:pt idx="20">
                  <c:v>16.217603896442409</c:v>
                </c:pt>
                <c:pt idx="21">
                  <c:v>16.897424814328353</c:v>
                </c:pt>
                <c:pt idx="22">
                  <c:v>17.615894135207764</c:v>
                </c:pt>
                <c:pt idx="23">
                  <c:v>18.375497701296592</c:v>
                </c:pt>
                <c:pt idx="24">
                  <c:v>19.178857755754951</c:v>
                </c:pt>
                <c:pt idx="25">
                  <c:v>20.028729768278751</c:v>
                </c:pt>
                <c:pt idx="26">
                  <c:v>20.927995533395961</c:v>
                </c:pt>
                <c:pt idx="27">
                  <c:v>21.879651452866057</c:v>
                </c:pt>
                <c:pt idx="28">
                  <c:v>22.88679067292291</c:v>
                </c:pt>
                <c:pt idx="29">
                  <c:v>23.952577468544458</c:v>
                </c:pt>
                <c:pt idx="30">
                  <c:v>25.080211950854128</c:v>
                </c:pt>
                <c:pt idx="31">
                  <c:v>26.272882824406139</c:v>
                </c:pt>
                <c:pt idx="32">
                  <c:v>27.533705548780254</c:v>
                </c:pt>
                <c:pt idx="33">
                  <c:v>28.865642882936296</c:v>
                </c:pt>
                <c:pt idx="34">
                  <c:v>30.271404443398112</c:v>
                </c:pt>
                <c:pt idx="35">
                  <c:v>31.753321638584861</c:v>
                </c:pt>
                <c:pt idx="36">
                  <c:v>33.313194225039979</c:v>
                </c:pt>
                <c:pt idx="37">
                  <c:v>34.95210487014986</c:v>
                </c:pt>
                <c:pt idx="38">
                  <c:v>36.670198638644393</c:v>
                </c:pt>
                <c:pt idx="39">
                  <c:v>38.466425423535128</c:v>
                </c:pt>
                <c:pt idx="40">
                  <c:v>40.338245229004464</c:v>
                </c:pt>
                <c:pt idx="41">
                  <c:v>42.281299119697238</c:v>
                </c:pt>
                <c:pt idx="42">
                  <c:v>44.289052810035535</c:v>
                </c:pt>
                <c:pt idx="43">
                  <c:v>46.352425455262718</c:v>
                </c:pt>
                <c:pt idx="44">
                  <c:v>48.459423264085942</c:v>
                </c:pt>
                <c:pt idx="45">
                  <c:v>50.59480587542933</c:v>
                </c:pt>
                <c:pt idx="46">
                  <c:v>52.739822441420344</c:v>
                </c:pt>
                <c:pt idx="47">
                  <c:v>54.872062930550854</c:v>
                </c:pt>
                <c:pt idx="48">
                  <c:v>56.965476598322148</c:v>
                </c:pt>
                <c:pt idx="49">
                  <c:v>58.990611581092104</c:v>
                </c:pt>
                <c:pt idx="50">
                  <c:v>60.915124525798653</c:v>
                </c:pt>
                <c:pt idx="51">
                  <c:v>62.704594622141933</c:v>
                </c:pt>
                <c:pt idx="52">
                  <c:v>64.323650880082511</c:v>
                </c:pt>
                <c:pt idx="53">
                  <c:v>65.737385467729823</c:v>
                </c:pt>
                <c:pt idx="54">
                  <c:v>66.912982669461172</c:v>
                </c:pt>
                <c:pt idx="55">
                  <c:v>67.821448935571041</c:v>
                </c:pt>
                <c:pt idx="56">
                  <c:v>68.439293432607826</c:v>
                </c:pt>
                <c:pt idx="57">
                  <c:v>68.749989981310605</c:v>
                </c:pt>
                <c:pt idx="58">
                  <c:v>68.745057757089214</c:v>
                </c:pt>
                <c:pt idx="59">
                  <c:v>68.424632286041742</c:v>
                </c:pt>
                <c:pt idx="60">
                  <c:v>67.797456233634605</c:v>
                </c:pt>
                <c:pt idx="61">
                  <c:v>66.880291137291493</c:v>
                </c:pt>
                <c:pt idx="62">
                  <c:v>65.696822661410877</c:v>
                </c:pt>
                <c:pt idx="63">
                  <c:v>64.276189300977876</c:v>
                </c:pt>
                <c:pt idx="64">
                  <c:v>62.65129777976329</c:v>
                </c:pt>
                <c:pt idx="65">
                  <c:v>60.857094027838833</c:v>
                </c:pt>
                <c:pt idx="66">
                  <c:v>58.928939424377049</c:v>
                </c:pt>
                <c:pt idx="67">
                  <c:v>56.901205533524966</c:v>
                </c:pt>
                <c:pt idx="68">
                  <c:v>54.806156374312238</c:v>
                </c:pt>
                <c:pt idx="69">
                  <c:v>52.673144154501841</c:v>
                </c:pt>
                <c:pt idx="70">
                  <c:v>50.528108664087604</c:v>
                </c:pt>
                <c:pt idx="71">
                  <c:v>48.393345347456005</c:v>
                </c:pt>
                <c:pt idx="72">
                  <c:v>46.287492852537483</c:v>
                </c:pt>
                <c:pt idx="73">
                  <c:v>44.225686071281267</c:v>
                </c:pt>
                <c:pt idx="74">
                  <c:v>42.219822870714133</c:v>
                </c:pt>
                <c:pt idx="75">
                  <c:v>40.278899245580391</c:v>
                </c:pt>
                <c:pt idx="76">
                  <c:v>38.409376231246732</c:v>
                </c:pt>
                <c:pt idx="77">
                  <c:v>36.615550907769943</c:v>
                </c:pt>
                <c:pt idx="78">
                  <c:v>34.899912115835605</c:v>
                </c:pt>
                <c:pt idx="79">
                  <c:v>33.263468519188869</c:v>
                </c:pt>
                <c:pt idx="80">
                  <c:v>31.706042190226093</c:v>
                </c:pt>
                <c:pt idx="81">
                  <c:v>30.226525012497735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0912"/>
        <c:axId val="346371696"/>
      </c:scatterChart>
      <c:valAx>
        <c:axId val="346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1696"/>
        <c:crosses val="autoZero"/>
        <c:crossBetween val="midCat"/>
      </c:valAx>
      <c:valAx>
        <c:axId val="346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0.43665628571428572</c:v>
                </c:pt>
                <c:pt idx="3">
                  <c:v>1.2817974285714289</c:v>
                </c:pt>
                <c:pt idx="4">
                  <c:v>2.4649951428571422</c:v>
                </c:pt>
                <c:pt idx="5">
                  <c:v>4.3665627142857142</c:v>
                </c:pt>
                <c:pt idx="6">
                  <c:v>6.6907010000000016</c:v>
                </c:pt>
                <c:pt idx="7">
                  <c:v>9.6627808571428577</c:v>
                </c:pt>
                <c:pt idx="8">
                  <c:v>13.987086571428572</c:v>
                </c:pt>
                <c:pt idx="9">
                  <c:v>19.508675571428572</c:v>
                </c:pt>
                <c:pt idx="10">
                  <c:v>27.368488428571428</c:v>
                </c:pt>
                <c:pt idx="11">
                  <c:v>37.003097857142855</c:v>
                </c:pt>
                <c:pt idx="12">
                  <c:v>47.947676142857141</c:v>
                </c:pt>
                <c:pt idx="13">
                  <c:v>59.427510428571424</c:v>
                </c:pt>
                <c:pt idx="14">
                  <c:v>71.231315571428553</c:v>
                </c:pt>
                <c:pt idx="15">
                  <c:v>82.781578285714275</c:v>
                </c:pt>
                <c:pt idx="16">
                  <c:v>94.627640428571425</c:v>
                </c:pt>
                <c:pt idx="17">
                  <c:v>105.7553327142857</c:v>
                </c:pt>
                <c:pt idx="18">
                  <c:v>116.77033928571429</c:v>
                </c:pt>
                <c:pt idx="19">
                  <c:v>128.17974514285712</c:v>
                </c:pt>
                <c:pt idx="20">
                  <c:v>140.490635</c:v>
                </c:pt>
                <c:pt idx="21">
                  <c:v>153.49172342857142</c:v>
                </c:pt>
                <c:pt idx="22">
                  <c:v>167.88729485714285</c:v>
                </c:pt>
                <c:pt idx="23">
                  <c:v>183.84637742857146</c:v>
                </c:pt>
                <c:pt idx="24">
                  <c:v>202.18594085714287</c:v>
                </c:pt>
                <c:pt idx="25">
                  <c:v>222.53975757142857</c:v>
                </c:pt>
                <c:pt idx="26">
                  <c:v>245.49942628571429</c:v>
                </c:pt>
                <c:pt idx="27">
                  <c:v>270.78323314285711</c:v>
                </c:pt>
                <c:pt idx="28">
                  <c:v>298.34892114285708</c:v>
                </c:pt>
                <c:pt idx="29">
                  <c:v>329.21065971428573</c:v>
                </c:pt>
                <c:pt idx="30">
                  <c:v>363.52339142857141</c:v>
                </c:pt>
                <c:pt idx="31">
                  <c:v>400.25886128571426</c:v>
                </c:pt>
                <c:pt idx="32">
                  <c:v>440.769295</c:v>
                </c:pt>
                <c:pt idx="33">
                  <c:v>484.60395057142853</c:v>
                </c:pt>
                <c:pt idx="34">
                  <c:v>529.24149028571435</c:v>
                </c:pt>
                <c:pt idx="35">
                  <c:v>574.72417128571431</c:v>
                </c:pt>
                <c:pt idx="36">
                  <c:v>619.82653871428579</c:v>
                </c:pt>
                <c:pt idx="37">
                  <c:v>668.63344171428571</c:v>
                </c:pt>
                <c:pt idx="38">
                  <c:v>719.82082557142849</c:v>
                </c:pt>
                <c:pt idx="39">
                  <c:v>772.29000699999995</c:v>
                </c:pt>
                <c:pt idx="40">
                  <c:v>822.68859257142867</c:v>
                </c:pt>
                <c:pt idx="41">
                  <c:v>873.62243414285717</c:v>
                </c:pt>
                <c:pt idx="42">
                  <c:v>926.30290071428567</c:v>
                </c:pt>
                <c:pt idx="43">
                  <c:v>979.65948042857156</c:v>
                </c:pt>
                <c:pt idx="44">
                  <c:v>1029.3678672857143</c:v>
                </c:pt>
                <c:pt idx="45">
                  <c:v>1078.3578841428573</c:v>
                </c:pt>
                <c:pt idx="46">
                  <c:v>1127.0380158571429</c:v>
                </c:pt>
                <c:pt idx="47">
                  <c:v>1179.0141981428574</c:v>
                </c:pt>
                <c:pt idx="48">
                  <c:v>1232.9201195714284</c:v>
                </c:pt>
                <c:pt idx="49">
                  <c:v>1285.7555288571427</c:v>
                </c:pt>
                <c:pt idx="50">
                  <c:v>1338.9289944285713</c:v>
                </c:pt>
                <c:pt idx="51">
                  <c:v>1395.3139965714283</c:v>
                </c:pt>
                <c:pt idx="52">
                  <c:v>1453.3611097142855</c:v>
                </c:pt>
                <c:pt idx="53">
                  <c:v>1513.3097904285712</c:v>
                </c:pt>
                <c:pt idx="54">
                  <c:v>1574.5402687142855</c:v>
                </c:pt>
                <c:pt idx="55">
                  <c:v>1634.9396914285712</c:v>
                </c:pt>
                <c:pt idx="56">
                  <c:v>1694.099573714286</c:v>
                </c:pt>
                <c:pt idx="57">
                  <c:v>1754.6961961428572</c:v>
                </c:pt>
                <c:pt idx="58">
                  <c:v>1815.7858174285714</c:v>
                </c:pt>
                <c:pt idx="59">
                  <c:v>1877.9459510000002</c:v>
                </c:pt>
                <c:pt idx="60">
                  <c:v>1938.373545142857</c:v>
                </c:pt>
                <c:pt idx="61">
                  <c:v>1995.3219747142857</c:v>
                </c:pt>
                <c:pt idx="62">
                  <c:v>2049.8194948571427</c:v>
                </c:pt>
                <c:pt idx="63">
                  <c:v>2103.767673285714</c:v>
                </c:pt>
                <c:pt idx="64">
                  <c:v>2156.4903969999996</c:v>
                </c:pt>
                <c:pt idx="65">
                  <c:v>2208.0158374285711</c:v>
                </c:pt>
                <c:pt idx="66">
                  <c:v>2258.808822142857</c:v>
                </c:pt>
                <c:pt idx="67">
                  <c:v>2311.7428311428571</c:v>
                </c:pt>
                <c:pt idx="68">
                  <c:v>2367.0432354285717</c:v>
                </c:pt>
                <c:pt idx="69">
                  <c:v>2425.3016338571429</c:v>
                </c:pt>
                <c:pt idx="70">
                  <c:v>2483.799489</c:v>
                </c:pt>
                <c:pt idx="71">
                  <c:v>2542.0015445714289</c:v>
                </c:pt>
                <c:pt idx="72">
                  <c:v>2601.5699118571424</c:v>
                </c:pt>
                <c:pt idx="73">
                  <c:v>2660.4903374285714</c:v>
                </c:pt>
                <c:pt idx="74">
                  <c:v>2717.6218809999996</c:v>
                </c:pt>
                <c:pt idx="75">
                  <c:v>2774.5843962857139</c:v>
                </c:pt>
                <c:pt idx="76">
                  <c:v>2829.419973</c:v>
                </c:pt>
                <c:pt idx="77">
                  <c:v>2883.9879215714282</c:v>
                </c:pt>
                <c:pt idx="78">
                  <c:v>2938.2178137142855</c:v>
                </c:pt>
                <c:pt idx="79">
                  <c:v>2991.2222511428572</c:v>
                </c:pt>
                <c:pt idx="80">
                  <c:v>3045.7479427142857</c:v>
                </c:pt>
                <c:pt idx="81">
                  <c:v>3099.5693500000002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6.5528336933768042E-2</c:v>
                </c:pt>
                <c:pt idx="3">
                  <c:v>0.42035462475141061</c:v>
                </c:pt>
                <c:pt idx="4">
                  <c:v>1.2466764326889324</c:v>
                </c:pt>
                <c:pt idx="5">
                  <c:v>2.6958187145042993</c:v>
                </c:pt>
                <c:pt idx="6">
                  <c:v>4.9025818925783948</c:v>
                </c:pt>
                <c:pt idx="7">
                  <c:v>7.9903937881405289</c:v>
                </c:pt>
                <c:pt idx="8">
                  <c:v>12.07387781022897</c:v>
                </c:pt>
                <c:pt idx="9">
                  <c:v>17.260304134325406</c:v>
                </c:pt>
                <c:pt idx="10">
                  <c:v>23.650456312109764</c:v>
                </c:pt>
                <c:pt idx="11">
                  <c:v>31.339154287498854</c:v>
                </c:pt>
                <c:pt idx="12">
                  <c:v>40.415559039338405</c:v>
                </c:pt>
                <c:pt idx="13">
                  <c:v>50.963330650002405</c:v>
                </c:pt>
                <c:pt idx="14">
                  <c:v>63.060684222384914</c:v>
                </c:pt>
                <c:pt idx="15">
                  <c:v>76.780372901588777</c:v>
                </c:pt>
                <c:pt idx="16">
                  <c:v>92.189618332675437</c:v>
                </c:pt>
                <c:pt idx="17">
                  <c:v>109.35000337292611</c:v>
                </c:pt>
                <c:pt idx="18">
                  <c:v>128.31733833233153</c:v>
                </c:pt>
                <c:pt idx="19">
                  <c:v>149.14150965678243</c:v>
                </c:pt>
                <c:pt idx="20">
                  <c:v>171.86631834845096</c:v>
                </c:pt>
                <c:pt idx="21">
                  <c:v>196.52931427170438</c:v>
                </c:pt>
                <c:pt idx="22">
                  <c:v>223.16163165665549</c:v>
                </c:pt>
                <c:pt idx="23">
                  <c:v>251.7878304816204</c:v>
                </c:pt>
                <c:pt idx="24">
                  <c:v>282.42574792181824</c:v>
                </c:pt>
                <c:pt idx="25">
                  <c:v>315.08636364846137</c:v>
                </c:pt>
                <c:pt idx="26">
                  <c:v>349.77368241844079</c:v>
                </c:pt>
                <c:pt idx="27">
                  <c:v>386.48463708792082</c:v>
                </c:pt>
                <c:pt idx="28">
                  <c:v>425.20901489783097</c:v>
                </c:pt>
                <c:pt idx="29">
                  <c:v>465.92940960437028</c:v>
                </c:pt>
                <c:pt idx="30">
                  <c:v>508.62120175538035</c:v>
                </c:pt>
                <c:pt idx="31">
                  <c:v>553.25256913838746</c:v>
                </c:pt>
                <c:pt idx="32">
                  <c:v>599.7845291445667</c:v>
                </c:pt>
                <c:pt idx="33">
                  <c:v>648.17101450259929</c:v>
                </c:pt>
                <c:pt idx="34">
                  <c:v>698.3589835362742</c:v>
                </c:pt>
                <c:pt idx="35">
                  <c:v>750.28856578943532</c:v>
                </c:pt>
                <c:pt idx="36">
                  <c:v>803.89324354209191</c:v>
                </c:pt>
                <c:pt idx="37">
                  <c:v>859.10006941331949</c:v>
                </c:pt>
                <c:pt idx="38">
                  <c:v>915.82991991173162</c:v>
                </c:pt>
                <c:pt idx="39">
                  <c:v>973.99778445492575</c:v>
                </c:pt>
                <c:pt idx="40">
                  <c:v>1033.5130890380626</c:v>
                </c:pt>
                <c:pt idx="41">
                  <c:v>1094.2800533913844</c:v>
                </c:pt>
                <c:pt idx="42">
                  <c:v>1156.1980801303403</c:v>
                </c:pt>
                <c:pt idx="43">
                  <c:v>1219.1621740732444</c:v>
                </c:pt>
                <c:pt idx="44">
                  <c:v>1283.0633895836722</c:v>
                </c:pt>
                <c:pt idx="45">
                  <c:v>1347.7893034915976</c:v>
                </c:pt>
                <c:pt idx="46">
                  <c:v>1413.2245108621412</c:v>
                </c:pt>
                <c:pt idx="47">
                  <c:v>1479.2511406173478</c:v>
                </c:pt>
                <c:pt idx="48">
                  <c:v>1545.7493877779068</c:v>
                </c:pt>
                <c:pt idx="49">
                  <c:v>1612.598058881538</c:v>
                </c:pt>
                <c:pt idx="50">
                  <c:v>1679.675126955751</c:v>
                </c:pt>
                <c:pt idx="51">
                  <c:v>1746.8582922776498</c:v>
                </c:pt>
                <c:pt idx="52">
                  <c:v>1814.0255450446423</c:v>
                </c:pt>
                <c:pt idx="53">
                  <c:v>1881.0557260093535</c:v>
                </c:pt>
                <c:pt idx="54">
                  <c:v>1947.8290811011955</c:v>
                </c:pt>
                <c:pt idx="55">
                  <c:v>2014.2278060669469</c:v>
                </c:pt>
                <c:pt idx="56">
                  <c:v>2080.1365772139015</c:v>
                </c:pt>
                <c:pt idx="57">
                  <c:v>2145.4430644315676</c:v>
                </c:pt>
                <c:pt idx="58">
                  <c:v>2210.0384228010826</c:v>
                </c:pt>
                <c:pt idx="59">
                  <c:v>2273.8177592742654</c:v>
                </c:pt>
                <c:pt idx="60">
                  <c:v>2336.6805711149341</c:v>
                </c:pt>
                <c:pt idx="61">
                  <c:v>2398.5311530416475</c:v>
                </c:pt>
                <c:pt idx="62">
                  <c:v>2459.2789702905425</c:v>
                </c:pt>
                <c:pt idx="63">
                  <c:v>2518.8389951264826</c:v>
                </c:pt>
                <c:pt idx="64">
                  <c:v>2577.1320046664796</c:v>
                </c:pt>
                <c:pt idx="65">
                  <c:v>2634.0848382374816</c:v>
                </c:pt>
                <c:pt idx="66">
                  <c:v>2689.6306128667352</c:v>
                </c:pt>
                <c:pt idx="67">
                  <c:v>2743.7088958924132</c:v>
                </c:pt>
                <c:pt idx="68">
                  <c:v>2796.265834080381</c:v>
                </c:pt>
                <c:pt idx="69">
                  <c:v>2847.2542390348112</c:v>
                </c:pt>
                <c:pt idx="70">
                  <c:v>2896.6336290909362</c:v>
                </c:pt>
                <c:pt idx="71">
                  <c:v>2944.3702282727008</c:v>
                </c:pt>
                <c:pt idx="72">
                  <c:v>2990.436923281437</c:v>
                </c:pt>
                <c:pt idx="73">
                  <c:v>3034.8131798494301</c:v>
                </c:pt>
                <c:pt idx="74">
                  <c:v>3077.4849201399188</c:v>
                </c:pt>
                <c:pt idx="75">
                  <c:v>3118.4443631985791</c:v>
                </c:pt>
                <c:pt idx="76">
                  <c:v>3157.6898307572042</c:v>
                </c:pt>
                <c:pt idx="77">
                  <c:v>3195.2255209548493</c:v>
                </c:pt>
                <c:pt idx="78">
                  <c:v>3231.0612527723838</c:v>
                </c:pt>
                <c:pt idx="79">
                  <c:v>3265.2121841709109</c:v>
                </c:pt>
                <c:pt idx="80">
                  <c:v>3297.6985070812425</c:v>
                </c:pt>
                <c:pt idx="81">
                  <c:v>3328.5451225093457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9856"/>
        <c:axId val="492500248"/>
      </c:scatterChart>
      <c:valAx>
        <c:axId val="4924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0248"/>
        <c:crosses val="autoZero"/>
        <c:crossBetween val="midCat"/>
      </c:valAx>
      <c:valAx>
        <c:axId val="4925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K6" sqref="K6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83</v>
      </c>
      <c r="G4">
        <v>0</v>
      </c>
      <c r="H4">
        <v>1.8733960000000001</v>
      </c>
      <c r="I4">
        <v>0.90148385714285717</v>
      </c>
      <c r="J4">
        <v>0.25354228571428572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84</v>
      </c>
      <c r="G5">
        <v>1</v>
      </c>
      <c r="H5">
        <v>3.1551939999999998</v>
      </c>
      <c r="I5">
        <v>1.3381401428571429</v>
      </c>
      <c r="J5">
        <v>0.43665628571428572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85</v>
      </c>
      <c r="G6">
        <v>2</v>
      </c>
      <c r="H6">
        <v>6.1131880000000001</v>
      </c>
      <c r="I6">
        <v>2.183281285714286</v>
      </c>
      <c r="J6">
        <v>0.84514114285714315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86</v>
      </c>
      <c r="G7">
        <v>3</v>
      </c>
      <c r="H7">
        <v>8.5781829999999992</v>
      </c>
      <c r="I7">
        <v>3.3664789999999996</v>
      </c>
      <c r="J7">
        <v>1.1831977142857135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87</v>
      </c>
      <c r="G8">
        <v>4</v>
      </c>
      <c r="H8">
        <v>14.395571</v>
      </c>
      <c r="I8">
        <v>5.2680465714285711</v>
      </c>
      <c r="J8">
        <v>1.9015675714285716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88</v>
      </c>
      <c r="G9">
        <v>5</v>
      </c>
      <c r="H9">
        <v>17.649365</v>
      </c>
      <c r="I9">
        <v>7.5921848571428585</v>
      </c>
      <c r="J9">
        <v>2.3241382857142874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89</v>
      </c>
      <c r="G10">
        <v>6</v>
      </c>
      <c r="H10">
        <v>22.184956</v>
      </c>
      <c r="I10">
        <v>10.564264714285715</v>
      </c>
      <c r="J10">
        <v>2.9720798571428562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90</v>
      </c>
      <c r="G11">
        <v>7</v>
      </c>
      <c r="H11">
        <v>32.143535999999997</v>
      </c>
      <c r="I11">
        <v>14.888570428571429</v>
      </c>
      <c r="J11">
        <v>4.324305714285714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91</v>
      </c>
      <c r="G12">
        <v>8</v>
      </c>
      <c r="H12">
        <v>41.806317</v>
      </c>
      <c r="I12">
        <v>20.410159428571429</v>
      </c>
      <c r="J12">
        <v>5.5215890000000005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92</v>
      </c>
      <c r="G13">
        <v>9</v>
      </c>
      <c r="H13">
        <v>61.131878</v>
      </c>
      <c r="I13">
        <v>28.269972285714285</v>
      </c>
      <c r="J13">
        <v>7.859812857142856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93</v>
      </c>
      <c r="G14">
        <v>10</v>
      </c>
      <c r="H14">
        <v>76.020448999999999</v>
      </c>
      <c r="I14">
        <v>37.904581714285712</v>
      </c>
      <c r="J14">
        <v>9.6346094285714265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94</v>
      </c>
      <c r="G15">
        <v>11</v>
      </c>
      <c r="H15">
        <v>91.007619000000005</v>
      </c>
      <c r="I15">
        <v>48.849159999999998</v>
      </c>
      <c r="J15">
        <v>10.944578285714286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95</v>
      </c>
      <c r="G16">
        <v>12</v>
      </c>
      <c r="H16">
        <v>98.008205000000004</v>
      </c>
      <c r="I16">
        <v>60.32899428571428</v>
      </c>
      <c r="J16">
        <v>11.479834285714283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96</v>
      </c>
      <c r="G17">
        <v>13</v>
      </c>
      <c r="H17">
        <v>104.811592</v>
      </c>
      <c r="I17">
        <v>72.132799428571417</v>
      </c>
      <c r="J17">
        <v>11.803805142857136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97</v>
      </c>
      <c r="G18">
        <v>14</v>
      </c>
      <c r="H18">
        <v>112.995375</v>
      </c>
      <c r="I18">
        <v>83.683062142857139</v>
      </c>
      <c r="J18">
        <v>11.550262714285722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98</v>
      </c>
      <c r="G19">
        <v>15</v>
      </c>
      <c r="H19">
        <v>124.728752</v>
      </c>
      <c r="I19">
        <v>95.529124285714289</v>
      </c>
      <c r="J19">
        <v>11.84606214285715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99</v>
      </c>
      <c r="G20">
        <v>16</v>
      </c>
      <c r="H20">
        <v>139.025724</v>
      </c>
      <c r="I20">
        <v>106.65681657142856</v>
      </c>
      <c r="J20">
        <v>11.127692285714275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100</v>
      </c>
      <c r="G21">
        <v>17</v>
      </c>
      <c r="H21">
        <v>153.125495</v>
      </c>
      <c r="I21">
        <v>117.67182314285715</v>
      </c>
      <c r="J21">
        <v>11.015006571428586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101</v>
      </c>
      <c r="G22">
        <v>18</v>
      </c>
      <c r="H22">
        <v>170.87345999999999</v>
      </c>
      <c r="I22">
        <v>129.08122899999998</v>
      </c>
      <c r="J22">
        <v>11.409405857142829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102</v>
      </c>
      <c r="G23">
        <v>19</v>
      </c>
      <c r="H23">
        <v>184.18443400000001</v>
      </c>
      <c r="I23">
        <v>141.39211885714286</v>
      </c>
      <c r="J23">
        <v>12.310889857142882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103</v>
      </c>
      <c r="G24">
        <v>20</v>
      </c>
      <c r="H24">
        <v>195.819211</v>
      </c>
      <c r="I24">
        <v>154.39320728571428</v>
      </c>
      <c r="J24">
        <v>13.001088428571421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104</v>
      </c>
      <c r="G25">
        <v>21</v>
      </c>
      <c r="H25">
        <v>213.764375</v>
      </c>
      <c r="I25">
        <v>168.78877871428571</v>
      </c>
      <c r="J25">
        <v>14.395571428571429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105</v>
      </c>
      <c r="G26">
        <v>22</v>
      </c>
      <c r="H26">
        <v>236.44233</v>
      </c>
      <c r="I26">
        <v>184.74786128571432</v>
      </c>
      <c r="J26">
        <v>15.95908257142861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106</v>
      </c>
      <c r="G27">
        <v>23</v>
      </c>
      <c r="H27">
        <v>267.40266800000001</v>
      </c>
      <c r="I27">
        <v>203.08742471428573</v>
      </c>
      <c r="J27">
        <v>18.33956342857141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107</v>
      </c>
      <c r="G28">
        <v>24</v>
      </c>
      <c r="H28">
        <v>295.60221200000001</v>
      </c>
      <c r="I28">
        <v>223.44124142857143</v>
      </c>
      <c r="J28">
        <v>20.353816714285699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108</v>
      </c>
      <c r="G29">
        <v>25</v>
      </c>
      <c r="H29">
        <v>331.59114099999999</v>
      </c>
      <c r="I29">
        <v>246.40091014285716</v>
      </c>
      <c r="J29">
        <v>22.959668714285726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109</v>
      </c>
      <c r="G30">
        <v>26</v>
      </c>
      <c r="H30">
        <v>361.17108200000001</v>
      </c>
      <c r="I30">
        <v>271.68471699999998</v>
      </c>
      <c r="J30">
        <v>25.283806857142821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110</v>
      </c>
      <c r="G31">
        <v>27</v>
      </c>
      <c r="H31">
        <v>388.77902699999999</v>
      </c>
      <c r="I31">
        <v>299.25040499999994</v>
      </c>
      <c r="J31">
        <v>27.565687999999966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111</v>
      </c>
      <c r="G32">
        <v>28</v>
      </c>
      <c r="H32">
        <v>429.79654499999998</v>
      </c>
      <c r="I32">
        <v>330.11214357142859</v>
      </c>
      <c r="J32">
        <v>30.861738571428646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112</v>
      </c>
      <c r="G33">
        <v>29</v>
      </c>
      <c r="H33">
        <v>476.63145200000002</v>
      </c>
      <c r="I33">
        <v>364.42487528571428</v>
      </c>
      <c r="J33">
        <v>34.31273171428569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113</v>
      </c>
      <c r="G34">
        <v>30</v>
      </c>
      <c r="H34">
        <v>524.55095700000004</v>
      </c>
      <c r="I34">
        <v>401.16034514285712</v>
      </c>
      <c r="J34">
        <v>36.735469857142846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114</v>
      </c>
      <c r="G35">
        <v>31</v>
      </c>
      <c r="H35">
        <v>579.17524800000001</v>
      </c>
      <c r="I35">
        <v>441.67077885714286</v>
      </c>
      <c r="J35">
        <v>40.510433714285739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115</v>
      </c>
      <c r="G36">
        <v>32</v>
      </c>
      <c r="H36">
        <v>638.43372999999997</v>
      </c>
      <c r="I36">
        <v>485.50543442857139</v>
      </c>
      <c r="J36">
        <v>43.834655571428527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116</v>
      </c>
      <c r="G37">
        <v>33</v>
      </c>
      <c r="H37">
        <v>673.63386000000003</v>
      </c>
      <c r="I37">
        <v>530.14297414285716</v>
      </c>
      <c r="J37">
        <v>44.637539714285765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117</v>
      </c>
      <c r="G38">
        <v>34</v>
      </c>
      <c r="H38">
        <v>707.15779399999997</v>
      </c>
      <c r="I38">
        <v>575.62565514285711</v>
      </c>
      <c r="J38">
        <v>45.482680999999957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118</v>
      </c>
      <c r="G39">
        <v>35</v>
      </c>
      <c r="H39">
        <v>745.51311699999997</v>
      </c>
      <c r="I39">
        <v>620.7280225714286</v>
      </c>
      <c r="J39">
        <v>45.102367428571483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119</v>
      </c>
      <c r="G40">
        <v>36</v>
      </c>
      <c r="H40">
        <v>818.27977299999998</v>
      </c>
      <c r="I40">
        <v>669.53492557142852</v>
      </c>
      <c r="J40">
        <v>48.80690299999992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120</v>
      </c>
      <c r="G41">
        <v>37</v>
      </c>
      <c r="H41">
        <v>882.86264400000005</v>
      </c>
      <c r="I41">
        <v>720.72230942857129</v>
      </c>
      <c r="J41">
        <v>51.187383857142777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121</v>
      </c>
      <c r="G42">
        <v>38</v>
      </c>
      <c r="H42">
        <v>946.459518</v>
      </c>
      <c r="I42">
        <v>773.19149085714275</v>
      </c>
      <c r="J42">
        <v>52.46918142857146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122</v>
      </c>
      <c r="G43">
        <v>39</v>
      </c>
      <c r="H43">
        <v>991.22382900000002</v>
      </c>
      <c r="I43">
        <v>823.59007642857148</v>
      </c>
      <c r="J43">
        <v>50.398585571428725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123</v>
      </c>
      <c r="G44">
        <v>40</v>
      </c>
      <c r="H44">
        <v>1030.1707510000001</v>
      </c>
      <c r="I44">
        <v>874.52391799999998</v>
      </c>
      <c r="J44">
        <v>50.933841571428502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124</v>
      </c>
      <c r="G45">
        <v>41</v>
      </c>
      <c r="H45">
        <v>1075.9210599999999</v>
      </c>
      <c r="I45">
        <v>927.20438457142848</v>
      </c>
      <c r="J45">
        <v>52.680466571428497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125</v>
      </c>
      <c r="G46">
        <v>42</v>
      </c>
      <c r="H46">
        <v>1119.0091749999999</v>
      </c>
      <c r="I46">
        <v>980.56096428571436</v>
      </c>
      <c r="J46">
        <v>53.356579714285886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126</v>
      </c>
      <c r="G47">
        <v>43</v>
      </c>
      <c r="H47">
        <v>1166.2384810000001</v>
      </c>
      <c r="I47">
        <v>1030.2693511428572</v>
      </c>
      <c r="J47">
        <v>49.708386857142841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127</v>
      </c>
      <c r="G48">
        <v>44</v>
      </c>
      <c r="H48">
        <v>1225.792762</v>
      </c>
      <c r="I48">
        <v>1079.2593680000002</v>
      </c>
      <c r="J48">
        <v>48.990016857143019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128</v>
      </c>
      <c r="G49">
        <v>45</v>
      </c>
      <c r="H49">
        <v>1287.2204400000001</v>
      </c>
      <c r="I49">
        <v>1127.9394997142858</v>
      </c>
      <c r="J49">
        <v>48.680131714285608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129</v>
      </c>
      <c r="G50">
        <v>46</v>
      </c>
      <c r="H50">
        <v>1355.0571050000001</v>
      </c>
      <c r="I50">
        <v>1179.9156820000003</v>
      </c>
      <c r="J50">
        <v>51.976182285714458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130</v>
      </c>
      <c r="G51">
        <v>47</v>
      </c>
      <c r="H51">
        <v>1407.512201</v>
      </c>
      <c r="I51">
        <v>1233.8216034285713</v>
      </c>
      <c r="J51">
        <v>53.905921428570991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131</v>
      </c>
      <c r="G52">
        <v>48</v>
      </c>
      <c r="H52">
        <v>1445.7689250000001</v>
      </c>
      <c r="I52">
        <v>1286.6570127142857</v>
      </c>
      <c r="J52">
        <v>52.835409285714377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132</v>
      </c>
      <c r="G53">
        <v>49</v>
      </c>
      <c r="H53">
        <v>1491.223434</v>
      </c>
      <c r="I53">
        <v>1339.8304782857142</v>
      </c>
      <c r="J53">
        <v>53.173465571428551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133</v>
      </c>
      <c r="G54">
        <v>50</v>
      </c>
      <c r="H54">
        <v>1560.9334960000001</v>
      </c>
      <c r="I54">
        <v>1396.2154804285713</v>
      </c>
      <c r="J54">
        <v>56.385002142857047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134</v>
      </c>
      <c r="G55">
        <v>51</v>
      </c>
      <c r="H55">
        <v>1632.122554</v>
      </c>
      <c r="I55">
        <v>1454.2625935714284</v>
      </c>
      <c r="J55">
        <v>58.047113142857143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135</v>
      </c>
      <c r="G56">
        <v>52</v>
      </c>
      <c r="H56">
        <v>1706.8612049999999</v>
      </c>
      <c r="I56">
        <v>1514.2112742857141</v>
      </c>
      <c r="J56">
        <v>59.948680714285729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136</v>
      </c>
      <c r="G57">
        <v>53</v>
      </c>
      <c r="H57">
        <v>1783.670453</v>
      </c>
      <c r="I57">
        <v>1575.4417525714284</v>
      </c>
      <c r="J57">
        <v>61.230478285714298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137</v>
      </c>
      <c r="G58">
        <v>54</v>
      </c>
      <c r="H58">
        <v>1830.30816</v>
      </c>
      <c r="I58">
        <v>1635.8411752857141</v>
      </c>
      <c r="J58">
        <v>60.39942271428572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138</v>
      </c>
      <c r="G59">
        <v>55</v>
      </c>
      <c r="H59">
        <v>1859.888101</v>
      </c>
      <c r="I59">
        <v>1695.0010575714289</v>
      </c>
      <c r="J59">
        <v>59.15988228571473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139</v>
      </c>
      <c r="G60">
        <v>56</v>
      </c>
      <c r="H60">
        <v>1915.3997910000001</v>
      </c>
      <c r="I60">
        <v>1755.5976800000001</v>
      </c>
      <c r="J60">
        <v>60.596622428571209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140</v>
      </c>
      <c r="G61">
        <v>57</v>
      </c>
      <c r="H61">
        <v>1988.560845</v>
      </c>
      <c r="I61">
        <v>1816.6873012857143</v>
      </c>
      <c r="J61">
        <v>61.089621285714202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141</v>
      </c>
      <c r="G62">
        <v>58</v>
      </c>
      <c r="H62">
        <v>2067.243489</v>
      </c>
      <c r="I62">
        <v>1878.8474348571431</v>
      </c>
      <c r="J62">
        <v>62.160133571428787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142</v>
      </c>
      <c r="G63">
        <v>59</v>
      </c>
      <c r="H63">
        <v>2129.8543639999998</v>
      </c>
      <c r="I63">
        <v>1939.2750289999999</v>
      </c>
      <c r="J63">
        <v>60.427594142856833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143</v>
      </c>
      <c r="G64">
        <v>60</v>
      </c>
      <c r="H64">
        <v>2182.3094599999999</v>
      </c>
      <c r="I64">
        <v>1996.2234585714286</v>
      </c>
      <c r="J64">
        <v>56.948429571428733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144</v>
      </c>
      <c r="G65">
        <v>61</v>
      </c>
      <c r="H65">
        <v>2211.7908010000001</v>
      </c>
      <c r="I65">
        <v>2050.7209787142856</v>
      </c>
      <c r="J65">
        <v>54.497520142856956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145</v>
      </c>
      <c r="G66">
        <v>62</v>
      </c>
      <c r="H66">
        <v>2237.5253499999999</v>
      </c>
      <c r="I66">
        <v>2104.6691571428569</v>
      </c>
      <c r="J66">
        <v>53.948178428571282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146</v>
      </c>
      <c r="G67">
        <v>63</v>
      </c>
      <c r="H67">
        <v>2284.4588570000001</v>
      </c>
      <c r="I67">
        <v>2157.3918808571425</v>
      </c>
      <c r="J67">
        <v>52.722723714285621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147</v>
      </c>
      <c r="G68">
        <v>64</v>
      </c>
      <c r="H68">
        <v>2349.2389280000002</v>
      </c>
      <c r="I68">
        <v>2208.917321285714</v>
      </c>
      <c r="J68">
        <v>51.525440428571528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148</v>
      </c>
      <c r="G69">
        <v>65</v>
      </c>
      <c r="H69">
        <v>2422.794382</v>
      </c>
      <c r="I69">
        <v>2259.7103059999999</v>
      </c>
      <c r="J69">
        <v>50.792984714285922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149</v>
      </c>
      <c r="G70">
        <v>66</v>
      </c>
      <c r="H70">
        <v>2500.3924270000002</v>
      </c>
      <c r="I70">
        <v>2312.644315</v>
      </c>
      <c r="J70">
        <v>52.93400900000006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150</v>
      </c>
      <c r="G71">
        <v>67</v>
      </c>
      <c r="H71">
        <v>2569.4122900000002</v>
      </c>
      <c r="I71">
        <v>2367.9447192857147</v>
      </c>
      <c r="J71">
        <v>55.300404285714649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151</v>
      </c>
      <c r="G72">
        <v>68</v>
      </c>
      <c r="H72">
        <v>2619.5995899999998</v>
      </c>
      <c r="I72">
        <v>2426.2031177142858</v>
      </c>
      <c r="J72">
        <v>58.258398428571127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152</v>
      </c>
      <c r="G73">
        <v>69</v>
      </c>
      <c r="H73">
        <v>2647.0103359999998</v>
      </c>
      <c r="I73">
        <v>2484.7009728571429</v>
      </c>
      <c r="J73">
        <v>58.497855142857134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153</v>
      </c>
      <c r="G74">
        <v>70</v>
      </c>
      <c r="H74">
        <v>2691.8732460000001</v>
      </c>
      <c r="I74">
        <v>2542.9030284285718</v>
      </c>
      <c r="J74">
        <v>58.2020555714289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154</v>
      </c>
      <c r="G75">
        <v>71</v>
      </c>
      <c r="H75">
        <v>2766.2174989999999</v>
      </c>
      <c r="I75">
        <v>2602.4713957142853</v>
      </c>
      <c r="J75">
        <v>59.568367285713521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155</v>
      </c>
      <c r="G76">
        <v>72</v>
      </c>
      <c r="H76">
        <v>2835.237361</v>
      </c>
      <c r="I76">
        <v>2661.3918212857143</v>
      </c>
      <c r="J76">
        <v>58.92042557142895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156</v>
      </c>
      <c r="G77">
        <v>73</v>
      </c>
      <c r="H77">
        <v>2900.313232</v>
      </c>
      <c r="I77">
        <v>2718.5233648571425</v>
      </c>
      <c r="J77">
        <v>57.13154357142821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157</v>
      </c>
      <c r="G78">
        <v>74</v>
      </c>
      <c r="H78">
        <v>2968.1498969999998</v>
      </c>
      <c r="I78">
        <v>2775.4858801428568</v>
      </c>
      <c r="J78">
        <v>56.962515285714289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158</v>
      </c>
      <c r="G79">
        <v>75</v>
      </c>
      <c r="H79">
        <v>3003.4486270000002</v>
      </c>
      <c r="I79">
        <v>2830.3214568571429</v>
      </c>
      <c r="J79">
        <v>54.835576714286162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159</v>
      </c>
      <c r="G80">
        <v>76</v>
      </c>
      <c r="H80">
        <v>3028.9859759999999</v>
      </c>
      <c r="I80">
        <v>2884.8894054285711</v>
      </c>
      <c r="J80">
        <v>54.567948571428133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160</v>
      </c>
      <c r="G81">
        <v>77</v>
      </c>
      <c r="H81">
        <v>3071.4824910000002</v>
      </c>
      <c r="I81">
        <v>2939.1192975714284</v>
      </c>
      <c r="J81">
        <v>54.229892142857352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161</v>
      </c>
      <c r="G82">
        <v>78</v>
      </c>
      <c r="H82">
        <v>3137.2485609999999</v>
      </c>
      <c r="I82">
        <v>2992.1237350000001</v>
      </c>
      <c r="J82">
        <v>53.004437428571691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162</v>
      </c>
      <c r="G83">
        <v>79</v>
      </c>
      <c r="H83">
        <v>3216.9172020000001</v>
      </c>
      <c r="I83">
        <v>3046.6494265714286</v>
      </c>
      <c r="J83">
        <v>54.525691571428524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163</v>
      </c>
      <c r="G84">
        <v>80</v>
      </c>
      <c r="H84">
        <v>3277.063083</v>
      </c>
      <c r="I84">
        <v>3100.4708338571431</v>
      </c>
      <c r="J84">
        <v>53.821407285714486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164</v>
      </c>
      <c r="G85">
        <v>81</v>
      </c>
      <c r="H85">
        <v>3329.5181779999998</v>
      </c>
      <c r="I85">
        <v>3152.0948739999999</v>
      </c>
      <c r="J85">
        <v>51.624040142856757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165</v>
      </c>
      <c r="G86">
        <v>82</v>
      </c>
      <c r="H86">
        <v>3369.2538989999998</v>
      </c>
      <c r="I86">
        <v>3204.35277</v>
      </c>
      <c r="J86">
        <v>52.257896000000073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166</v>
      </c>
      <c r="G87">
        <v>83</v>
      </c>
      <c r="H87">
        <v>3389.9598580000002</v>
      </c>
      <c r="I87">
        <v>3255.920467428572</v>
      </c>
      <c r="J87">
        <v>51.567697428572046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167</v>
      </c>
      <c r="G88">
        <v>84</v>
      </c>
      <c r="H88">
        <v>3438.2737619999998</v>
      </c>
      <c r="I88">
        <v>3308.319220428572</v>
      </c>
      <c r="J88">
        <v>52.398752999999942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168</v>
      </c>
      <c r="G89">
        <v>85</v>
      </c>
      <c r="H89">
        <v>3511.8292160000001</v>
      </c>
      <c r="I89">
        <v>3361.8307425714293</v>
      </c>
      <c r="J89">
        <v>53.511522142857302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169</v>
      </c>
      <c r="G90">
        <v>86</v>
      </c>
      <c r="H90">
        <v>3590.7090589999998</v>
      </c>
      <c r="I90">
        <v>3415.2295792857144</v>
      </c>
      <c r="J90">
        <v>53.398836714285153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170</v>
      </c>
      <c r="G91">
        <v>87</v>
      </c>
      <c r="H91">
        <v>3667.0253069999999</v>
      </c>
      <c r="I91">
        <v>3470.9384684285715</v>
      </c>
      <c r="J91">
        <v>55.708889142857061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171</v>
      </c>
      <c r="G92">
        <v>88</v>
      </c>
      <c r="H92">
        <v>3743.2429550000002</v>
      </c>
      <c r="I92">
        <v>3530.0420079999999</v>
      </c>
      <c r="J92">
        <v>59.103539571428428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172</v>
      </c>
      <c r="G93">
        <v>89</v>
      </c>
      <c r="H93">
        <v>3785.8380710000001</v>
      </c>
      <c r="I93">
        <v>3589.5540325714287</v>
      </c>
      <c r="J93">
        <v>59.51202457142881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173</v>
      </c>
      <c r="G94">
        <v>90</v>
      </c>
      <c r="H94">
        <v>3811.9670190000002</v>
      </c>
      <c r="I94">
        <v>3649.8407698571427</v>
      </c>
      <c r="J94">
        <v>60.286737285714025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174</v>
      </c>
      <c r="G95">
        <v>91</v>
      </c>
      <c r="H95">
        <v>3875.859692</v>
      </c>
      <c r="I95">
        <v>3712.3530455714281</v>
      </c>
      <c r="J95">
        <v>62.512275714285352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175</v>
      </c>
      <c r="G96">
        <v>92</v>
      </c>
      <c r="H96">
        <v>3964.6981150000001</v>
      </c>
      <c r="I96">
        <v>3777.0486025714281</v>
      </c>
      <c r="J96">
        <v>64.695557000000008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176</v>
      </c>
      <c r="G97">
        <v>93</v>
      </c>
      <c r="H97">
        <v>4067.8335099999999</v>
      </c>
      <c r="I97">
        <v>3845.2092384285711</v>
      </c>
      <c r="J97">
        <v>68.160635857143006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177</v>
      </c>
      <c r="G98">
        <v>94</v>
      </c>
      <c r="H98">
        <v>4170.2787060000001</v>
      </c>
      <c r="I98">
        <v>3917.1025811428576</v>
      </c>
      <c r="J98">
        <v>71.893342714286518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178</v>
      </c>
      <c r="G99">
        <v>95</v>
      </c>
      <c r="H99">
        <v>4283.2740809999996</v>
      </c>
      <c r="I99">
        <v>3994.2498848571427</v>
      </c>
      <c r="J99">
        <v>77.147303714285044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179</v>
      </c>
      <c r="G100">
        <v>96</v>
      </c>
      <c r="H100">
        <v>4360.4777279999998</v>
      </c>
      <c r="I100">
        <v>4076.3412644285718</v>
      </c>
      <c r="J100">
        <v>82.091379571429115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180</v>
      </c>
      <c r="G101">
        <v>97</v>
      </c>
      <c r="H101">
        <v>4406.0308370000002</v>
      </c>
      <c r="I101">
        <v>4161.2075241428565</v>
      </c>
      <c r="J101">
        <v>84.866259714284752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181</v>
      </c>
      <c r="G102">
        <v>98</v>
      </c>
      <c r="H102">
        <v>4472.782905</v>
      </c>
      <c r="I102">
        <v>4246.482268857143</v>
      </c>
      <c r="J102">
        <v>85.274744714286498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182</v>
      </c>
      <c r="G103">
        <v>99</v>
      </c>
      <c r="H103">
        <v>4565.0723209999996</v>
      </c>
      <c r="I103">
        <v>4332.2500125714287</v>
      </c>
      <c r="J103">
        <v>85.767743714285643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183</v>
      </c>
      <c r="G104">
        <v>100</v>
      </c>
      <c r="H104">
        <v>4706.7602390000002</v>
      </c>
      <c r="I104">
        <v>4423.5252595714283</v>
      </c>
      <c r="J104">
        <v>91.275246999999581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184</v>
      </c>
      <c r="G105">
        <v>101</v>
      </c>
      <c r="H105">
        <v>4834.3483850000002</v>
      </c>
      <c r="I105">
        <v>4518.3923565714285</v>
      </c>
      <c r="J105">
        <v>94.867097000000285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185</v>
      </c>
      <c r="G106">
        <v>102</v>
      </c>
      <c r="H106">
        <v>4966.1763229999997</v>
      </c>
      <c r="I106">
        <v>4615.9498197142857</v>
      </c>
      <c r="J106">
        <v>97.557463142857159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186</v>
      </c>
      <c r="G107">
        <v>103</v>
      </c>
      <c r="H107">
        <v>5068.9173190000001</v>
      </c>
      <c r="I107">
        <v>4717.1554755714296</v>
      </c>
      <c r="J107">
        <v>101.20565585714394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187</v>
      </c>
      <c r="G108">
        <v>104</v>
      </c>
      <c r="H108">
        <v>5110.1320370000003</v>
      </c>
      <c r="I108">
        <v>4817.7413612857144</v>
      </c>
      <c r="J108">
        <v>100.58588571428481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188</v>
      </c>
      <c r="G109">
        <v>105</v>
      </c>
      <c r="H109">
        <v>5177.5743030000003</v>
      </c>
      <c r="I109">
        <v>4918.4258467142854</v>
      </c>
      <c r="J109">
        <v>100.68448542857095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189</v>
      </c>
      <c r="G110">
        <v>106</v>
      </c>
      <c r="H110">
        <v>5297.6688640000002</v>
      </c>
      <c r="I110">
        <v>5023.0824957142859</v>
      </c>
      <c r="J110">
        <v>104.65664900000047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190</v>
      </c>
      <c r="G111">
        <v>107</v>
      </c>
      <c r="H111">
        <v>5441.3287780000001</v>
      </c>
      <c r="I111">
        <v>5128.020858428572</v>
      </c>
      <c r="J111">
        <v>104.93836271428609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191</v>
      </c>
      <c r="G112">
        <v>108</v>
      </c>
      <c r="H112">
        <v>5588.8340850000004</v>
      </c>
      <c r="I112">
        <v>5235.8045298571433</v>
      </c>
      <c r="J112">
        <v>107.78367142857132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192</v>
      </c>
      <c r="G113">
        <v>109</v>
      </c>
      <c r="H113">
        <v>5708.4356470000002</v>
      </c>
      <c r="I113">
        <v>5341.8415761428569</v>
      </c>
      <c r="J113">
        <v>106.03704628571359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193</v>
      </c>
      <c r="G114">
        <v>110</v>
      </c>
      <c r="H114">
        <v>5777.652709</v>
      </c>
      <c r="I114">
        <v>5443.089489</v>
      </c>
      <c r="J114">
        <v>101.24791285714309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194</v>
      </c>
      <c r="G115">
        <v>111</v>
      </c>
      <c r="H115">
        <v>5809.3032460000004</v>
      </c>
      <c r="I115">
        <v>5542.9710902857141</v>
      </c>
      <c r="J115">
        <v>99.881601285714169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195</v>
      </c>
      <c r="G116">
        <v>112</v>
      </c>
      <c r="H116">
        <v>5888.1830900000004</v>
      </c>
      <c r="I116">
        <v>5644.4866312857148</v>
      </c>
      <c r="J116">
        <v>101.51554100000067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196</v>
      </c>
      <c r="G117">
        <v>113</v>
      </c>
      <c r="H117">
        <v>6017.5460320000002</v>
      </c>
      <c r="I117">
        <v>5747.3262267142863</v>
      </c>
      <c r="J117">
        <v>102.83959542857156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197</v>
      </c>
      <c r="G118">
        <v>114</v>
      </c>
      <c r="H118">
        <v>6184.9684989999996</v>
      </c>
      <c r="I118">
        <v>5853.5604725714293</v>
      </c>
      <c r="J118">
        <v>106.23424585714292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198</v>
      </c>
      <c r="G119">
        <v>115</v>
      </c>
      <c r="H119">
        <v>6311.274848</v>
      </c>
      <c r="I119">
        <v>5956.7662958571436</v>
      </c>
      <c r="J119">
        <v>103.20582328571436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199</v>
      </c>
      <c r="G120">
        <v>116</v>
      </c>
      <c r="H120">
        <v>6429.8904119999997</v>
      </c>
      <c r="I120">
        <v>6059.8312622857138</v>
      </c>
      <c r="J120">
        <v>103.06496642857019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200</v>
      </c>
      <c r="G121">
        <v>117</v>
      </c>
      <c r="H121">
        <v>6504.8262629999999</v>
      </c>
      <c r="I121">
        <v>6163.7131985714286</v>
      </c>
      <c r="J121">
        <v>103.8819362857148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201</v>
      </c>
      <c r="G122">
        <v>118</v>
      </c>
      <c r="H122">
        <v>6546.2381809999997</v>
      </c>
      <c r="I122">
        <v>6268.9896178571435</v>
      </c>
      <c r="J122">
        <v>105.27641928571484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202</v>
      </c>
      <c r="G123">
        <v>119</v>
      </c>
      <c r="H123">
        <v>6617.9202379999997</v>
      </c>
      <c r="I123">
        <v>6373.2377818571422</v>
      </c>
      <c r="J123">
        <v>104.24816399999872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203</v>
      </c>
      <c r="G124">
        <v>120</v>
      </c>
      <c r="H124">
        <v>6697.2930800000004</v>
      </c>
      <c r="I124">
        <v>6470.3445030000003</v>
      </c>
      <c r="J124">
        <v>97.106721142858078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204</v>
      </c>
      <c r="G125">
        <v>121</v>
      </c>
      <c r="H125">
        <v>6764.7353460000004</v>
      </c>
      <c r="I125">
        <v>6553.1683382857145</v>
      </c>
      <c r="J125">
        <v>82.823835285714267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205</v>
      </c>
      <c r="G126">
        <v>122</v>
      </c>
      <c r="H126">
        <v>6832.6706109999996</v>
      </c>
      <c r="I126">
        <v>6627.6534472857147</v>
      </c>
      <c r="J126">
        <v>74.485109000000193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206</v>
      </c>
      <c r="G127">
        <v>123</v>
      </c>
      <c r="H127">
        <v>6901.5918739999997</v>
      </c>
      <c r="I127">
        <v>6695.0393704285716</v>
      </c>
      <c r="J127">
        <v>67.385923142856882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207</v>
      </c>
      <c r="G128">
        <v>124</v>
      </c>
      <c r="H128">
        <v>6938.0738019999999</v>
      </c>
      <c r="I128">
        <v>6756.9318759999996</v>
      </c>
      <c r="J128">
        <v>61.892505571428046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208</v>
      </c>
      <c r="G129">
        <v>125</v>
      </c>
      <c r="H129">
        <v>6969.13274</v>
      </c>
      <c r="I129">
        <v>6817.3453844285705</v>
      </c>
      <c r="J129">
        <v>60.413508428570822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209</v>
      </c>
      <c r="G130">
        <v>126</v>
      </c>
      <c r="H130">
        <v>6993.8812909999997</v>
      </c>
      <c r="I130">
        <v>6871.0541062857137</v>
      </c>
      <c r="J130">
        <v>53.708721857143246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210</v>
      </c>
      <c r="G131">
        <v>127</v>
      </c>
      <c r="H131">
        <v>7021.2920359999998</v>
      </c>
      <c r="I131">
        <v>6917.3396714285709</v>
      </c>
      <c r="J131">
        <v>46.285565142857195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211</v>
      </c>
      <c r="G132">
        <v>128</v>
      </c>
      <c r="H132">
        <v>7074.2401309999996</v>
      </c>
      <c r="I132">
        <v>6961.5546407142847</v>
      </c>
      <c r="J132">
        <v>44.214969285713778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212</v>
      </c>
      <c r="G133">
        <v>129</v>
      </c>
      <c r="H133">
        <v>7107.2710649999999</v>
      </c>
      <c r="I133">
        <v>7000.7832770000005</v>
      </c>
      <c r="J133">
        <v>39.228636285715766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213</v>
      </c>
      <c r="G134">
        <v>130</v>
      </c>
      <c r="H134">
        <v>7144.4431910000003</v>
      </c>
      <c r="I134">
        <v>7035.4763222857136</v>
      </c>
      <c r="J134">
        <v>34.693045285713197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214</v>
      </c>
      <c r="G135">
        <v>131</v>
      </c>
      <c r="H135">
        <v>7175.4035299999996</v>
      </c>
      <c r="I135">
        <v>7069.380569142857</v>
      </c>
      <c r="J135">
        <v>33.904246857143335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215</v>
      </c>
      <c r="G136">
        <v>132</v>
      </c>
      <c r="H136">
        <v>7185.8551090000001</v>
      </c>
      <c r="I136">
        <v>7100.340907571428</v>
      </c>
      <c r="J136">
        <v>30.960338428571049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216</v>
      </c>
      <c r="G137">
        <v>133</v>
      </c>
      <c r="H137">
        <v>7202.6170750000001</v>
      </c>
      <c r="I137">
        <v>7130.1603052857145</v>
      </c>
      <c r="J137">
        <v>29.819397714286424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217</v>
      </c>
      <c r="G138">
        <v>134</v>
      </c>
      <c r="H138">
        <v>7233.6760139999997</v>
      </c>
      <c r="I138">
        <v>7160.5008735714282</v>
      </c>
      <c r="J138">
        <v>30.340568285713744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218</v>
      </c>
      <c r="G139">
        <v>135</v>
      </c>
      <c r="H139">
        <v>7263.1573550000003</v>
      </c>
      <c r="I139">
        <v>7187.4890484285716</v>
      </c>
      <c r="J139">
        <v>26.988174857143349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219</v>
      </c>
      <c r="G140">
        <v>136</v>
      </c>
      <c r="H140">
        <v>7290.0751010000004</v>
      </c>
      <c r="I140">
        <v>7213.603910714286</v>
      </c>
      <c r="J140">
        <v>26.11486228571448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220</v>
      </c>
      <c r="G141">
        <v>137</v>
      </c>
      <c r="H141">
        <v>7319.5564430000004</v>
      </c>
      <c r="I141">
        <v>7238.6200895714292</v>
      </c>
      <c r="J141">
        <v>25.016178857143132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221</v>
      </c>
      <c r="G142">
        <v>138</v>
      </c>
      <c r="H142">
        <v>7339.2764040000002</v>
      </c>
      <c r="I142">
        <v>7262.0305001428578</v>
      </c>
      <c r="J142">
        <v>23.410410571428656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222</v>
      </c>
      <c r="G143">
        <v>139</v>
      </c>
      <c r="H143">
        <v>7350.1223819999996</v>
      </c>
      <c r="I143">
        <v>7285.4972534285707</v>
      </c>
      <c r="J143">
        <v>23.466753285712912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223</v>
      </c>
      <c r="G144">
        <v>140</v>
      </c>
      <c r="H144">
        <v>7363.0389560000003</v>
      </c>
      <c r="I144">
        <v>7308.4146650000021</v>
      </c>
      <c r="J144">
        <v>22.91741157143133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224</v>
      </c>
      <c r="G145">
        <v>141</v>
      </c>
      <c r="H145">
        <v>7385.3225119999997</v>
      </c>
      <c r="I145">
        <v>7330.0784504285712</v>
      </c>
      <c r="J145">
        <v>21.663785428569099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225</v>
      </c>
      <c r="G146">
        <v>142</v>
      </c>
      <c r="H146">
        <v>7414.6066540000002</v>
      </c>
      <c r="I146">
        <v>7351.7140645714289</v>
      </c>
      <c r="J146">
        <v>21.635614142857776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226</v>
      </c>
      <c r="G147">
        <v>143</v>
      </c>
      <c r="H147">
        <v>7436.2986110000002</v>
      </c>
      <c r="I147">
        <v>7372.6031374285722</v>
      </c>
      <c r="J147">
        <v>20.889072857143219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227</v>
      </c>
      <c r="G148">
        <v>144</v>
      </c>
      <c r="H148">
        <v>7462.1317589999999</v>
      </c>
      <c r="I148">
        <v>7392.9710397142853</v>
      </c>
      <c r="J148">
        <v>20.367902285713171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228</v>
      </c>
      <c r="G149">
        <v>145</v>
      </c>
      <c r="H149">
        <v>7475.7385320000003</v>
      </c>
      <c r="I149">
        <v>7412.4656294285714</v>
      </c>
      <c r="J149">
        <v>19.494589714286121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229</v>
      </c>
      <c r="G150">
        <v>146</v>
      </c>
      <c r="H150">
        <v>7479.8797240000004</v>
      </c>
      <c r="I150">
        <v>7431.0023925714277</v>
      </c>
      <c r="J150">
        <v>18.536763142856216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230</v>
      </c>
      <c r="G151">
        <v>147</v>
      </c>
      <c r="H151">
        <v>7486.8803099999996</v>
      </c>
      <c r="I151">
        <v>7448.6940145714279</v>
      </c>
      <c r="J151">
        <v>17.69162200000028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231</v>
      </c>
      <c r="G152">
        <v>148</v>
      </c>
      <c r="H152">
        <v>7514.7840550000001</v>
      </c>
      <c r="I152">
        <v>7467.188520714285</v>
      </c>
      <c r="J152">
        <v>18.494506142857063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232</v>
      </c>
      <c r="G153">
        <v>149</v>
      </c>
      <c r="H153">
        <v>7544.4625960000003</v>
      </c>
      <c r="I153">
        <v>7485.7393695714291</v>
      </c>
      <c r="J153">
        <v>18.550848857144047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233</v>
      </c>
      <c r="G154">
        <v>150</v>
      </c>
      <c r="H154">
        <v>7574.2397360000004</v>
      </c>
      <c r="I154">
        <v>7505.4452445714287</v>
      </c>
      <c r="J154">
        <v>19.705874999999651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234</v>
      </c>
      <c r="G155">
        <v>151</v>
      </c>
      <c r="H155">
        <v>7599.6784859999998</v>
      </c>
      <c r="I155">
        <v>7525.0947770000002</v>
      </c>
      <c r="J155">
        <v>19.649532428571547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235</v>
      </c>
      <c r="G156">
        <v>152</v>
      </c>
      <c r="H156">
        <v>7629.5542260000002</v>
      </c>
      <c r="I156">
        <v>7547.0684475714288</v>
      </c>
      <c r="J156">
        <v>21.973670571428556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236</v>
      </c>
      <c r="G157">
        <v>153</v>
      </c>
      <c r="H157">
        <v>7633.3010190000005</v>
      </c>
      <c r="I157">
        <v>7568.9857754285713</v>
      </c>
      <c r="J157">
        <v>21.917327857142482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237</v>
      </c>
      <c r="G158">
        <v>154</v>
      </c>
      <c r="H158">
        <v>7649.5699869999999</v>
      </c>
      <c r="I158">
        <v>7592.2271578571435</v>
      </c>
      <c r="J158">
        <v>23.241382428572251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238</v>
      </c>
      <c r="G159">
        <v>155</v>
      </c>
      <c r="H159">
        <v>7682.5023209999999</v>
      </c>
      <c r="I159">
        <v>7616.1869101428583</v>
      </c>
      <c r="J159">
        <v>23.959752285714785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239</v>
      </c>
      <c r="G160">
        <v>156</v>
      </c>
      <c r="H160">
        <v>7724.4072379999998</v>
      </c>
      <c r="I160">
        <v>7641.893287571429</v>
      </c>
      <c r="J160">
        <v>25.706377428570704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240</v>
      </c>
      <c r="G161">
        <v>157</v>
      </c>
      <c r="H161">
        <v>7761.6779640000004</v>
      </c>
      <c r="I161">
        <v>7668.670177285715</v>
      </c>
      <c r="J161">
        <v>26.776889714285971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241</v>
      </c>
      <c r="G162">
        <v>158</v>
      </c>
      <c r="H162">
        <v>7799.1458890000004</v>
      </c>
      <c r="I162">
        <v>7697.1655205714287</v>
      </c>
      <c r="J162">
        <v>28.495343285713716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242</v>
      </c>
      <c r="G163">
        <v>159</v>
      </c>
      <c r="H163">
        <v>7824.7818379999999</v>
      </c>
      <c r="I163">
        <v>7725.055179428572</v>
      </c>
      <c r="J163">
        <v>27.889658857143331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243</v>
      </c>
      <c r="G164">
        <v>160</v>
      </c>
      <c r="H164">
        <v>7831.9796239999996</v>
      </c>
      <c r="I164">
        <v>7753.4378372857145</v>
      </c>
      <c r="J164">
        <v>28.382657857142476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244</v>
      </c>
      <c r="G165">
        <v>161</v>
      </c>
      <c r="H165">
        <v>7851.3051850000002</v>
      </c>
      <c r="I165">
        <v>7782.2571512857148</v>
      </c>
      <c r="J165">
        <v>28.819314000000304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245</v>
      </c>
      <c r="G166">
        <v>162</v>
      </c>
      <c r="H166">
        <v>7892.4213040000004</v>
      </c>
      <c r="I166">
        <v>7812.2455774285718</v>
      </c>
      <c r="J166">
        <v>29.988426142856952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246</v>
      </c>
      <c r="G167">
        <v>163</v>
      </c>
      <c r="H167">
        <v>7936.1996159999999</v>
      </c>
      <c r="I167">
        <v>7842.5016314285722</v>
      </c>
      <c r="J167">
        <v>30.256054000000404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247</v>
      </c>
      <c r="G168">
        <v>164</v>
      </c>
      <c r="H168">
        <v>7971.8927450000001</v>
      </c>
      <c r="I168">
        <v>7872.5323144285712</v>
      </c>
      <c r="J168">
        <v>30.030682999999044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248</v>
      </c>
      <c r="G169">
        <v>165</v>
      </c>
      <c r="H169">
        <v>8005.8110779999997</v>
      </c>
      <c r="I169">
        <v>7902.0559128571422</v>
      </c>
      <c r="J169">
        <v>29.523598428570949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249</v>
      </c>
      <c r="G170">
        <v>166</v>
      </c>
      <c r="H170">
        <v>8028.094634</v>
      </c>
      <c r="I170">
        <v>7931.1005979999991</v>
      </c>
      <c r="J170">
        <v>29.044685142856906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250</v>
      </c>
      <c r="G171">
        <v>167</v>
      </c>
      <c r="H171">
        <v>8034.3064210000002</v>
      </c>
      <c r="I171">
        <v>7960.0044261428575</v>
      </c>
      <c r="J171">
        <v>28.903828142858401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251</v>
      </c>
      <c r="G172">
        <v>168</v>
      </c>
      <c r="H172">
        <v>8051.4627870000004</v>
      </c>
      <c r="I172">
        <v>7988.5983692857135</v>
      </c>
      <c r="J172">
        <v>28.593943142856006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252</v>
      </c>
      <c r="G173">
        <v>169</v>
      </c>
      <c r="H173">
        <v>8082.4231259999997</v>
      </c>
      <c r="I173">
        <v>8015.7414867142852</v>
      </c>
      <c r="J173">
        <v>27.143117428571713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253</v>
      </c>
      <c r="G174">
        <v>170</v>
      </c>
      <c r="H174">
        <v>8117.0316570000005</v>
      </c>
      <c r="I174">
        <v>8041.574635428572</v>
      </c>
      <c r="J174">
        <v>25.833148714286835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254</v>
      </c>
      <c r="G175">
        <v>171</v>
      </c>
      <c r="H175">
        <v>8149.8653919999997</v>
      </c>
      <c r="I175">
        <v>8066.9992992857142</v>
      </c>
      <c r="J175">
        <v>25.42466385714215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255</v>
      </c>
      <c r="G176">
        <v>172</v>
      </c>
      <c r="H176">
        <v>8179.2481330000001</v>
      </c>
      <c r="I176">
        <v>8091.7760214285718</v>
      </c>
      <c r="J176">
        <v>24.776722142857579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256</v>
      </c>
      <c r="G177">
        <v>173</v>
      </c>
      <c r="H177">
        <v>8195.0241019999994</v>
      </c>
      <c r="I177">
        <v>8115.6230882857135</v>
      </c>
      <c r="J177">
        <v>23.847066857141726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257</v>
      </c>
      <c r="G178">
        <v>174</v>
      </c>
      <c r="H178">
        <v>8200.6442910000005</v>
      </c>
      <c r="I178">
        <v>8139.3856411428569</v>
      </c>
      <c r="J178">
        <v>23.762552857143419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258</v>
      </c>
      <c r="G179">
        <v>175</v>
      </c>
      <c r="H179">
        <v>8218.5894549999994</v>
      </c>
      <c r="I179">
        <v>8163.2608794285716</v>
      </c>
      <c r="J179">
        <v>23.875238285714659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259</v>
      </c>
      <c r="G180">
        <v>176</v>
      </c>
      <c r="H180">
        <v>8240.7744110000003</v>
      </c>
      <c r="I180">
        <v>8185.8824915714285</v>
      </c>
      <c r="J180">
        <v>22.621612142856975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260</v>
      </c>
      <c r="G181">
        <v>177</v>
      </c>
      <c r="H181">
        <v>8265.0299630000009</v>
      </c>
      <c r="I181">
        <v>8207.0251067142854</v>
      </c>
      <c r="J181">
        <v>21.142615142856812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261</v>
      </c>
      <c r="G182">
        <v>178</v>
      </c>
      <c r="H182">
        <v>8278.2423359999993</v>
      </c>
      <c r="I182">
        <v>8225.364670142857</v>
      </c>
      <c r="J182">
        <v>18.339563428571637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262</v>
      </c>
      <c r="G183">
        <v>179</v>
      </c>
      <c r="H183">
        <v>8278.2423359999993</v>
      </c>
      <c r="I183">
        <v>8239.5066991428575</v>
      </c>
      <c r="J183">
        <v>14.142029000000548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263</v>
      </c>
      <c r="G184">
        <v>180</v>
      </c>
      <c r="H184">
        <v>8278.2423359999993</v>
      </c>
      <c r="I184">
        <v>8251.3950182857116</v>
      </c>
      <c r="J184">
        <v>11.888319142854016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264</v>
      </c>
      <c r="G185">
        <v>181</v>
      </c>
      <c r="H185">
        <v>8278.2423359999993</v>
      </c>
      <c r="I185">
        <v>8262.4804532857124</v>
      </c>
      <c r="J185">
        <v>11.085435000000871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265</v>
      </c>
      <c r="G186">
        <v>182</v>
      </c>
      <c r="H186">
        <v>8319.7528540000003</v>
      </c>
      <c r="I186">
        <v>8276.9323674285715</v>
      </c>
      <c r="J186">
        <v>14.451914142859096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266</v>
      </c>
      <c r="G187">
        <v>183</v>
      </c>
      <c r="H187">
        <v>8333.7540260000005</v>
      </c>
      <c r="I187">
        <v>8290.2151695714274</v>
      </c>
      <c r="J187">
        <v>13.282802142855871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267</v>
      </c>
      <c r="G188">
        <v>184</v>
      </c>
      <c r="H188">
        <v>8334.838624</v>
      </c>
      <c r="I188">
        <v>8300.1878354285709</v>
      </c>
      <c r="J188">
        <v>9.9726658571435109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C73" zoomScale="80" zoomScaleNormal="80" workbookViewId="0">
      <selection activeCell="Y4" sqref="Y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0.90148385714285717</v>
      </c>
      <c r="D3">
        <f>C3-$C$3</f>
        <v>0</v>
      </c>
      <c r="E3">
        <f t="shared" ref="E3:E34" si="0">(_Ac/(1+EXP(-1*(B3-_Muc)/_sc)))</f>
        <v>104.53015963633608</v>
      </c>
      <c r="F3">
        <f>(D3-E3)^2</f>
        <v>10926.554273597905</v>
      </c>
      <c r="G3">
        <f>(E3-$H$4)^2</f>
        <v>1078754.6807136433</v>
      </c>
      <c r="H3" s="2" t="s">
        <v>11</v>
      </c>
      <c r="I3" s="16">
        <f>SUM(F3:F167)</f>
        <v>1592742.190236066</v>
      </c>
      <c r="J3">
        <f>1-(I3/I5)</f>
        <v>0.98176173511769704</v>
      </c>
      <c r="L3">
        <f>Input!J4</f>
        <v>0.25354228571428572</v>
      </c>
      <c r="M3">
        <f>L3-$L$3</f>
        <v>0</v>
      </c>
      <c r="N3">
        <f>_Ac*EXP(-1*(B3-_Muc)/_sc)*(1/_sc)*(1/(1+EXP(-1*(B3-_Muc)/_sc))^2)+$L$3</f>
        <v>6.4579231877491097</v>
      </c>
      <c r="O3">
        <f>(L3-N3)^2</f>
        <v>38.494342377534458</v>
      </c>
      <c r="P3">
        <f>(N3-$Q$4)^2</f>
        <v>1006.2100528955137</v>
      </c>
      <c r="Q3" s="1" t="s">
        <v>11</v>
      </c>
      <c r="R3" s="16">
        <f>SUM(O3:O167)</f>
        <v>2737.3360779821355</v>
      </c>
      <c r="S3" s="5">
        <f>1-(R3/R5)</f>
        <v>0.91884778409734813</v>
      </c>
      <c r="V3">
        <f>COUNT(B3:B500)</f>
        <v>82</v>
      </c>
      <c r="X3">
        <v>4234.3459292996686</v>
      </c>
      <c r="Y3">
        <v>60.412045932148679</v>
      </c>
      <c r="Z3">
        <v>16.431889445302222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1.3381401428571429</v>
      </c>
      <c r="D4">
        <f t="shared" ref="D4:D67" si="2">C4-$C$3</f>
        <v>0.43665628571428572</v>
      </c>
      <c r="E4">
        <f t="shared" si="0"/>
        <v>110.91732645818938</v>
      </c>
      <c r="F4">
        <f t="shared" ref="F4:F67" si="3">(D4-E4)^2</f>
        <v>12205.978481759226</v>
      </c>
      <c r="G4">
        <f t="shared" ref="G4:G67" si="4">(E4-$H$4)^2</f>
        <v>1065527.6556787884</v>
      </c>
      <c r="H4">
        <f>AVERAGE(D3:D167)</f>
        <v>1143.1613168397214</v>
      </c>
      <c r="I4" t="s">
        <v>5</v>
      </c>
      <c r="J4" t="s">
        <v>6</v>
      </c>
      <c r="L4">
        <f>Input!J5</f>
        <v>0.43665628571428572</v>
      </c>
      <c r="M4">
        <f t="shared" ref="M4:M67" si="5">L4-$L$3</f>
        <v>0.183114</v>
      </c>
      <c r="N4">
        <f t="shared" ref="N4:N34" si="6">_Ac*EXP(-1*(B4-_Muc)/_sc)*(1/_sc)*(1/(1+EXP(-1*(B4-_Muc)/_sc))^2)+$L$3</f>
        <v>6.8268510467720889</v>
      </c>
      <c r="O4">
        <f t="shared" ref="O4:O67" si="7">(L4-N4)^2</f>
        <v>40.834589084250588</v>
      </c>
      <c r="P4">
        <f t="shared" ref="P4:P67" si="8">(N4-$Q$4)^2</f>
        <v>982.94077652929116</v>
      </c>
      <c r="Q4">
        <f>AVERAGE(M3:M167)</f>
        <v>38.17873737804873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2.183281285714286</v>
      </c>
      <c r="D5">
        <f t="shared" si="2"/>
        <v>1.2817974285714289</v>
      </c>
      <c r="E5">
        <f t="shared" si="0"/>
        <v>117.68365060677178</v>
      </c>
      <c r="F5">
        <f t="shared" si="3"/>
        <v>13549.391423319312</v>
      </c>
      <c r="G5">
        <f t="shared" si="4"/>
        <v>1051604.4439425766</v>
      </c>
      <c r="I5">
        <f>SUM(G3:G167)</f>
        <v>87329699.426700383</v>
      </c>
      <c r="J5" s="5">
        <f>1-((1-J3)*(V3-1)/(V3-1-1))</f>
        <v>0.98153375680666821</v>
      </c>
      <c r="L5">
        <f>Input!J6</f>
        <v>0.84514114285714315</v>
      </c>
      <c r="M5">
        <f t="shared" si="5"/>
        <v>0.59159885714285743</v>
      </c>
      <c r="N5">
        <f t="shared" si="6"/>
        <v>7.216400190308522</v>
      </c>
      <c r="O5">
        <f t="shared" si="7"/>
        <v>40.592941849731055</v>
      </c>
      <c r="P5">
        <f t="shared" si="8"/>
        <v>958.66632412732019</v>
      </c>
      <c r="R5">
        <f>SUM(P3:P167)</f>
        <v>33730.885195615301</v>
      </c>
      <c r="S5" s="5">
        <f>1-((1-S3)*(V3-1)/(V3-1-1))</f>
        <v>0.91783338139856496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3.3664789999999996</v>
      </c>
      <c r="D6">
        <f t="shared" si="2"/>
        <v>2.4649951428571422</v>
      </c>
      <c r="E6">
        <f t="shared" si="0"/>
        <v>124.85024502863564</v>
      </c>
      <c r="F6">
        <f t="shared" si="3"/>
        <v>14978.149389604445</v>
      </c>
      <c r="G6">
        <f t="shared" si="4"/>
        <v>1036957.4389730423</v>
      </c>
      <c r="L6">
        <f>Input!J7</f>
        <v>1.1831977142857135</v>
      </c>
      <c r="M6">
        <f t="shared" si="5"/>
        <v>0.9296554285714278</v>
      </c>
      <c r="N6">
        <f t="shared" si="6"/>
        <v>7.6275584987687797</v>
      </c>
      <c r="O6">
        <f t="shared" si="7"/>
        <v>41.529785920583208</v>
      </c>
      <c r="P6">
        <f t="shared" si="8"/>
        <v>933.37453091376142</v>
      </c>
      <c r="V6" s="19" t="s">
        <v>17</v>
      </c>
      <c r="W6" s="20">
        <f>SQRT((S5-J5)^2)</f>
        <v>6.3700375408103249E-2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5.2680465714285711</v>
      </c>
      <c r="D7">
        <f t="shared" si="2"/>
        <v>4.3665627142857142</v>
      </c>
      <c r="E7">
        <f t="shared" si="0"/>
        <v>132.43922390566189</v>
      </c>
      <c r="F7">
        <f t="shared" si="3"/>
        <v>16402.606544641032</v>
      </c>
      <c r="G7">
        <f t="shared" si="4"/>
        <v>1021559.1491450055</v>
      </c>
      <c r="L7">
        <f>Input!J8</f>
        <v>1.9015675714285716</v>
      </c>
      <c r="M7">
        <f t="shared" si="5"/>
        <v>1.6480252857142859</v>
      </c>
      <c r="N7">
        <f t="shared" si="6"/>
        <v>8.0613402332429409</v>
      </c>
      <c r="O7">
        <f t="shared" si="7"/>
        <v>37.942799245235676</v>
      </c>
      <c r="P7">
        <f t="shared" si="8"/>
        <v>907.05761077795592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7.5921848571428585</v>
      </c>
      <c r="D8">
        <f t="shared" si="2"/>
        <v>6.6907010000000016</v>
      </c>
      <c r="E8">
        <f t="shared" si="0"/>
        <v>140.47372797026637</v>
      </c>
      <c r="F8">
        <f t="shared" si="3"/>
        <v>17897.89830532702</v>
      </c>
      <c r="G8">
        <f t="shared" si="4"/>
        <v>1005382.4008728412</v>
      </c>
      <c r="L8">
        <f>Input!J9</f>
        <v>2.3241382857142874</v>
      </c>
      <c r="M8">
        <f t="shared" si="5"/>
        <v>2.0705960000000019</v>
      </c>
      <c r="N8">
        <f t="shared" si="6"/>
        <v>8.5187838247806997</v>
      </c>
      <c r="O8">
        <f t="shared" si="7"/>
        <v>38.373633354675405</v>
      </c>
      <c r="P8">
        <f t="shared" si="8"/>
        <v>879.71284478201699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10.564264714285715</v>
      </c>
      <c r="D9">
        <f t="shared" si="2"/>
        <v>9.6627808571428577</v>
      </c>
      <c r="E9">
        <f t="shared" si="0"/>
        <v>148.97794736154384</v>
      </c>
      <c r="F9">
        <f t="shared" si="3"/>
        <v>19408.715618148974</v>
      </c>
      <c r="G9">
        <f t="shared" si="4"/>
        <v>988400.57214698265</v>
      </c>
      <c r="L9">
        <f>Input!J10</f>
        <v>2.9720798571428562</v>
      </c>
      <c r="M9">
        <f t="shared" si="5"/>
        <v>2.7185375714285707</v>
      </c>
      <c r="N9">
        <f t="shared" si="6"/>
        <v>9.0009491578519807</v>
      </c>
      <c r="O9">
        <f t="shared" si="7"/>
        <v>36.347265045032927</v>
      </c>
      <c r="P9">
        <f t="shared" si="8"/>
        <v>851.34332542265224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14.888570428571429</v>
      </c>
      <c r="D10">
        <f t="shared" si="2"/>
        <v>13.987086571428572</v>
      </c>
      <c r="E10">
        <f t="shared" si="0"/>
        <v>157.97714148857494</v>
      </c>
      <c r="F10">
        <f t="shared" si="3"/>
        <v>20733.135915042829</v>
      </c>
      <c r="G10">
        <f t="shared" si="4"/>
        <v>970587.85936231853</v>
      </c>
      <c r="L10">
        <f>Input!J11</f>
        <v>4.324305714285714</v>
      </c>
      <c r="M10">
        <f t="shared" si="5"/>
        <v>4.0707634285714285</v>
      </c>
      <c r="N10">
        <f t="shared" si="6"/>
        <v>9.5089142915344524</v>
      </c>
      <c r="O10">
        <f t="shared" si="7"/>
        <v>26.880166099281187</v>
      </c>
      <c r="P10">
        <f t="shared" si="8"/>
        <v>821.95875581202711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20.410159428571429</v>
      </c>
      <c r="D11">
        <f t="shared" si="2"/>
        <v>19.508675571428572</v>
      </c>
      <c r="E11">
        <f t="shared" si="0"/>
        <v>167.49765530908007</v>
      </c>
      <c r="F11">
        <f t="shared" si="3"/>
        <v>21900.738123791027</v>
      </c>
      <c r="G11">
        <f t="shared" si="4"/>
        <v>951919.58043137786</v>
      </c>
      <c r="L11">
        <f>Input!J12</f>
        <v>5.5215890000000005</v>
      </c>
      <c r="M11">
        <f t="shared" si="5"/>
        <v>5.268046714285715</v>
      </c>
      <c r="N11">
        <f t="shared" si="6"/>
        <v>10.043771558843765</v>
      </c>
      <c r="O11">
        <f t="shared" si="7"/>
        <v>20.450135095510742</v>
      </c>
      <c r="P11">
        <f t="shared" si="8"/>
        <v>791.57630164783166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28.269972285714285</v>
      </c>
      <c r="D12">
        <f t="shared" si="2"/>
        <v>27.368488428571428</v>
      </c>
      <c r="E12">
        <f t="shared" si="0"/>
        <v>177.56693137059463</v>
      </c>
      <c r="F12">
        <f t="shared" si="3"/>
        <v>22559.572262208199</v>
      </c>
      <c r="G12">
        <f t="shared" si="4"/>
        <v>932372.51724950061</v>
      </c>
      <c r="L12">
        <f>Input!J13</f>
        <v>7.859812857142856</v>
      </c>
      <c r="M12">
        <f t="shared" si="5"/>
        <v>7.6062705714285705</v>
      </c>
      <c r="N12">
        <f t="shared" si="6"/>
        <v>10.606622981846282</v>
      </c>
      <c r="O12">
        <f t="shared" si="7"/>
        <v>7.5449658611732522</v>
      </c>
      <c r="P12">
        <f t="shared" si="8"/>
        <v>760.22149227727425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37.904581714285712</v>
      </c>
      <c r="D13">
        <f t="shared" si="2"/>
        <v>37.003097857142855</v>
      </c>
      <c r="E13">
        <f t="shared" si="0"/>
        <v>188.21351689779451</v>
      </c>
      <c r="F13">
        <f t="shared" si="3"/>
        <v>22864.590826449468</v>
      </c>
      <c r="G13">
        <f t="shared" si="4"/>
        <v>911925.30061392637</v>
      </c>
      <c r="L13">
        <f>Input!J14</f>
        <v>9.6346094285714265</v>
      </c>
      <c r="M13">
        <f t="shared" si="5"/>
        <v>9.3810671428571411</v>
      </c>
      <c r="N13">
        <f t="shared" si="6"/>
        <v>11.198574937915783</v>
      </c>
      <c r="O13">
        <f t="shared" si="7"/>
        <v>2.4459881144187525</v>
      </c>
      <c r="P13">
        <f t="shared" si="8"/>
        <v>727.92916529596062</v>
      </c>
      <c r="S13" t="s">
        <v>23</v>
      </c>
      <c r="T13">
        <f>_Ac*0.8413</f>
        <v>3562.3552303198112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48.849159999999998</v>
      </c>
      <c r="D14">
        <f t="shared" si="2"/>
        <v>47.947676142857141</v>
      </c>
      <c r="E14">
        <f t="shared" si="0"/>
        <v>199.46706514409138</v>
      </c>
      <c r="F14">
        <f t="shared" si="3"/>
        <v>22958.125243307342</v>
      </c>
      <c r="G14">
        <f t="shared" si="4"/>
        <v>890558.84068337502</v>
      </c>
      <c r="L14">
        <f>Input!J15</f>
        <v>10.944578285714286</v>
      </c>
      <c r="M14">
        <f t="shared" si="5"/>
        <v>10.691036</v>
      </c>
      <c r="N14">
        <f t="shared" si="6"/>
        <v>11.820732010882223</v>
      </c>
      <c r="O14">
        <f t="shared" si="7"/>
        <v>0.76764535012565249</v>
      </c>
      <c r="P14">
        <f t="shared" si="8"/>
        <v>694.74444693557837</v>
      </c>
      <c r="S14" t="s">
        <v>24</v>
      </c>
      <c r="T14">
        <f>_Ac*0.9772</f>
        <v>4137.802842111636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60.32899428571428</v>
      </c>
      <c r="D15">
        <f t="shared" si="2"/>
        <v>59.427510428571424</v>
      </c>
      <c r="E15">
        <f t="shared" si="0"/>
        <v>211.35833015890844</v>
      </c>
      <c r="F15">
        <f t="shared" si="3"/>
        <v>23082.973983932166</v>
      </c>
      <c r="G15">
        <f t="shared" si="4"/>
        <v>868256.80598728335</v>
      </c>
      <c r="L15">
        <f>Input!J16</f>
        <v>11.479834285714283</v>
      </c>
      <c r="M15">
        <f t="shared" si="5"/>
        <v>11.226291999999997</v>
      </c>
      <c r="N15">
        <f t="shared" si="6"/>
        <v>12.474189960065539</v>
      </c>
      <c r="O15">
        <f t="shared" si="7"/>
        <v>0.98874320711454156</v>
      </c>
      <c r="P15">
        <f t="shared" si="8"/>
        <v>660.72375796334643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72.132799428571417</v>
      </c>
      <c r="D16">
        <f t="shared" si="2"/>
        <v>71.231315571428553</v>
      </c>
      <c r="E16">
        <f t="shared" si="0"/>
        <v>223.91915405510039</v>
      </c>
      <c r="F16">
        <f t="shared" si="3"/>
        <v>23313.576020815861</v>
      </c>
      <c r="G16">
        <f t="shared" si="4"/>
        <v>845006.15384094755</v>
      </c>
      <c r="L16">
        <f>Input!J17</f>
        <v>11.803805142857136</v>
      </c>
      <c r="M16">
        <f t="shared" si="5"/>
        <v>11.550262857142851</v>
      </c>
      <c r="N16">
        <f t="shared" si="6"/>
        <v>13.160027740510806</v>
      </c>
      <c r="O16">
        <f t="shared" si="7"/>
        <v>1.839339734386467</v>
      </c>
      <c r="P16">
        <f t="shared" si="8"/>
        <v>625.93583192743301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83.683062142857139</v>
      </c>
      <c r="D17">
        <f t="shared" si="2"/>
        <v>82.781578285714275</v>
      </c>
      <c r="E17">
        <f t="shared" si="0"/>
        <v>237.18244579500393</v>
      </c>
      <c r="F17">
        <f t="shared" si="3"/>
        <v>23839.627887621213</v>
      </c>
      <c r="G17">
        <f t="shared" si="4"/>
        <v>820797.7147794608</v>
      </c>
      <c r="L17">
        <f>Input!J18</f>
        <v>11.550262714285722</v>
      </c>
      <c r="M17">
        <f t="shared" si="5"/>
        <v>11.296720428571437</v>
      </c>
      <c r="N17">
        <f t="shared" si="6"/>
        <v>13.879298509391569</v>
      </c>
      <c r="O17">
        <f t="shared" si="7"/>
        <v>5.4244077348843254</v>
      </c>
      <c r="P17">
        <f t="shared" si="8"/>
        <v>590.46272933160651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95.529124285714289</v>
      </c>
      <c r="D18">
        <f t="shared" si="2"/>
        <v>94.627640428571425</v>
      </c>
      <c r="E18">
        <f t="shared" si="0"/>
        <v>251.18215045004999</v>
      </c>
      <c r="F18">
        <f t="shared" si="3"/>
        <v>24509.314608065233</v>
      </c>
      <c r="G18">
        <f t="shared" si="4"/>
        <v>795626.83327321301</v>
      </c>
      <c r="L18">
        <f>Input!J19</f>
        <v>11.84606214285715</v>
      </c>
      <c r="M18">
        <f t="shared" si="5"/>
        <v>11.592519857142864</v>
      </c>
      <c r="N18">
        <f t="shared" si="6"/>
        <v>14.63301955680075</v>
      </c>
      <c r="O18">
        <f t="shared" si="7"/>
        <v>7.7671316271352007</v>
      </c>
      <c r="P18">
        <f t="shared" si="8"/>
        <v>554.40082771783466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106.65681657142856</v>
      </c>
      <c r="D19">
        <f t="shared" si="2"/>
        <v>105.7553327142857</v>
      </c>
      <c r="E19">
        <f t="shared" si="0"/>
        <v>265.95320782949619</v>
      </c>
      <c r="F19">
        <f t="shared" si="3"/>
        <v>25663.359191428572</v>
      </c>
      <c r="G19">
        <f t="shared" si="4"/>
        <v>769494.06651329505</v>
      </c>
      <c r="L19">
        <f>Input!J20</f>
        <v>11.127692285714275</v>
      </c>
      <c r="M19">
        <f t="shared" si="5"/>
        <v>10.87414999999999</v>
      </c>
      <c r="N19">
        <f t="shared" si="6"/>
        <v>15.422161104304983</v>
      </c>
      <c r="O19">
        <f t="shared" si="7"/>
        <v>18.442462433847872</v>
      </c>
      <c r="P19">
        <f t="shared" si="8"/>
        <v>517.86176370271687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117.67182314285715</v>
      </c>
      <c r="D20">
        <f t="shared" si="2"/>
        <v>116.77033928571429</v>
      </c>
      <c r="E20">
        <f t="shared" si="0"/>
        <v>281.53149932070647</v>
      </c>
      <c r="F20">
        <f t="shared" si="3"/>
        <v>27146.23985607631</v>
      </c>
      <c r="G20">
        <f t="shared" si="4"/>
        <v>742405.9424378511</v>
      </c>
      <c r="L20">
        <f>Input!J21</f>
        <v>11.015006571428586</v>
      </c>
      <c r="M20">
        <f t="shared" si="5"/>
        <v>10.7614642857143</v>
      </c>
      <c r="N20">
        <f t="shared" si="6"/>
        <v>16.247633922022384</v>
      </c>
      <c r="O20">
        <f t="shared" si="7"/>
        <v>27.380388990182272</v>
      </c>
      <c r="P20">
        <f t="shared" si="8"/>
        <v>480.97329879893073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129.08122899999998</v>
      </c>
      <c r="D21">
        <f t="shared" si="2"/>
        <v>128.17974514285712</v>
      </c>
      <c r="E21">
        <f t="shared" si="0"/>
        <v>297.95378173891095</v>
      </c>
      <c r="F21">
        <f t="shared" si="3"/>
        <v>28823.223502118228</v>
      </c>
      <c r="G21">
        <f t="shared" si="4"/>
        <v>714375.77739118773</v>
      </c>
      <c r="L21">
        <f>Input!J22</f>
        <v>11.409405857142829</v>
      </c>
      <c r="M21">
        <f t="shared" si="5"/>
        <v>11.155863571428544</v>
      </c>
      <c r="N21">
        <f t="shared" si="6"/>
        <v>17.110275724937789</v>
      </c>
      <c r="O21">
        <f t="shared" si="7"/>
        <v>32.49991724953253</v>
      </c>
      <c r="P21">
        <f t="shared" si="8"/>
        <v>443.88007642860617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141.39211885714286</v>
      </c>
      <c r="D22">
        <f t="shared" si="2"/>
        <v>140.490635</v>
      </c>
      <c r="E22">
        <f t="shared" si="0"/>
        <v>315.25760695127622</v>
      </c>
      <c r="F22">
        <f t="shared" si="3"/>
        <v>30543.494485018167</v>
      </c>
      <c r="G22">
        <f t="shared" si="4"/>
        <v>685424.55284705083</v>
      </c>
      <c r="L22">
        <f>Input!J23</f>
        <v>12.310889857142882</v>
      </c>
      <c r="M22">
        <f t="shared" si="5"/>
        <v>12.057347571428597</v>
      </c>
      <c r="N22">
        <f t="shared" si="6"/>
        <v>18.010836322045567</v>
      </c>
      <c r="O22">
        <f t="shared" si="7"/>
        <v>32.489389702756604</v>
      </c>
      <c r="P22">
        <f t="shared" si="8"/>
        <v>406.74423300473353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154.39320728571428</v>
      </c>
      <c r="D23">
        <f t="shared" si="2"/>
        <v>153.49172342857142</v>
      </c>
      <c r="E23">
        <f t="shared" si="0"/>
        <v>333.48122602149158</v>
      </c>
      <c r="F23">
        <f t="shared" si="3"/>
        <v>32396.221043646812</v>
      </c>
      <c r="G23">
        <f t="shared" si="4"/>
        <v>655581.84946741688</v>
      </c>
      <c r="L23">
        <f>Input!J24</f>
        <v>13.001088428571421</v>
      </c>
      <c r="M23">
        <f t="shared" si="5"/>
        <v>12.747546142857136</v>
      </c>
      <c r="N23">
        <f t="shared" si="6"/>
        <v>18.94996150806146</v>
      </c>
      <c r="O23">
        <f t="shared" si="7"/>
        <v>35.38909091588129</v>
      </c>
      <c r="P23">
        <f t="shared" si="8"/>
        <v>369.74582145820472</v>
      </c>
    </row>
    <row r="24" spans="1:35" ht="14.45" x14ac:dyDescent="0.3">
      <c r="A24">
        <f>Input!G25</f>
        <v>21</v>
      </c>
      <c r="B24">
        <f t="shared" si="1"/>
        <v>21</v>
      </c>
      <c r="C24" s="4">
        <f>Input!I25</f>
        <v>168.78877871428571</v>
      </c>
      <c r="D24">
        <f t="shared" si="2"/>
        <v>167.88729485714285</v>
      </c>
      <c r="E24">
        <f t="shared" si="0"/>
        <v>352.66347662038783</v>
      </c>
      <c r="F24">
        <f t="shared" si="3"/>
        <v>34142.237347003749</v>
      </c>
      <c r="G24">
        <f t="shared" si="4"/>
        <v>624886.83539143088</v>
      </c>
      <c r="L24">
        <f>Input!J25</f>
        <v>14.395571428571429</v>
      </c>
      <c r="M24">
        <f t="shared" si="5"/>
        <v>14.142029142857144</v>
      </c>
      <c r="N24">
        <f t="shared" si="6"/>
        <v>19.928175707212372</v>
      </c>
      <c r="O24">
        <f t="shared" si="7"/>
        <v>30.609710104036061</v>
      </c>
      <c r="P24">
        <f t="shared" si="8"/>
        <v>333.08300130100122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184.74786128571432</v>
      </c>
      <c r="D25">
        <f t="shared" si="2"/>
        <v>183.84637742857146</v>
      </c>
      <c r="E25">
        <f t="shared" si="0"/>
        <v>372.8436524691258</v>
      </c>
      <c r="F25">
        <f t="shared" si="3"/>
        <v>35719.969972754945</v>
      </c>
      <c r="G25">
        <f t="shared" si="4"/>
        <v>593389.30404136959</v>
      </c>
      <c r="L25">
        <f>Input!J26</f>
        <v>15.95908257142861</v>
      </c>
      <c r="M25">
        <f t="shared" si="5"/>
        <v>15.705540285714324</v>
      </c>
      <c r="N25">
        <f t="shared" si="6"/>
        <v>20.945863402308447</v>
      </c>
      <c r="O25">
        <f t="shared" si="7"/>
        <v>24.867983055230599</v>
      </c>
      <c r="P25">
        <f t="shared" si="8"/>
        <v>296.97194546374669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203.08742471428573</v>
      </c>
      <c r="D26">
        <f t="shared" si="2"/>
        <v>202.18594085714287</v>
      </c>
      <c r="E26">
        <f t="shared" si="0"/>
        <v>394.06135362827388</v>
      </c>
      <c r="F26">
        <f t="shared" si="3"/>
        <v>36816.174026091903</v>
      </c>
      <c r="G26">
        <f t="shared" si="4"/>
        <v>561150.75488339202</v>
      </c>
      <c r="L26">
        <f>Input!J27</f>
        <v>18.33956342857141</v>
      </c>
      <c r="M26">
        <f t="shared" si="5"/>
        <v>18.086021142857124</v>
      </c>
      <c r="N26">
        <f t="shared" si="6"/>
        <v>22.003249410187614</v>
      </c>
      <c r="O26">
        <f t="shared" si="7"/>
        <v>13.42259497189109</v>
      </c>
      <c r="P26">
        <f t="shared" si="8"/>
        <v>261.64641099841975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223.44124142857143</v>
      </c>
      <c r="D27">
        <f t="shared" si="2"/>
        <v>222.53975757142857</v>
      </c>
      <c r="E27">
        <f t="shared" si="0"/>
        <v>416.35631652295399</v>
      </c>
      <c r="F27">
        <f t="shared" si="3"/>
        <v>37564.85852381013</v>
      </c>
      <c r="G27">
        <f t="shared" si="4"/>
        <v>528245.50848545623</v>
      </c>
      <c r="L27">
        <f>Input!J28</f>
        <v>20.353816714285699</v>
      </c>
      <c r="M27">
        <f t="shared" si="5"/>
        <v>20.100274428571414</v>
      </c>
      <c r="N27">
        <f t="shared" si="6"/>
        <v>23.10037809689042</v>
      </c>
      <c r="O27">
        <f t="shared" si="7"/>
        <v>7.5435994284155568</v>
      </c>
      <c r="P27">
        <f t="shared" si="8"/>
        <v>227.35691861169295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246.40091014285716</v>
      </c>
      <c r="D28">
        <f t="shared" si="2"/>
        <v>245.49942628571429</v>
      </c>
      <c r="E28">
        <f t="shared" si="0"/>
        <v>439.76822270558449</v>
      </c>
      <c r="F28">
        <f t="shared" si="3"/>
        <v>37740.365262424973</v>
      </c>
      <c r="G28">
        <f t="shared" si="4"/>
        <v>494761.84487559472</v>
      </c>
      <c r="L28">
        <f>Input!J29</f>
        <v>22.959668714285726</v>
      </c>
      <c r="M28">
        <f t="shared" si="5"/>
        <v>22.706126428571441</v>
      </c>
      <c r="N28">
        <f t="shared" si="6"/>
        <v>24.237091662659534</v>
      </c>
      <c r="O28">
        <f t="shared" si="7"/>
        <v>1.6318093890320313</v>
      </c>
      <c r="P28">
        <f t="shared" si="8"/>
        <v>194.36948525342993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271.68471699999998</v>
      </c>
      <c r="D29">
        <f t="shared" si="2"/>
        <v>270.78323314285711</v>
      </c>
      <c r="E29">
        <f t="shared" si="0"/>
        <v>464.33648550806504</v>
      </c>
      <c r="F29">
        <f t="shared" si="3"/>
        <v>37462.86150114987</v>
      </c>
      <c r="G29">
        <f t="shared" si="4"/>
        <v>460803.15163245169</v>
      </c>
      <c r="L29">
        <f>Input!J30</f>
        <v>25.283806857142821</v>
      </c>
      <c r="M29">
        <f t="shared" si="5"/>
        <v>25.030264571428535</v>
      </c>
      <c r="N29">
        <f t="shared" si="6"/>
        <v>25.413007668022516</v>
      </c>
      <c r="O29">
        <f t="shared" si="7"/>
        <v>1.6692849531970696E-2</v>
      </c>
      <c r="P29">
        <f t="shared" si="8"/>
        <v>162.96385502944597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299.25040499999994</v>
      </c>
      <c r="D30">
        <f t="shared" si="2"/>
        <v>298.34892114285708</v>
      </c>
      <c r="E30">
        <f t="shared" si="0"/>
        <v>490.10001392885493</v>
      </c>
      <c r="F30">
        <f t="shared" si="3"/>
        <v>36768.481584624358</v>
      </c>
      <c r="G30">
        <f t="shared" si="4"/>
        <v>426489.06535963854</v>
      </c>
      <c r="L30">
        <f>Input!J31</f>
        <v>27.565687999999966</v>
      </c>
      <c r="M30">
        <f t="shared" si="5"/>
        <v>27.31214571428568</v>
      </c>
      <c r="N30">
        <f t="shared" si="6"/>
        <v>26.627496017596645</v>
      </c>
      <c r="O30">
        <f t="shared" si="7"/>
        <v>0.88020419584587362</v>
      </c>
      <c r="P30">
        <f t="shared" si="8"/>
        <v>133.43117696741893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330.11214357142859</v>
      </c>
      <c r="D31">
        <f t="shared" si="2"/>
        <v>329.21065971428573</v>
      </c>
      <c r="E31">
        <f t="shared" si="0"/>
        <v>517.0969533413396</v>
      </c>
      <c r="F31">
        <f t="shared" si="3"/>
        <v>35301.259332911504</v>
      </c>
      <c r="G31">
        <f t="shared" si="4"/>
        <v>391956.58724263392</v>
      </c>
      <c r="L31">
        <f>Input!J32</f>
        <v>30.861738571428646</v>
      </c>
      <c r="M31">
        <f t="shared" si="5"/>
        <v>30.60819628571436</v>
      </c>
      <c r="N31">
        <f t="shared" si="6"/>
        <v>27.879655667439572</v>
      </c>
      <c r="O31">
        <f t="shared" si="7"/>
        <v>8.8928184462639077</v>
      </c>
      <c r="P31">
        <f t="shared" si="8"/>
        <v>106.07108408180407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364.42487528571428</v>
      </c>
      <c r="D32">
        <f t="shared" si="2"/>
        <v>363.52339142857141</v>
      </c>
      <c r="E32">
        <f t="shared" si="0"/>
        <v>545.36440290163887</v>
      </c>
      <c r="F32">
        <f t="shared" si="3"/>
        <v>33066.15345354825</v>
      </c>
      <c r="G32">
        <f t="shared" si="4"/>
        <v>357361.15031389525</v>
      </c>
      <c r="L32">
        <f>Input!J33</f>
        <v>34.31273171428569</v>
      </c>
      <c r="M32">
        <f t="shared" si="5"/>
        <v>34.059189428571401</v>
      </c>
      <c r="N32">
        <f t="shared" si="6"/>
        <v>29.168291374104864</v>
      </c>
      <c r="O32">
        <f t="shared" si="7"/>
        <v>26.465266413679803</v>
      </c>
      <c r="P32">
        <f t="shared" si="8"/>
        <v>81.18813718998797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401.16034514285712</v>
      </c>
      <c r="D33">
        <f t="shared" si="2"/>
        <v>400.25886128571426</v>
      </c>
      <c r="E33">
        <f t="shared" si="0"/>
        <v>574.93810987931261</v>
      </c>
      <c r="F33">
        <f t="shared" si="3"/>
        <v>30512.839889224131</v>
      </c>
      <c r="G33">
        <f t="shared" si="4"/>
        <v>322877.61292837159</v>
      </c>
      <c r="L33">
        <f>Input!J34</f>
        <v>36.735469857142846</v>
      </c>
      <c r="M33">
        <f t="shared" si="5"/>
        <v>36.481927571428557</v>
      </c>
      <c r="N33">
        <f t="shared" si="6"/>
        <v>30.491890858120843</v>
      </c>
      <c r="O33">
        <f t="shared" si="7"/>
        <v>38.982278717028585</v>
      </c>
      <c r="P33">
        <f t="shared" si="8"/>
        <v>59.087609420927464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441.67077885714286</v>
      </c>
      <c r="D34">
        <f t="shared" si="2"/>
        <v>440.769295</v>
      </c>
      <c r="E34">
        <f t="shared" si="0"/>
        <v>605.85214153488732</v>
      </c>
      <c r="F34">
        <f t="shared" si="3"/>
        <v>27252.346220061161</v>
      </c>
      <c r="G34">
        <f t="shared" si="4"/>
        <v>288701.14986676088</v>
      </c>
      <c r="L34">
        <f>Input!J35</f>
        <v>40.510433714285739</v>
      </c>
      <c r="M34">
        <f t="shared" si="5"/>
        <v>40.25689142857145</v>
      </c>
      <c r="N34">
        <f t="shared" si="6"/>
        <v>31.848602810159313</v>
      </c>
      <c r="O34">
        <f t="shared" si="7"/>
        <v>75.027314611679614</v>
      </c>
      <c r="P34">
        <f t="shared" si="8"/>
        <v>40.070603647588527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485.50543442857139</v>
      </c>
      <c r="D35">
        <f t="shared" si="2"/>
        <v>484.60395057142853</v>
      </c>
      <c r="E35">
        <f t="shared" ref="E35:E66" si="9">(_Ac/(1+EXP(-1*(B35-_Muc)/_sc)))</f>
        <v>638.13853562400789</v>
      </c>
      <c r="F35">
        <f t="shared" si="3"/>
        <v>23572.868807267725</v>
      </c>
      <c r="G35">
        <f t="shared" si="4"/>
        <v>255048.00954685445</v>
      </c>
      <c r="L35">
        <f>Input!J36</f>
        <v>43.834655571428527</v>
      </c>
      <c r="M35">
        <f t="shared" si="5"/>
        <v>43.581113285714238</v>
      </c>
      <c r="N35">
        <f t="shared" ref="N35:N66" si="10">_Ac*EXP(-1*(B35-_Muc)/_sc)*(1/_sc)*(1/(1+EXP(-1*(B35-_Muc)/_sc))^2)+$L$3</f>
        <v>33.236216223136097</v>
      </c>
      <c r="O35">
        <f t="shared" si="7"/>
        <v>112.32691661943328</v>
      </c>
      <c r="P35">
        <f t="shared" si="8"/>
        <v>24.428515366758909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530.14297414285716</v>
      </c>
      <c r="D36">
        <f t="shared" si="2"/>
        <v>529.24149028571435</v>
      </c>
      <c r="E36">
        <f t="shared" si="9"/>
        <v>671.82693111779611</v>
      </c>
      <c r="F36">
        <f t="shared" si="3"/>
        <v>20330.607937279088</v>
      </c>
      <c r="G36">
        <f t="shared" si="4"/>
        <v>222156.10316386464</v>
      </c>
      <c r="L36">
        <f>Input!J37</f>
        <v>44.637539714285765</v>
      </c>
      <c r="M36">
        <f t="shared" si="5"/>
        <v>44.383997428571476</v>
      </c>
      <c r="N36">
        <f t="shared" si="10"/>
        <v>34.652141585979827</v>
      </c>
      <c r="O36">
        <f t="shared" si="7"/>
        <v>99.708175780775733</v>
      </c>
      <c r="P36">
        <f t="shared" si="8"/>
        <v>12.436877880638095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575.62565514285711</v>
      </c>
      <c r="D37">
        <f t="shared" si="2"/>
        <v>574.72417128571431</v>
      </c>
      <c r="E37">
        <f t="shared" si="9"/>
        <v>706.94418128912207</v>
      </c>
      <c r="F37">
        <f t="shared" si="3"/>
        <v>17482.131045301248</v>
      </c>
      <c r="G37">
        <f t="shared" si="4"/>
        <v>190285.38934796993</v>
      </c>
      <c r="L37">
        <f>Input!J38</f>
        <v>45.482680999999957</v>
      </c>
      <c r="M37">
        <f t="shared" si="5"/>
        <v>45.229138714285668</v>
      </c>
      <c r="N37">
        <f t="shared" si="10"/>
        <v>36.093394522576403</v>
      </c>
      <c r="O37">
        <f t="shared" si="7"/>
        <v>88.158700555128803</v>
      </c>
      <c r="P37">
        <f t="shared" si="8"/>
        <v>4.3486548248694765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620.7280225714286</v>
      </c>
      <c r="D38">
        <f t="shared" si="2"/>
        <v>619.82653871428579</v>
      </c>
      <c r="E38">
        <f t="shared" si="9"/>
        <v>743.5139519189612</v>
      </c>
      <c r="F38">
        <f t="shared" si="3"/>
        <v>15298.576185264112</v>
      </c>
      <c r="G38">
        <f t="shared" si="4"/>
        <v>159718.01628810726</v>
      </c>
      <c r="L38">
        <f>Input!J39</f>
        <v>45.102367428571483</v>
      </c>
      <c r="M38">
        <f t="shared" si="5"/>
        <v>44.848825142857194</v>
      </c>
      <c r="N38">
        <f t="shared" si="10"/>
        <v>37.556582499878985</v>
      </c>
      <c r="O38">
        <f t="shared" si="7"/>
        <v>56.938870190082852</v>
      </c>
      <c r="P38">
        <f t="shared" si="8"/>
        <v>0.38707669243041026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669.53492557142852</v>
      </c>
      <c r="D39">
        <f t="shared" si="2"/>
        <v>668.63344171428571</v>
      </c>
      <c r="E39">
        <f t="shared" si="9"/>
        <v>781.55630801714915</v>
      </c>
      <c r="F39">
        <f t="shared" si="3"/>
        <v>12751.573734054371</v>
      </c>
      <c r="G39">
        <f t="shared" si="4"/>
        <v>130758.18240557254</v>
      </c>
      <c r="L39">
        <f>Input!J40</f>
        <v>48.80690299999992</v>
      </c>
      <c r="M39">
        <f t="shared" si="5"/>
        <v>48.553360714285631</v>
      </c>
      <c r="N39">
        <f t="shared" si="10"/>
        <v>39.03789525953443</v>
      </c>
      <c r="O39">
        <f t="shared" si="7"/>
        <v>95.433512233274655</v>
      </c>
      <c r="P39">
        <f t="shared" si="8"/>
        <v>0.73815226531899636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720.72230942857129</v>
      </c>
      <c r="D40">
        <f t="shared" si="2"/>
        <v>719.82082557142849</v>
      </c>
      <c r="E40">
        <f t="shared" si="9"/>
        <v>821.08729311602451</v>
      </c>
      <c r="F40">
        <f t="shared" si="3"/>
        <v>10254.897448960721</v>
      </c>
      <c r="G40">
        <f t="shared" si="4"/>
        <v>103731.67675757247</v>
      </c>
      <c r="L40">
        <f>Input!J41</f>
        <v>51.187383857142777</v>
      </c>
      <c r="M40">
        <f t="shared" si="5"/>
        <v>50.933841571428488</v>
      </c>
      <c r="N40">
        <f t="shared" si="10"/>
        <v>40.533099644584958</v>
      </c>
      <c r="O40">
        <f t="shared" si="7"/>
        <v>113.51377208195879</v>
      </c>
      <c r="P40">
        <f t="shared" si="8"/>
        <v>5.5430216820896039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773.19149085714275</v>
      </c>
      <c r="D41">
        <f t="shared" si="2"/>
        <v>772.29000699999995</v>
      </c>
      <c r="E41">
        <f t="shared" si="9"/>
        <v>862.11850586896458</v>
      </c>
      <c r="F41">
        <f t="shared" si="3"/>
        <v>8069.1592090515796</v>
      </c>
      <c r="G41">
        <f t="shared" si="4"/>
        <v>78985.061598344546</v>
      </c>
      <c r="L41">
        <f>Input!J42</f>
        <v>52.46918142857146</v>
      </c>
      <c r="M41">
        <f t="shared" si="5"/>
        <v>52.215639142857171</v>
      </c>
      <c r="N41">
        <f t="shared" si="10"/>
        <v>42.037539493730506</v>
      </c>
      <c r="O41">
        <f t="shared" si="7"/>
        <v>108.81915345673232</v>
      </c>
      <c r="P41">
        <f t="shared" si="8"/>
        <v>14.890353767990151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823.59007642857148</v>
      </c>
      <c r="D42">
        <f t="shared" si="2"/>
        <v>822.68859257142867</v>
      </c>
      <c r="E42">
        <f t="shared" si="9"/>
        <v>904.65667935081751</v>
      </c>
      <c r="F42">
        <f t="shared" si="3"/>
        <v>6718.7672502734194</v>
      </c>
      <c r="G42">
        <f t="shared" si="4"/>
        <v>56884.462103713457</v>
      </c>
      <c r="L42">
        <f>Input!J43</f>
        <v>50.398585571428725</v>
      </c>
      <c r="M42">
        <f t="shared" si="5"/>
        <v>50.145043285714436</v>
      </c>
      <c r="N42">
        <f t="shared" si="10"/>
        <v>43.546141257201363</v>
      </c>
      <c r="O42">
        <f t="shared" si="7"/>
        <v>46.955993079586911</v>
      </c>
      <c r="P42">
        <f t="shared" si="8"/>
        <v>28.809024401942732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874.52391799999998</v>
      </c>
      <c r="D43">
        <f t="shared" si="2"/>
        <v>873.62243414285717</v>
      </c>
      <c r="E43">
        <f t="shared" si="9"/>
        <v>948.70326909291521</v>
      </c>
      <c r="F43">
        <f t="shared" si="3"/>
        <v>5637.1317767978562</v>
      </c>
      <c r="G43">
        <f t="shared" si="4"/>
        <v>37813.932333499157</v>
      </c>
      <c r="L43">
        <f>Input!J44</f>
        <v>50.933841571428502</v>
      </c>
      <c r="M43">
        <f t="shared" si="5"/>
        <v>50.680299285714213</v>
      </c>
      <c r="N43">
        <f t="shared" si="10"/>
        <v>45.053425947612688</v>
      </c>
      <c r="O43">
        <f t="shared" si="7"/>
        <v>34.579287908817129</v>
      </c>
      <c r="P43">
        <f t="shared" si="8"/>
        <v>47.261342928493335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927.20438457142848</v>
      </c>
      <c r="D44">
        <f t="shared" si="2"/>
        <v>926.30290071428567</v>
      </c>
      <c r="E44">
        <f t="shared" si="9"/>
        <v>994.25405646817183</v>
      </c>
      <c r="F44">
        <f t="shared" si="3"/>
        <v>4617.3595682888954</v>
      </c>
      <c r="G44">
        <f t="shared" si="4"/>
        <v>22173.372191360457</v>
      </c>
      <c r="L44">
        <f>Input!J45</f>
        <v>52.680466571428497</v>
      </c>
      <c r="M44">
        <f t="shared" si="5"/>
        <v>52.426924285714207</v>
      </c>
      <c r="N44">
        <f t="shared" si="10"/>
        <v>46.553527973782181</v>
      </c>
      <c r="O44">
        <f t="shared" si="7"/>
        <v>37.539376579328199</v>
      </c>
      <c r="P44">
        <f t="shared" si="8"/>
        <v>70.137117522385452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980.56096428571436</v>
      </c>
      <c r="D45">
        <f t="shared" si="2"/>
        <v>979.65948042857156</v>
      </c>
      <c r="E45">
        <f t="shared" si="9"/>
        <v>1041.2987745460459</v>
      </c>
      <c r="F45">
        <f t="shared" si="3"/>
        <v>3799.4025793005117</v>
      </c>
      <c r="G45">
        <f t="shared" si="4"/>
        <v>10375.977522530822</v>
      </c>
      <c r="L45">
        <f>Input!J46</f>
        <v>53.356579714285886</v>
      </c>
      <c r="M45">
        <f t="shared" si="5"/>
        <v>53.103037428571596</v>
      </c>
      <c r="N45">
        <f t="shared" si="10"/>
        <v>48.040221313529706</v>
      </c>
      <c r="O45">
        <f t="shared" si="7"/>
        <v>28.263666645290801</v>
      </c>
      <c r="P45">
        <f t="shared" si="8"/>
        <v>97.248865409749357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1030.2693511428572</v>
      </c>
      <c r="D46">
        <f t="shared" si="2"/>
        <v>1029.3678672857143</v>
      </c>
      <c r="E46">
        <f t="shared" si="9"/>
        <v>1089.8207639357038</v>
      </c>
      <c r="F46">
        <f t="shared" si="3"/>
        <v>3654.5527133743112</v>
      </c>
      <c r="G46">
        <f t="shared" si="4"/>
        <v>2845.214584106302</v>
      </c>
      <c r="L46">
        <f>Input!J47</f>
        <v>49.708386857142841</v>
      </c>
      <c r="M46">
        <f t="shared" si="5"/>
        <v>49.454844571428552</v>
      </c>
      <c r="N46">
        <f t="shared" si="10"/>
        <v>49.506953361932197</v>
      </c>
      <c r="O46">
        <f t="shared" si="7"/>
        <v>4.0575452992776456E-2</v>
      </c>
      <c r="P46">
        <f t="shared" si="8"/>
        <v>128.32847737751288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1079.2593680000002</v>
      </c>
      <c r="D47">
        <f t="shared" si="2"/>
        <v>1078.3578841428573</v>
      </c>
      <c r="E47">
        <f t="shared" si="9"/>
        <v>1139.7966664009159</v>
      </c>
      <c r="F47">
        <f t="shared" si="3"/>
        <v>3774.7239653531374</v>
      </c>
      <c r="G47">
        <f t="shared" si="4"/>
        <v>11.320872575353933</v>
      </c>
      <c r="L47">
        <f>Input!J48</f>
        <v>48.990016857143019</v>
      </c>
      <c r="M47">
        <f t="shared" si="5"/>
        <v>48.73647457142873</v>
      </c>
      <c r="N47">
        <f t="shared" si="10"/>
        <v>50.946886644429277</v>
      </c>
      <c r="O47">
        <f t="shared" si="7"/>
        <v>3.8293393643937668</v>
      </c>
      <c r="P47">
        <f t="shared" si="8"/>
        <v>163.02563568857411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1127.9394997142858</v>
      </c>
      <c r="D48">
        <f t="shared" si="2"/>
        <v>1127.0380158571429</v>
      </c>
      <c r="E48">
        <f t="shared" si="9"/>
        <v>1191.1961641350636</v>
      </c>
      <c r="F48">
        <f t="shared" si="3"/>
        <v>4116.2679904516517</v>
      </c>
      <c r="G48">
        <f t="shared" si="4"/>
        <v>2307.3465546868401</v>
      </c>
      <c r="L48">
        <f>Input!J49</f>
        <v>48.680131714285608</v>
      </c>
      <c r="M48">
        <f t="shared" si="5"/>
        <v>48.426589428571319</v>
      </c>
      <c r="N48">
        <f t="shared" si="10"/>
        <v>52.352948410885816</v>
      </c>
      <c r="O48">
        <f t="shared" si="7"/>
        <v>13.489582486825263</v>
      </c>
      <c r="P48">
        <f t="shared" si="8"/>
        <v>200.90825840340057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1179.9156820000003</v>
      </c>
      <c r="D49">
        <f t="shared" si="2"/>
        <v>1179.0141981428574</v>
      </c>
      <c r="E49">
        <f t="shared" si="9"/>
        <v>1243.9817725041612</v>
      </c>
      <c r="F49">
        <f t="shared" si="3"/>
        <v>4220.785718391543</v>
      </c>
      <c r="G49">
        <f t="shared" si="4"/>
        <v>10164.764280385272</v>
      </c>
      <c r="L49">
        <f>Input!J50</f>
        <v>51.976182285714458</v>
      </c>
      <c r="M49">
        <f t="shared" si="5"/>
        <v>51.722640000000169</v>
      </c>
      <c r="N49">
        <f t="shared" si="10"/>
        <v>53.717887929969748</v>
      </c>
      <c r="O49">
        <f t="shared" si="7"/>
        <v>3.0335385512307367</v>
      </c>
      <c r="P49">
        <f t="shared" si="8"/>
        <v>241.4651998752673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1233.8216034285713</v>
      </c>
      <c r="D50">
        <f t="shared" si="2"/>
        <v>1232.9201195714284</v>
      </c>
      <c r="E50">
        <f t="shared" si="9"/>
        <v>1298.1086937785822</v>
      </c>
      <c r="F50">
        <f t="shared" si="3"/>
        <v>4249.5502071615983</v>
      </c>
      <c r="G50">
        <f t="shared" si="4"/>
        <v>24008.689620233403</v>
      </c>
      <c r="L50">
        <f>Input!J51</f>
        <v>53.905921428570991</v>
      </c>
      <c r="M50">
        <f t="shared" si="5"/>
        <v>53.652379142856702</v>
      </c>
      <c r="N50">
        <f t="shared" si="10"/>
        <v>55.034341087285355</v>
      </c>
      <c r="O50">
        <f t="shared" si="7"/>
        <v>1.2733309261730417</v>
      </c>
      <c r="P50">
        <f t="shared" si="8"/>
        <v>284.11137640283147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1286.6570127142857</v>
      </c>
      <c r="D51">
        <f t="shared" si="2"/>
        <v>1285.7555288571427</v>
      </c>
      <c r="E51">
        <f t="shared" si="9"/>
        <v>1353.5247388638163</v>
      </c>
      <c r="F51">
        <f t="shared" si="3"/>
        <v>4592.6658249286256</v>
      </c>
      <c r="G51">
        <f t="shared" si="4"/>
        <v>44252.769325687463</v>
      </c>
      <c r="L51">
        <f>Input!J52</f>
        <v>52.835409285714377</v>
      </c>
      <c r="M51">
        <f t="shared" si="5"/>
        <v>52.581867000000088</v>
      </c>
      <c r="N51">
        <f t="shared" si="10"/>
        <v>56.294901661462525</v>
      </c>
      <c r="O51">
        <f t="shared" si="7"/>
        <v>11.968087497859566</v>
      </c>
      <c r="P51">
        <f t="shared" si="8"/>
        <v>328.19540834363767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1339.8304782857142</v>
      </c>
      <c r="D52">
        <f t="shared" si="2"/>
        <v>1338.9289944285713</v>
      </c>
      <c r="E52">
        <f t="shared" si="9"/>
        <v>1410.1703232973362</v>
      </c>
      <c r="F52">
        <f t="shared" si="3"/>
        <v>5075.3269389875104</v>
      </c>
      <c r="G52">
        <f t="shared" si="4"/>
        <v>71293.809529482562</v>
      </c>
      <c r="L52">
        <f>Input!J53</f>
        <v>53.173465571428551</v>
      </c>
      <c r="M52">
        <f t="shared" si="5"/>
        <v>52.919923285714262</v>
      </c>
      <c r="N52">
        <f t="shared" si="10"/>
        <v>57.492198417174166</v>
      </c>
      <c r="O52">
        <f t="shared" si="7"/>
        <v>18.651453392922015</v>
      </c>
      <c r="P52">
        <f t="shared" si="8"/>
        <v>373.00977730981617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1396.2154804285713</v>
      </c>
      <c r="D53">
        <f t="shared" si="2"/>
        <v>1395.3139965714283</v>
      </c>
      <c r="E53">
        <f t="shared" si="9"/>
        <v>1467.9785428007185</v>
      </c>
      <c r="F53">
        <f t="shared" si="3"/>
        <v>5280.13627870865</v>
      </c>
      <c r="G53">
        <f t="shared" si="4"/>
        <v>105506.23028099746</v>
      </c>
      <c r="L53">
        <f>Input!J54</f>
        <v>56.385002142857047</v>
      </c>
      <c r="M53">
        <f t="shared" si="5"/>
        <v>56.131459857142758</v>
      </c>
      <c r="N53">
        <f t="shared" si="10"/>
        <v>58.618976921472445</v>
      </c>
      <c r="O53">
        <f t="shared" si="7"/>
        <v>4.9906433114897162</v>
      </c>
      <c r="P53">
        <f t="shared" si="8"/>
        <v>417.80339259254254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1454.2625935714284</v>
      </c>
      <c r="D54">
        <f t="shared" si="2"/>
        <v>1453.3611097142855</v>
      </c>
      <c r="E54">
        <f t="shared" si="9"/>
        <v>1526.8753324709626</v>
      </c>
      <c r="F54">
        <f t="shared" si="3"/>
        <v>5404.3409475183407</v>
      </c>
      <c r="G54">
        <f t="shared" si="4"/>
        <v>147236.4457918524</v>
      </c>
      <c r="L54">
        <f>Input!J55</f>
        <v>58.047113142857143</v>
      </c>
      <c r="M54">
        <f t="shared" si="5"/>
        <v>57.793570857142853</v>
      </c>
      <c r="N54">
        <f t="shared" si="10"/>
        <v>59.668184769533553</v>
      </c>
      <c r="O54">
        <f t="shared" si="7"/>
        <v>2.6278732188153051</v>
      </c>
      <c r="P54">
        <f t="shared" si="8"/>
        <v>461.79634919139386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1514.2112742857141</v>
      </c>
      <c r="D55">
        <f t="shared" si="2"/>
        <v>1513.3097904285712</v>
      </c>
      <c r="E55">
        <f t="shared" si="9"/>
        <v>1586.7797122798313</v>
      </c>
      <c r="F55">
        <f t="shared" si="3"/>
        <v>5397.8294168302655</v>
      </c>
      <c r="G55">
        <f t="shared" si="4"/>
        <v>196797.28077285772</v>
      </c>
      <c r="L55">
        <f>Input!J56</f>
        <v>59.948680714285729</v>
      </c>
      <c r="M55">
        <f t="shared" si="5"/>
        <v>59.69513842857144</v>
      </c>
      <c r="N55">
        <f t="shared" si="10"/>
        <v>60.633058708101792</v>
      </c>
      <c r="O55">
        <f t="shared" si="7"/>
        <v>0.46837323841970008</v>
      </c>
      <c r="P55">
        <f t="shared" si="8"/>
        <v>504.19654639327592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1575.4417525714284</v>
      </c>
      <c r="D56">
        <f t="shared" si="2"/>
        <v>1574.5402687142855</v>
      </c>
      <c r="E56">
        <f t="shared" si="9"/>
        <v>1647.604119952681</v>
      </c>
      <c r="F56">
        <f t="shared" si="3"/>
        <v>5338.3263577863872</v>
      </c>
      <c r="G56">
        <f t="shared" si="4"/>
        <v>254462.54161246013</v>
      </c>
      <c r="L56">
        <f>Input!J57</f>
        <v>61.230478285714298</v>
      </c>
      <c r="M56">
        <f t="shared" si="5"/>
        <v>60.976936000000009</v>
      </c>
      <c r="N56">
        <f t="shared" si="10"/>
        <v>61.507211979918765</v>
      </c>
      <c r="O56">
        <f t="shared" si="7"/>
        <v>7.6581537508051162E-2</v>
      </c>
      <c r="P56">
        <f t="shared" si="8"/>
        <v>544.21772725009532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1635.8411752857141</v>
      </c>
      <c r="D57">
        <f t="shared" si="2"/>
        <v>1634.9396914285712</v>
      </c>
      <c r="E57">
        <f t="shared" si="9"/>
        <v>1709.2548305563744</v>
      </c>
      <c r="F57">
        <f t="shared" si="3"/>
        <v>5522.7399035847384</v>
      </c>
      <c r="G57">
        <f t="shared" si="4"/>
        <v>320461.86627206637</v>
      </c>
      <c r="L57">
        <f>Input!J58</f>
        <v>60.39942271428572</v>
      </c>
      <c r="M57">
        <f t="shared" si="5"/>
        <v>60.145880428571431</v>
      </c>
      <c r="N57">
        <f t="shared" si="10"/>
        <v>62.284720089994565</v>
      </c>
      <c r="O57">
        <f t="shared" si="7"/>
        <v>3.5543461948546575</v>
      </c>
      <c r="P57">
        <f t="shared" si="8"/>
        <v>581.09840250863147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1695.0010575714289</v>
      </c>
      <c r="D58">
        <f t="shared" si="2"/>
        <v>1694.099573714286</v>
      </c>
      <c r="E58">
        <f t="shared" si="9"/>
        <v>1771.6324602865516</v>
      </c>
      <c r="F58">
        <f t="shared" si="3"/>
        <v>6011.3485002278076</v>
      </c>
      <c r="G58">
        <f t="shared" si="4"/>
        <v>394975.97814536619</v>
      </c>
      <c r="L58">
        <f>Input!J59</f>
        <v>59.15988228571473</v>
      </c>
      <c r="M58">
        <f t="shared" si="5"/>
        <v>58.906340000000441</v>
      </c>
      <c r="N58">
        <f t="shared" si="10"/>
        <v>62.96020312336605</v>
      </c>
      <c r="O58">
        <f t="shared" si="7"/>
        <v>14.442438469086831</v>
      </c>
      <c r="P58">
        <f t="shared" si="8"/>
        <v>614.12104448633568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1755.5976800000001</v>
      </c>
      <c r="D59">
        <f t="shared" si="2"/>
        <v>1754.6961961428572</v>
      </c>
      <c r="E59">
        <f t="shared" si="9"/>
        <v>1834.6325500625383</v>
      </c>
      <c r="F59">
        <f t="shared" si="3"/>
        <v>6389.8206779725151</v>
      </c>
      <c r="G59">
        <f t="shared" si="4"/>
        <v>478132.46637468319</v>
      </c>
      <c r="L59">
        <f>Input!J60</f>
        <v>60.596622428571209</v>
      </c>
      <c r="M59">
        <f t="shared" si="5"/>
        <v>60.34308014285692</v>
      </c>
      <c r="N59">
        <f t="shared" si="10"/>
        <v>63.528902730878194</v>
      </c>
      <c r="O59">
        <f t="shared" si="7"/>
        <v>8.5982677712975448</v>
      </c>
      <c r="P59">
        <f t="shared" si="8"/>
        <v>642.63088341579532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1816.6873012857143</v>
      </c>
      <c r="D60">
        <f t="shared" si="2"/>
        <v>1815.7858174285714</v>
      </c>
      <c r="E60">
        <f t="shared" si="9"/>
        <v>1898.1462226741596</v>
      </c>
      <c r="F60">
        <f t="shared" si="3"/>
        <v>6783.236352217521</v>
      </c>
      <c r="G60">
        <f t="shared" si="4"/>
        <v>570002.20803783555</v>
      </c>
      <c r="L60">
        <f>Input!J61</f>
        <v>61.089621285714202</v>
      </c>
      <c r="M60">
        <f t="shared" si="5"/>
        <v>60.836078999999913</v>
      </c>
      <c r="N60">
        <f t="shared" si="10"/>
        <v>63.986751949087157</v>
      </c>
      <c r="O60">
        <f t="shared" si="7"/>
        <v>8.3933660806558201</v>
      </c>
      <c r="P60">
        <f t="shared" si="8"/>
        <v>666.0536160989318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1878.8474348571431</v>
      </c>
      <c r="D61">
        <f t="shared" si="2"/>
        <v>1877.9459510000002</v>
      </c>
      <c r="E61">
        <f t="shared" si="9"/>
        <v>1962.0609054424547</v>
      </c>
      <c r="F61">
        <f t="shared" si="3"/>
        <v>7075.3255608561994</v>
      </c>
      <c r="G61">
        <f t="shared" si="4"/>
        <v>670596.53621372581</v>
      </c>
      <c r="L61">
        <f>Input!J62</f>
        <v>62.160133571428787</v>
      </c>
      <c r="M61">
        <f t="shared" si="5"/>
        <v>61.906591285714498</v>
      </c>
      <c r="N61">
        <f t="shared" si="10"/>
        <v>64.330436134402845</v>
      </c>
      <c r="O61">
        <f t="shared" si="7"/>
        <v>4.7102132148517653</v>
      </c>
      <c r="P61">
        <f t="shared" si="8"/>
        <v>683.91134784309338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1939.2750289999999</v>
      </c>
      <c r="D62">
        <f t="shared" si="2"/>
        <v>1938.373545142857</v>
      </c>
      <c r="E62">
        <f t="shared" si="9"/>
        <v>2026.2611087198845</v>
      </c>
      <c r="F62">
        <f t="shared" si="3"/>
        <v>7724.2238315060595</v>
      </c>
      <c r="G62">
        <f t="shared" si="4"/>
        <v>779865.24241878744</v>
      </c>
      <c r="L62">
        <f>Input!J63</f>
        <v>60.427594142856833</v>
      </c>
      <c r="M62">
        <f t="shared" si="5"/>
        <v>60.174051857142544</v>
      </c>
      <c r="N62">
        <f t="shared" si="10"/>
        <v>64.557443468776611</v>
      </c>
      <c r="O62">
        <f t="shared" si="7"/>
        <v>17.055655454800046</v>
      </c>
      <c r="P62">
        <f t="shared" si="8"/>
        <v>695.83613502100422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1996.2234585714286</v>
      </c>
      <c r="D63">
        <f t="shared" si="2"/>
        <v>1995.3219747142857</v>
      </c>
      <c r="E63">
        <f t="shared" si="9"/>
        <v>2090.6292491262438</v>
      </c>
      <c r="F63">
        <f t="shared" si="3"/>
        <v>9083.4765558362888</v>
      </c>
      <c r="G63">
        <f t="shared" si="4"/>
        <v>897695.48271129827</v>
      </c>
      <c r="L63">
        <f>Input!J64</f>
        <v>56.948429571428733</v>
      </c>
      <c r="M63">
        <f t="shared" si="5"/>
        <v>56.694887285714444</v>
      </c>
      <c r="N63">
        <f t="shared" si="10"/>
        <v>64.666103730097461</v>
      </c>
      <c r="O63">
        <f t="shared" si="7"/>
        <v>59.562494419383064</v>
      </c>
      <c r="P63">
        <f t="shared" si="8"/>
        <v>701.58057626764332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2050.7209787142856</v>
      </c>
      <c r="D64">
        <f t="shared" si="2"/>
        <v>2049.8194948571427</v>
      </c>
      <c r="E64">
        <f t="shared" si="9"/>
        <v>2155.0465052492355</v>
      </c>
      <c r="F64">
        <f t="shared" si="3"/>
        <v>11072.723716057602</v>
      </c>
      <c r="G64">
        <f t="shared" si="4"/>
        <v>1023911.6345225577</v>
      </c>
      <c r="L64">
        <f>Input!J65</f>
        <v>54.497520142856956</v>
      </c>
      <c r="M64">
        <f t="shared" si="5"/>
        <v>54.243977857142667</v>
      </c>
      <c r="N64">
        <f t="shared" si="10"/>
        <v>64.655614307391588</v>
      </c>
      <c r="O64">
        <f t="shared" si="7"/>
        <v>103.18687705555253</v>
      </c>
      <c r="P64">
        <f t="shared" si="8"/>
        <v>701.02501193156809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2104.6691571428569</v>
      </c>
      <c r="D65">
        <f t="shared" si="2"/>
        <v>2103.767673285714</v>
      </c>
      <c r="E65">
        <f t="shared" si="9"/>
        <v>2219.3936926796991</v>
      </c>
      <c r="F65">
        <f t="shared" si="3"/>
        <v>13369.376360898239</v>
      </c>
      <c r="G65">
        <f t="shared" si="4"/>
        <v>1158276.1268061632</v>
      </c>
      <c r="L65">
        <f>Input!J66</f>
        <v>53.948178428571282</v>
      </c>
      <c r="M65">
        <f t="shared" si="5"/>
        <v>53.694636142856993</v>
      </c>
      <c r="N65">
        <f t="shared" si="10"/>
        <v>64.526052768529439</v>
      </c>
      <c r="O65">
        <f t="shared" si="7"/>
        <v>111.89142555194522</v>
      </c>
      <c r="P65">
        <f t="shared" si="8"/>
        <v>694.18102828546159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2157.3918808571425</v>
      </c>
      <c r="D66">
        <f t="shared" si="2"/>
        <v>2156.4903969999996</v>
      </c>
      <c r="E66">
        <f t="shared" si="9"/>
        <v>2283.5521447352253</v>
      </c>
      <c r="F66">
        <f t="shared" si="3"/>
        <v>16144.687737530136</v>
      </c>
      <c r="G66">
        <f t="shared" si="4"/>
        <v>1300491.2403481929</v>
      </c>
      <c r="L66">
        <f>Input!J67</f>
        <v>52.722723714285621</v>
      </c>
      <c r="M66">
        <f t="shared" si="5"/>
        <v>52.469181428571332</v>
      </c>
      <c r="N66">
        <f t="shared" si="10"/>
        <v>64.278375643753563</v>
      </c>
      <c r="O66">
        <f t="shared" si="7"/>
        <v>133.53309151501617</v>
      </c>
      <c r="P66">
        <f t="shared" si="8"/>
        <v>681.19111760064402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2208.917321285714</v>
      </c>
      <c r="D67">
        <f t="shared" si="2"/>
        <v>2208.0158374285711</v>
      </c>
      <c r="E67">
        <f t="shared" ref="E67:E83" si="11">(_Ac/(1+EXP(-1*(B67-_Muc)/_sc)))</f>
        <v>2347.4045850733319</v>
      </c>
      <c r="F67">
        <f t="shared" si="3"/>
        <v>19429.222969974802</v>
      </c>
      <c r="G67">
        <f t="shared" si="4"/>
        <v>1450201.8490859675</v>
      </c>
      <c r="L67">
        <f>Input!J68</f>
        <v>51.525440428571528</v>
      </c>
      <c r="M67">
        <f t="shared" si="5"/>
        <v>51.271898142857239</v>
      </c>
      <c r="N67">
        <f t="shared" ref="N67:N83" si="12">_Ac*EXP(-1*(B67-_Muc)/_sc)*(1/_sc)*(1/(1+EXP(-1*(B67-_Muc)/_sc))^2)+$L$3</f>
        <v>63.914403457679832</v>
      </c>
      <c r="O67">
        <f t="shared" si="7"/>
        <v>153.48640493661239</v>
      </c>
      <c r="P67">
        <f t="shared" si="8"/>
        <v>662.3245085622749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2259.7103059999999</v>
      </c>
      <c r="D68">
        <f t="shared" ref="D68:D83" si="14">C68-$C$3</f>
        <v>2258.808822142857</v>
      </c>
      <c r="E68">
        <f t="shared" si="11"/>
        <v>2410.8359786128167</v>
      </c>
      <c r="F68">
        <f t="shared" ref="F68:F83" si="15">(D68-E68)^2</f>
        <v>23112.256304341598</v>
      </c>
      <c r="G68">
        <f t="shared" ref="G68:G83" si="16">(E68-$H$4)^2</f>
        <v>1606999.0481015316</v>
      </c>
      <c r="L68">
        <f>Input!J69</f>
        <v>50.792984714285922</v>
      </c>
      <c r="M68">
        <f t="shared" ref="M68:M83" si="17">L68-$L$3</f>
        <v>50.539442428571633</v>
      </c>
      <c r="N68">
        <f t="shared" si="12"/>
        <v>63.436792410428779</v>
      </c>
      <c r="O68">
        <f t="shared" ref="O68:O83" si="18">(L68-N68)^2</f>
        <v>159.86587305704137</v>
      </c>
      <c r="P68">
        <f t="shared" ref="P68:P83" si="19">(N68-$Q$4)^2</f>
        <v>637.96934401873909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2312.644315</v>
      </c>
      <c r="D69">
        <f t="shared" si="14"/>
        <v>2311.7428311428571</v>
      </c>
      <c r="E69">
        <f t="shared" si="11"/>
        <v>2473.7343477603213</v>
      </c>
      <c r="F69">
        <f t="shared" si="15"/>
        <v>26241.251456026177</v>
      </c>
      <c r="G69">
        <f t="shared" si="16"/>
        <v>1770424.5906132315</v>
      </c>
      <c r="L69">
        <f>Input!J70</f>
        <v>52.93400900000006</v>
      </c>
      <c r="M69">
        <f t="shared" si="17"/>
        <v>52.680466714285771</v>
      </c>
      <c r="N69">
        <f t="shared" si="12"/>
        <v>62.848993460226879</v>
      </c>
      <c r="O69">
        <f t="shared" si="18"/>
        <v>98.306916846539309</v>
      </c>
      <c r="P69">
        <f t="shared" si="19"/>
        <v>608.62153516024796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2367.9447192857147</v>
      </c>
      <c r="D70">
        <f t="shared" si="14"/>
        <v>2367.0432354285717</v>
      </c>
      <c r="E70">
        <f t="shared" si="11"/>
        <v>2535.9915418552428</v>
      </c>
      <c r="F70">
        <f t="shared" si="15"/>
        <v>28543.530244440331</v>
      </c>
      <c r="G70">
        <f t="shared" si="16"/>
        <v>1939976.0357167879</v>
      </c>
      <c r="L70">
        <f>Input!J71</f>
        <v>55.300404285714649</v>
      </c>
      <c r="M70">
        <f t="shared" si="17"/>
        <v>55.04686200000036</v>
      </c>
      <c r="N70">
        <f t="shared" si="12"/>
        <v>62.155199881132958</v>
      </c>
      <c r="O70">
        <f t="shared" si="18"/>
        <v>46.988222654966258</v>
      </c>
      <c r="P70">
        <f t="shared" si="19"/>
        <v>574.87075416180403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2426.2031177142858</v>
      </c>
      <c r="D71">
        <f t="shared" si="14"/>
        <v>2425.3016338571429</v>
      </c>
      <c r="E71">
        <f t="shared" si="11"/>
        <v>2597.5039489631017</v>
      </c>
      <c r="F71">
        <f t="shared" si="15"/>
        <v>29653.637327851946</v>
      </c>
      <c r="G71">
        <f t="shared" si="16"/>
        <v>2115112.4916115617</v>
      </c>
      <c r="L71">
        <f>Input!J72</f>
        <v>58.258398428571127</v>
      </c>
      <c r="M71">
        <f t="shared" si="17"/>
        <v>58.004856142856838</v>
      </c>
      <c r="N71">
        <f t="shared" si="12"/>
        <v>61.360284648172012</v>
      </c>
      <c r="O71">
        <f t="shared" si="18"/>
        <v>9.6216981193498725</v>
      </c>
      <c r="P71">
        <f t="shared" si="19"/>
        <v>537.38413383696025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2484.7009728571429</v>
      </c>
      <c r="D72">
        <f t="shared" si="14"/>
        <v>2483.799489</v>
      </c>
      <c r="E72">
        <f t="shared" si="11"/>
        <v>2658.1731406174849</v>
      </c>
      <c r="F72">
        <f t="shared" si="15"/>
        <v>30406.170378416009</v>
      </c>
      <c r="G72">
        <f t="shared" si="16"/>
        <v>2295260.8261864251</v>
      </c>
      <c r="L72">
        <f>Input!J73</f>
        <v>58.497855142857134</v>
      </c>
      <c r="M72">
        <f t="shared" si="17"/>
        <v>58.244312857142845</v>
      </c>
      <c r="N72">
        <f t="shared" si="12"/>
        <v>60.469729228161597</v>
      </c>
      <c r="O72">
        <f t="shared" si="18"/>
        <v>3.8882874082953149</v>
      </c>
      <c r="P72">
        <f t="shared" si="19"/>
        <v>496.88831766179828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2542.9030284285718</v>
      </c>
      <c r="D73">
        <f t="shared" si="14"/>
        <v>2542.0015445714289</v>
      </c>
      <c r="E73">
        <f t="shared" si="11"/>
        <v>2717.9064417773084</v>
      </c>
      <c r="F73">
        <f t="shared" si="15"/>
        <v>30942.532861011026</v>
      </c>
      <c r="G73">
        <f t="shared" si="16"/>
        <v>2479822.2085146965</v>
      </c>
      <c r="L73">
        <f>Input!J74</f>
        <v>58.2020555714289</v>
      </c>
      <c r="M73">
        <f t="shared" si="17"/>
        <v>57.948513285714611</v>
      </c>
      <c r="N73">
        <f t="shared" si="12"/>
        <v>59.489545520825857</v>
      </c>
      <c r="O73">
        <f t="shared" si="18"/>
        <v>1.6576303697981776</v>
      </c>
      <c r="P73">
        <f t="shared" si="19"/>
        <v>454.15054369825589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2602.4713957142853</v>
      </c>
      <c r="D74">
        <f t="shared" si="14"/>
        <v>2601.5699118571424</v>
      </c>
      <c r="E74">
        <f t="shared" si="11"/>
        <v>2776.6174200674664</v>
      </c>
      <c r="F74">
        <f t="shared" si="15"/>
        <v>30641.630130643429</v>
      </c>
      <c r="G74">
        <f t="shared" si="16"/>
        <v>2668178.8411719692</v>
      </c>
      <c r="L74">
        <f>Input!J75</f>
        <v>59.568367285713521</v>
      </c>
      <c r="M74">
        <f t="shared" si="17"/>
        <v>59.314824999999232</v>
      </c>
      <c r="N74">
        <f t="shared" si="12"/>
        <v>58.426192797477555</v>
      </c>
      <c r="O74">
        <f t="shared" si="18"/>
        <v>1.3045625615770911</v>
      </c>
      <c r="P74">
        <f t="shared" si="19"/>
        <v>409.95945096175768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2661.3918212857143</v>
      </c>
      <c r="D75">
        <f t="shared" si="14"/>
        <v>2660.4903374285714</v>
      </c>
      <c r="E75">
        <f t="shared" si="11"/>
        <v>2834.2262902426901</v>
      </c>
      <c r="F75">
        <f t="shared" si="15"/>
        <v>30184.181300229688</v>
      </c>
      <c r="G75">
        <f t="shared" si="16"/>
        <v>2859700.7442703834</v>
      </c>
      <c r="L75">
        <f>Input!J76</f>
        <v>58.92042557142895</v>
      </c>
      <c r="M75">
        <f t="shared" si="17"/>
        <v>58.666883285714661</v>
      </c>
      <c r="N75">
        <f t="shared" si="12"/>
        <v>57.286491522872254</v>
      </c>
      <c r="O75">
        <f t="shared" si="18"/>
        <v>2.669740475032877</v>
      </c>
      <c r="P75">
        <f t="shared" si="19"/>
        <v>365.10626845902055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2718.5233648571425</v>
      </c>
      <c r="D76">
        <f t="shared" si="14"/>
        <v>2717.6218809999996</v>
      </c>
      <c r="E76">
        <f t="shared" si="11"/>
        <v>2890.6602316931608</v>
      </c>
      <c r="F76">
        <f t="shared" si="15"/>
        <v>29942.27081060944</v>
      </c>
      <c r="G76">
        <f t="shared" si="16"/>
        <v>3053752.4574139481</v>
      </c>
      <c r="L76">
        <f>Input!J77</f>
        <v>57.13154357142821</v>
      </c>
      <c r="M76">
        <f t="shared" si="17"/>
        <v>56.878001285713921</v>
      </c>
      <c r="N76">
        <f t="shared" si="12"/>
        <v>56.077535922105724</v>
      </c>
      <c r="O76">
        <f t="shared" si="18"/>
        <v>1.1109321248303123</v>
      </c>
      <c r="P76">
        <f t="shared" si="19"/>
        <v>320.36698932073676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2775.4858801428568</v>
      </c>
      <c r="D77">
        <f t="shared" si="14"/>
        <v>2774.5843962857139</v>
      </c>
      <c r="E77">
        <f t="shared" si="11"/>
        <v>2945.853618636419</v>
      </c>
      <c r="F77">
        <f t="shared" si="15"/>
        <v>29333.14652461528</v>
      </c>
      <c r="G77">
        <f t="shared" si="16"/>
        <v>3249699.534957076</v>
      </c>
      <c r="L77">
        <f>Input!J78</f>
        <v>56.962515285714289</v>
      </c>
      <c r="M77">
        <f t="shared" si="17"/>
        <v>56.708973</v>
      </c>
      <c r="N77">
        <f t="shared" si="12"/>
        <v>54.806607073647896</v>
      </c>
      <c r="O77">
        <f t="shared" si="18"/>
        <v>4.6479402188553118</v>
      </c>
      <c r="P77">
        <f t="shared" si="19"/>
        <v>276.48605061382511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2830.3214568571429</v>
      </c>
      <c r="D78">
        <f t="shared" si="14"/>
        <v>2829.419973</v>
      </c>
      <c r="E78">
        <f t="shared" si="11"/>
        <v>2999.7481643596707</v>
      </c>
      <c r="F78">
        <f t="shared" si="15"/>
        <v>29011.692771856586</v>
      </c>
      <c r="G78">
        <f t="shared" si="16"/>
        <v>3446914.7223840635</v>
      </c>
      <c r="L78">
        <f>Input!J79</f>
        <v>54.835576714286162</v>
      </c>
      <c r="M78">
        <f t="shared" si="17"/>
        <v>54.582034428571873</v>
      </c>
      <c r="N78">
        <f t="shared" si="12"/>
        <v>53.481088179020908</v>
      </c>
      <c r="O78">
        <f t="shared" si="18"/>
        <v>1.834639192165014</v>
      </c>
      <c r="P78">
        <f t="shared" si="19"/>
        <v>234.16194003601385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2884.8894054285711</v>
      </c>
      <c r="D79">
        <f t="shared" si="14"/>
        <v>2883.9879215714282</v>
      </c>
      <c r="E79">
        <f t="shared" si="11"/>
        <v>3052.2929824443981</v>
      </c>
      <c r="F79">
        <f t="shared" si="15"/>
        <v>28326.593515454133</v>
      </c>
      <c r="G79">
        <f t="shared" si="16"/>
        <v>3644783.7166144871</v>
      </c>
      <c r="L79">
        <f>Input!J80</f>
        <v>54.567948571428133</v>
      </c>
      <c r="M79">
        <f t="shared" si="17"/>
        <v>54.314406285713844</v>
      </c>
      <c r="N79">
        <f t="shared" si="12"/>
        <v>52.108383488123756</v>
      </c>
      <c r="O79">
        <f t="shared" si="18"/>
        <v>6.049460399010063</v>
      </c>
      <c r="P79">
        <f t="shared" si="19"/>
        <v>194.03504075192831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2939.1192975714284</v>
      </c>
      <c r="D80">
        <f t="shared" si="14"/>
        <v>2938.2178137142855</v>
      </c>
      <c r="E80">
        <f t="shared" si="11"/>
        <v>3103.4445692850436</v>
      </c>
      <c r="F80">
        <f t="shared" si="15"/>
        <v>27299.880756439037</v>
      </c>
      <c r="G80">
        <f t="shared" si="16"/>
        <v>3842710.4298176109</v>
      </c>
      <c r="L80">
        <f>Input!J81</f>
        <v>54.229892142857352</v>
      </c>
      <c r="M80">
        <f t="shared" si="17"/>
        <v>53.976349857143063</v>
      </c>
      <c r="N80">
        <f t="shared" si="12"/>
        <v>50.695842156697793</v>
      </c>
      <c r="O80">
        <f t="shared" si="18"/>
        <v>12.489509304674378</v>
      </c>
      <c r="P80">
        <f t="shared" si="19"/>
        <v>156.67791203967923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2992.1237350000001</v>
      </c>
      <c r="D81">
        <f t="shared" si="14"/>
        <v>2991.2222511428572</v>
      </c>
      <c r="E81">
        <f t="shared" si="11"/>
        <v>3153.1667133797664</v>
      </c>
      <c r="F81">
        <f t="shared" si="15"/>
        <v>26226.008849201709</v>
      </c>
      <c r="G81">
        <f t="shared" si="16"/>
        <v>4040121.6941201035</v>
      </c>
      <c r="L81">
        <f>Input!J82</f>
        <v>53.004437428571691</v>
      </c>
      <c r="M81">
        <f t="shared" si="17"/>
        <v>52.750895142857402</v>
      </c>
      <c r="N81">
        <f t="shared" si="12"/>
        <v>49.250688089235595</v>
      </c>
      <c r="O81">
        <f t="shared" si="18"/>
        <v>14.090634102566177</v>
      </c>
      <c r="P81">
        <f t="shared" si="19"/>
        <v>122.58809255095133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3046.6494265714286</v>
      </c>
      <c r="D82">
        <f t="shared" si="14"/>
        <v>3045.7479427142857</v>
      </c>
      <c r="E82">
        <f t="shared" si="11"/>
        <v>3201.4303378081518</v>
      </c>
      <c r="F82">
        <f t="shared" si="15"/>
        <v>24237.008142162602</v>
      </c>
      <c r="G82">
        <f t="shared" si="16"/>
        <v>4236471.3626783416</v>
      </c>
      <c r="L82">
        <f>Input!J83</f>
        <v>54.525691571428524</v>
      </c>
      <c r="M82">
        <f t="shared" si="17"/>
        <v>54.272149285714235</v>
      </c>
      <c r="N82">
        <f t="shared" si="12"/>
        <v>47.779956586913826</v>
      </c>
      <c r="O82">
        <f t="shared" si="18"/>
        <v>45.504940481305511</v>
      </c>
      <c r="P82">
        <f t="shared" si="19"/>
        <v>92.183410296680108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3100.4708338571431</v>
      </c>
      <c r="D83">
        <f t="shared" si="14"/>
        <v>3099.5693500000002</v>
      </c>
      <c r="E83">
        <f t="shared" si="11"/>
        <v>3248.2132830126843</v>
      </c>
      <c r="F83">
        <f t="shared" si="15"/>
        <v>22095.01882147932</v>
      </c>
      <c r="G83">
        <f t="shared" si="16"/>
        <v>4431243.7802886581</v>
      </c>
      <c r="L83">
        <f>Input!J84</f>
        <v>53.821407285714486</v>
      </c>
      <c r="M83">
        <f t="shared" si="17"/>
        <v>53.567865000000197</v>
      </c>
      <c r="N83">
        <f t="shared" si="12"/>
        <v>46.290438385364148</v>
      </c>
      <c r="O83">
        <f t="shared" si="18"/>
        <v>56.715492578043978</v>
      </c>
      <c r="P83">
        <f t="shared" si="19"/>
        <v>65.799693232081964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3152.0948739999999</v>
      </c>
      <c r="D84">
        <f t="shared" ref="D84" si="20">C84-$C$3</f>
        <v>3151.193390142857</v>
      </c>
      <c r="E84">
        <f t="shared" ref="E84" si="21">(_Ac/(1+EXP(-1*(B84-_Muc)/_sc)))</f>
        <v>3293.5000374709775</v>
      </c>
      <c r="F84">
        <f t="shared" ref="F84" si="22">(D84-E84)^2</f>
        <v>20251.181873770081</v>
      </c>
      <c r="G84">
        <f t="shared" ref="G84" si="23">(E84-$H$4)^2</f>
        <v>4623956.613446068</v>
      </c>
      <c r="L84">
        <f>Input!J85</f>
        <v>51.624040142856757</v>
      </c>
      <c r="M84">
        <f t="shared" ref="M84" si="24">L84-$L$3</f>
        <v>51.370497857142468</v>
      </c>
      <c r="N84">
        <f t="shared" ref="N84" si="25">_Ac*EXP(-1*(B84-_Muc)/_sc)*(1/_sc)*(1/(1+EXP(-1*(B84-_Muc)/_sc))^2)+$L$3</f>
        <v>44.788631439708134</v>
      </c>
      <c r="O84">
        <f t="shared" ref="O84" si="26">(L84-N84)^2</f>
        <v>46.722812139079942</v>
      </c>
      <c r="P84">
        <f t="shared" ref="P84" si="27">(N84-$Q$4)^2</f>
        <v>43.690699506360247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K73" zoomScale="80" zoomScaleNormal="80" workbookViewId="0">
      <selection activeCell="W20" sqref="W2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0.90148385714285717</v>
      </c>
      <c r="F3" s="3"/>
      <c r="G3" s="3"/>
      <c r="H3" s="3"/>
      <c r="I3" s="3"/>
      <c r="J3" s="2" t="s">
        <v>11</v>
      </c>
      <c r="K3" s="23">
        <f>SUM(H4:H161)</f>
        <v>38131.729765724311</v>
      </c>
      <c r="L3">
        <f>1-(K3/K5)</f>
        <v>0.99955516136106315</v>
      </c>
      <c r="N3" s="15">
        <f>Input!J4</f>
        <v>0.25354228571428572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1023.3072745471021</v>
      </c>
      <c r="U3">
        <f>1-(T3/T5)</f>
        <v>0.99346303972419292</v>
      </c>
      <c r="W3">
        <f>COUNT(B4:B500)</f>
        <v>81</v>
      </c>
      <c r="Y3">
        <v>15448.81429406914</v>
      </c>
      <c r="Z3">
        <v>4.5919263027447288</v>
      </c>
      <c r="AA3">
        <v>0.71729943980305833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-6.4016867265440602</v>
      </c>
      <c r="E4" s="4">
        <f>Input!I5</f>
        <v>1.3381401428571429</v>
      </c>
      <c r="F4">
        <f>E4-$E$4</f>
        <v>0</v>
      </c>
      <c r="G4">
        <f>P4</f>
        <v>5.5778376880251371E-6</v>
      </c>
      <c r="H4">
        <f>(F4-G4)^2</f>
        <v>3.1112273273953608E-11</v>
      </c>
      <c r="I4">
        <f>(G4-$J$4)^2</f>
        <v>1338273.5975320891</v>
      </c>
      <c r="J4">
        <f>AVERAGE(F3:F161)</f>
        <v>1156.8377632310401</v>
      </c>
      <c r="K4" t="s">
        <v>5</v>
      </c>
      <c r="L4" t="s">
        <v>6</v>
      </c>
      <c r="N4" s="4">
        <f>Input!J5</f>
        <v>0.43665628571428572</v>
      </c>
      <c r="O4">
        <f>N4-$N$4</f>
        <v>0</v>
      </c>
      <c r="P4">
        <f>$Y$3*((1/B4*$AA$3)*(1/SQRT(2*PI()))*EXP(-1*D4*D4/2))</f>
        <v>5.5778376880251371E-6</v>
      </c>
      <c r="Q4">
        <f>(O4-P4)^2</f>
        <v>3.1112273273953608E-11</v>
      </c>
      <c r="R4">
        <f>(O4-S4)^2</f>
        <v>1479.7074589981298</v>
      </c>
      <c r="S4">
        <f>AVERAGE(O3:O167)</f>
        <v>38.466965814814792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-5.4353578238611648</v>
      </c>
      <c r="E5" s="4">
        <f>Input!I6</f>
        <v>2.183281285714286</v>
      </c>
      <c r="F5">
        <f t="shared" ref="F5:F68" si="3">E5-$E$4</f>
        <v>0.84514114285714315</v>
      </c>
      <c r="G5">
        <f>G4+P5</f>
        <v>8.5528616420776059E-4</v>
      </c>
      <c r="H5">
        <f t="shared" ref="H5:H68" si="4">(F5-G5)^2</f>
        <v>0.7128186078117239</v>
      </c>
      <c r="I5">
        <f t="shared" ref="I5:I68" si="5">(G5-$J$4)^2</f>
        <v>1338271.6315834615</v>
      </c>
      <c r="K5">
        <f>SUM(I4:I161)</f>
        <v>85720363.358855143</v>
      </c>
      <c r="L5">
        <f>1-((1-L3)*(W3-1)/(W3-1-1))</f>
        <v>0.99954953049221584</v>
      </c>
      <c r="N5" s="4">
        <f>Input!J6</f>
        <v>0.84514114285714315</v>
      </c>
      <c r="O5">
        <f t="shared" ref="O5:O68" si="6">N5-$N$4</f>
        <v>0.40848485714285743</v>
      </c>
      <c r="P5">
        <f t="shared" ref="P5:P68" si="7">$Y$3*((1/B5*$AA$3)*(1/SQRT(2*PI()))*EXP(-1*D5*D5/2))</f>
        <v>8.4970832651973542E-4</v>
      </c>
      <c r="Q5">
        <f t="shared" ref="Q5:Q68" si="8">(O5-P5)^2</f>
        <v>0.16616641455051775</v>
      </c>
      <c r="R5">
        <f t="shared" ref="R5:R68" si="9">(O5-S5)^2</f>
        <v>0.16685987851502063</v>
      </c>
      <c r="T5">
        <f>SUM(R4:R167)</f>
        <v>156541.76121190604</v>
      </c>
      <c r="U5">
        <f>1-((1-U3)*(Y3-1)/(Y3-1-1))</f>
        <v>0.99346261653270818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-4.8700916524286466</v>
      </c>
      <c r="E6" s="4">
        <f>Input!I7</f>
        <v>3.3664789999999996</v>
      </c>
      <c r="F6">
        <f t="shared" si="3"/>
        <v>2.0283388571428569</v>
      </c>
      <c r="G6">
        <f t="shared" ref="G6:G69" si="10">G5+P6</f>
        <v>1.1281609970208507E-2</v>
      </c>
      <c r="H6">
        <f t="shared" si="4"/>
        <v>4.0685199383717023</v>
      </c>
      <c r="I6">
        <f t="shared" si="5"/>
        <v>1338247.5085797836</v>
      </c>
      <c r="N6" s="4">
        <f>Input!J7</f>
        <v>1.1831977142857135</v>
      </c>
      <c r="O6">
        <f t="shared" si="6"/>
        <v>0.7465414285714278</v>
      </c>
      <c r="P6">
        <f t="shared" si="7"/>
        <v>1.0426323806000747E-2</v>
      </c>
      <c r="Q6">
        <f t="shared" si="8"/>
        <v>0.54186544746381571</v>
      </c>
      <c r="R6">
        <f t="shared" si="9"/>
        <v>0.55732410457346826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-4.4690289211782686</v>
      </c>
      <c r="E7" s="4">
        <f>Input!I8</f>
        <v>5.2680465714285711</v>
      </c>
      <c r="F7">
        <f t="shared" si="3"/>
        <v>3.929906428571428</v>
      </c>
      <c r="G7">
        <f t="shared" si="10"/>
        <v>6.215999986207188E-2</v>
      </c>
      <c r="H7">
        <f t="shared" si="4"/>
        <v>14.959462436793981</v>
      </c>
      <c r="I7">
        <f t="shared" si="5"/>
        <v>1338129.7962308556</v>
      </c>
      <c r="N7" s="4">
        <f>Input!J8</f>
        <v>1.9015675714285716</v>
      </c>
      <c r="O7">
        <f t="shared" si="6"/>
        <v>1.4649112857142859</v>
      </c>
      <c r="P7">
        <f t="shared" si="7"/>
        <v>5.0878389891863371E-2</v>
      </c>
      <c r="Q7">
        <f t="shared" si="8"/>
        <v>1.9994890304679458</v>
      </c>
      <c r="R7">
        <f t="shared" si="9"/>
        <v>2.1459650750130819</v>
      </c>
      <c r="T7" s="17"/>
      <c r="U7" s="18"/>
    </row>
    <row r="8" spans="1:27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-4.1579404985029687</v>
      </c>
      <c r="E8" s="4">
        <f>Input!I9</f>
        <v>7.5921848571428585</v>
      </c>
      <c r="F8">
        <f t="shared" si="3"/>
        <v>6.2540447142857154</v>
      </c>
      <c r="G8">
        <f t="shared" si="10"/>
        <v>0.21789718511740214</v>
      </c>
      <c r="H8">
        <f t="shared" si="4"/>
        <v>36.435076993884735</v>
      </c>
      <c r="I8">
        <f t="shared" si="5"/>
        <v>1337769.5145320881</v>
      </c>
      <c r="N8" s="4">
        <f>Input!J9</f>
        <v>2.3241382857142874</v>
      </c>
      <c r="O8">
        <f t="shared" si="6"/>
        <v>1.8874820000000017</v>
      </c>
      <c r="P8">
        <f t="shared" si="7"/>
        <v>0.15573718525533026</v>
      </c>
      <c r="Q8">
        <f t="shared" si="8"/>
        <v>2.9989401033950567</v>
      </c>
      <c r="R8">
        <f t="shared" si="9"/>
        <v>3.5625883003240064</v>
      </c>
      <c r="T8" s="19" t="s">
        <v>28</v>
      </c>
      <c r="U8" s="24">
        <f>SQRT((U5-L5)^2)</f>
        <v>6.0869139595076671E-3</v>
      </c>
    </row>
    <row r="9" spans="1:27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-3.9037627497457512</v>
      </c>
      <c r="E9" s="4">
        <f>Input!I10</f>
        <v>10.564264714285715</v>
      </c>
      <c r="F9">
        <f t="shared" si="3"/>
        <v>9.2261245714285725</v>
      </c>
      <c r="G9">
        <f t="shared" si="10"/>
        <v>0.57944746228447863</v>
      </c>
      <c r="H9">
        <f t="shared" si="4"/>
        <v>74.765025029796448</v>
      </c>
      <c r="I9">
        <f t="shared" si="5"/>
        <v>1336933.2927843996</v>
      </c>
      <c r="N9" s="4">
        <f>Input!J10</f>
        <v>2.9720798571428562</v>
      </c>
      <c r="O9">
        <f t="shared" si="6"/>
        <v>2.5354235714285704</v>
      </c>
      <c r="P9">
        <f t="shared" si="7"/>
        <v>0.36155027716707649</v>
      </c>
      <c r="Q9">
        <f t="shared" si="8"/>
        <v>4.7257250995033191</v>
      </c>
      <c r="R9">
        <f t="shared" si="9"/>
        <v>6.4283726865556075</v>
      </c>
      <c r="T9" s="21"/>
      <c r="U9" s="22"/>
    </row>
    <row r="10" spans="1:27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-3.6888585252707089</v>
      </c>
      <c r="E10" s="4">
        <f>Input!I11</f>
        <v>14.888570428571429</v>
      </c>
      <c r="F10">
        <f t="shared" si="3"/>
        <v>13.550430285714286</v>
      </c>
      <c r="G10">
        <f t="shared" si="10"/>
        <v>1.2801571246151062</v>
      </c>
      <c r="H10">
        <f t="shared" si="4"/>
        <v>150.55960344799087</v>
      </c>
      <c r="I10">
        <f t="shared" si="5"/>
        <v>1335313.3810304117</v>
      </c>
      <c r="N10" s="4">
        <f>Input!J11</f>
        <v>4.324305714285714</v>
      </c>
      <c r="O10">
        <f t="shared" si="6"/>
        <v>3.8876494285714283</v>
      </c>
      <c r="P10">
        <f t="shared" si="7"/>
        <v>0.70070966233062759</v>
      </c>
      <c r="Q10">
        <f t="shared" si="8"/>
        <v>10.156585073646969</v>
      </c>
      <c r="R10">
        <f t="shared" si="9"/>
        <v>15.113818079471752</v>
      </c>
      <c r="Z10">
        <f>Z3+AA3</f>
        <v>5.3092257425477873</v>
      </c>
      <c r="AA10">
        <f>EXP(Z10)</f>
        <v>202.19361785212209</v>
      </c>
    </row>
    <row r="11" spans="1:27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-3.5027000184953732</v>
      </c>
      <c r="E11" s="4">
        <f>Input!I12</f>
        <v>20.410159428571429</v>
      </c>
      <c r="F11">
        <f t="shared" si="3"/>
        <v>19.072019285714287</v>
      </c>
      <c r="G11">
        <f t="shared" si="10"/>
        <v>2.4776041997085709</v>
      </c>
      <c r="H11">
        <f t="shared" si="4"/>
        <v>275.37461204665414</v>
      </c>
      <c r="I11">
        <f t="shared" si="5"/>
        <v>1332547.3767588409</v>
      </c>
      <c r="N11" s="4">
        <f>Input!J12</f>
        <v>5.5215890000000005</v>
      </c>
      <c r="O11">
        <f t="shared" si="6"/>
        <v>5.0849327142857152</v>
      </c>
      <c r="P11">
        <f t="shared" si="7"/>
        <v>1.1974470750934647</v>
      </c>
      <c r="Q11">
        <f t="shared" si="8"/>
        <v>15.11254459492598</v>
      </c>
      <c r="R11">
        <f t="shared" si="9"/>
        <v>25.856540708813093</v>
      </c>
      <c r="Z11">
        <f>Z3+AA3*2</f>
        <v>6.026525182350845</v>
      </c>
      <c r="AA11">
        <f>EXP(Z11)</f>
        <v>414.27300230240604</v>
      </c>
    </row>
    <row r="12" spans="1:27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-3.3384965783132334</v>
      </c>
      <c r="E12" s="4">
        <f>Input!I13</f>
        <v>28.269972285714285</v>
      </c>
      <c r="F12">
        <f t="shared" si="3"/>
        <v>26.931832142857143</v>
      </c>
      <c r="G12">
        <f t="shared" si="10"/>
        <v>4.3441374352999276</v>
      </c>
      <c r="H12">
        <f t="shared" si="4"/>
        <v>510.20395220180825</v>
      </c>
      <c r="I12">
        <f t="shared" si="5"/>
        <v>1328241.5574998115</v>
      </c>
      <c r="N12" s="4">
        <f>Input!J13</f>
        <v>7.859812857142856</v>
      </c>
      <c r="O12">
        <f t="shared" si="6"/>
        <v>7.4231565714285708</v>
      </c>
      <c r="P12">
        <f t="shared" si="7"/>
        <v>1.8665332355913571</v>
      </c>
      <c r="Q12">
        <f t="shared" si="8"/>
        <v>30.876062896370691</v>
      </c>
      <c r="R12">
        <f t="shared" si="9"/>
        <v>55.10325348394317</v>
      </c>
    </row>
    <row r="13" spans="1:27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-3.1916115958200724</v>
      </c>
      <c r="E13" s="4">
        <f>Input!I14</f>
        <v>37.904581714285712</v>
      </c>
      <c r="F13">
        <f t="shared" si="3"/>
        <v>36.56644157142857</v>
      </c>
      <c r="G13">
        <f t="shared" si="10"/>
        <v>7.0578284936556486</v>
      </c>
      <c r="H13">
        <f t="shared" si="4"/>
        <v>870.75824577371111</v>
      </c>
      <c r="I13">
        <f t="shared" si="5"/>
        <v>1321993.8983247038</v>
      </c>
      <c r="N13" s="4">
        <f>Input!J14</f>
        <v>9.6346094285714265</v>
      </c>
      <c r="O13">
        <f t="shared" si="6"/>
        <v>9.1979531428571413</v>
      </c>
      <c r="P13">
        <f t="shared" si="7"/>
        <v>2.713691058355721</v>
      </c>
      <c r="Q13">
        <f t="shared" si="8"/>
        <v>42.045654780502701</v>
      </c>
      <c r="R13">
        <f t="shared" si="9"/>
        <v>84.602342018195557</v>
      </c>
    </row>
    <row r="14" spans="1:27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-3.0587379665997663</v>
      </c>
      <c r="E14" s="4">
        <f>Input!I15</f>
        <v>48.849159999999998</v>
      </c>
      <c r="F14">
        <f t="shared" si="3"/>
        <v>47.511019857142855</v>
      </c>
      <c r="G14">
        <f t="shared" si="10"/>
        <v>10.794715291044223</v>
      </c>
      <c r="H14">
        <f t="shared" si="4"/>
        <v>1348.0870209905149</v>
      </c>
      <c r="I14">
        <f t="shared" si="5"/>
        <v>1313414.6677315957</v>
      </c>
      <c r="N14" s="4">
        <f>Input!J15</f>
        <v>10.944578285714286</v>
      </c>
      <c r="O14">
        <f t="shared" si="6"/>
        <v>10.507922000000001</v>
      </c>
      <c r="P14">
        <f t="shared" si="7"/>
        <v>3.7368867973885749</v>
      </c>
      <c r="Q14">
        <f t="shared" si="8"/>
        <v>45.846917715003151</v>
      </c>
      <c r="R14">
        <f t="shared" si="9"/>
        <v>110.41642475808402</v>
      </c>
    </row>
    <row r="15" spans="1:27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-2.9374338470628549</v>
      </c>
      <c r="E15" s="4">
        <f>Input!I16</f>
        <v>60.32899428571428</v>
      </c>
      <c r="F15">
        <f t="shared" si="3"/>
        <v>58.990854142857138</v>
      </c>
      <c r="G15">
        <f t="shared" si="10"/>
        <v>15.722658253082239</v>
      </c>
      <c r="H15">
        <f t="shared" si="4"/>
        <v>1872.1367755559336</v>
      </c>
      <c r="I15">
        <f t="shared" si="5"/>
        <v>1302143.6828088555</v>
      </c>
      <c r="N15" s="4">
        <f>Input!J16</f>
        <v>11.479834285714283</v>
      </c>
      <c r="O15">
        <f t="shared" si="6"/>
        <v>11.043177999999997</v>
      </c>
      <c r="P15">
        <f t="shared" si="7"/>
        <v>4.9279429620380153</v>
      </c>
      <c r="Q15">
        <f t="shared" si="8"/>
        <v>37.396099569517887</v>
      </c>
      <c r="R15">
        <f t="shared" si="9"/>
        <v>121.95178033968395</v>
      </c>
    </row>
    <row r="16" spans="1:27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-2.825844874268574</v>
      </c>
      <c r="E16" s="4">
        <f>Input!I17</f>
        <v>72.132799428571417</v>
      </c>
      <c r="F16">
        <f t="shared" si="3"/>
        <v>70.794659285714275</v>
      </c>
      <c r="G16">
        <f t="shared" si="10"/>
        <v>21.996808897901502</v>
      </c>
      <c r="H16">
        <f t="shared" si="4"/>
        <v>2381.230202471359</v>
      </c>
      <c r="I16">
        <f t="shared" si="5"/>
        <v>1287863.9916317489</v>
      </c>
      <c r="N16" s="4">
        <f>Input!J17</f>
        <v>11.803805142857136</v>
      </c>
      <c r="O16">
        <f t="shared" si="6"/>
        <v>11.367148857142851</v>
      </c>
      <c r="P16">
        <f t="shared" si="7"/>
        <v>6.2741506448192617</v>
      </c>
      <c r="Q16">
        <f t="shared" si="8"/>
        <v>25.938630790731278</v>
      </c>
      <c r="R16">
        <f t="shared" si="9"/>
        <v>129.21207314044403</v>
      </c>
    </row>
    <row r="17" spans="1:25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-2.7225296225878135</v>
      </c>
      <c r="E17" s="4">
        <f>Input!I18</f>
        <v>83.683062142857139</v>
      </c>
      <c r="F17">
        <f t="shared" si="3"/>
        <v>82.344921999999997</v>
      </c>
      <c r="G17">
        <f t="shared" si="10"/>
        <v>29.756526965781667</v>
      </c>
      <c r="H17">
        <f t="shared" si="4"/>
        <v>2765.5392922749993</v>
      </c>
      <c r="I17">
        <f t="shared" si="5"/>
        <v>1270312.1131412233</v>
      </c>
      <c r="N17" s="4">
        <f>Input!J18</f>
        <v>11.550262714285722</v>
      </c>
      <c r="O17">
        <f t="shared" si="6"/>
        <v>11.113606428571437</v>
      </c>
      <c r="P17">
        <f t="shared" si="7"/>
        <v>7.7597180678801649</v>
      </c>
      <c r="Q17">
        <f t="shared" si="8"/>
        <v>11.248567135980387</v>
      </c>
      <c r="R17">
        <f t="shared" si="9"/>
        <v>123.51224784918436</v>
      </c>
      <c r="Y17">
        <v>6989</v>
      </c>
    </row>
    <row r="18" spans="1:25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-2.626345424387555</v>
      </c>
      <c r="E18" s="4">
        <f>Input!I19</f>
        <v>95.529124285714289</v>
      </c>
      <c r="F18">
        <f t="shared" si="3"/>
        <v>94.190984142857147</v>
      </c>
      <c r="G18">
        <f t="shared" si="10"/>
        <v>39.123516523416406</v>
      </c>
      <c r="H18">
        <f t="shared" si="4"/>
        <v>3032.4259900181546</v>
      </c>
      <c r="I18">
        <f t="shared" si="5"/>
        <v>1249285.1372931907</v>
      </c>
      <c r="N18" s="4">
        <f>Input!J19</f>
        <v>11.84606214285715</v>
      </c>
      <c r="O18">
        <f t="shared" si="6"/>
        <v>11.409405857142865</v>
      </c>
      <c r="P18">
        <f t="shared" si="7"/>
        <v>9.3669895576347386</v>
      </c>
      <c r="Q18">
        <f t="shared" si="8"/>
        <v>4.1714643404964677</v>
      </c>
      <c r="R18">
        <f t="shared" si="9"/>
        <v>130.17454201300592</v>
      </c>
    </row>
    <row r="19" spans="1:25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-2.5363711158124769</v>
      </c>
      <c r="E19" s="4">
        <f>Input!I20</f>
        <v>106.65681657142856</v>
      </c>
      <c r="F19">
        <f t="shared" si="3"/>
        <v>105.31867642857142</v>
      </c>
      <c r="G19">
        <f t="shared" si="10"/>
        <v>50.200940529041787</v>
      </c>
      <c r="H19">
        <f t="shared" si="4"/>
        <v>3037.9648106902978</v>
      </c>
      <c r="I19">
        <f t="shared" si="5"/>
        <v>1224645.0573599739</v>
      </c>
      <c r="N19" s="4">
        <f>Input!J20</f>
        <v>11.127692285714275</v>
      </c>
      <c r="O19">
        <f t="shared" si="6"/>
        <v>10.69103599999999</v>
      </c>
      <c r="P19">
        <f t="shared" si="7"/>
        <v>11.077424005625383</v>
      </c>
      <c r="Q19">
        <f t="shared" si="8"/>
        <v>0.14929569089116923</v>
      </c>
      <c r="R19">
        <f t="shared" si="9"/>
        <v>114.29825075329578</v>
      </c>
    </row>
    <row r="20" spans="1:25" x14ac:dyDescent="0.25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-2.4518532444015078</v>
      </c>
      <c r="E20" s="4">
        <f>Input!I21</f>
        <v>117.67182314285715</v>
      </c>
      <c r="F20">
        <f t="shared" si="3"/>
        <v>116.33368300000001</v>
      </c>
      <c r="G20">
        <f t="shared" si="10"/>
        <v>63.073290457036912</v>
      </c>
      <c r="H20">
        <f t="shared" si="4"/>
        <v>2836.6694138305188</v>
      </c>
      <c r="I20">
        <f t="shared" si="5"/>
        <v>1196320.7219025933</v>
      </c>
      <c r="N20" s="4">
        <f>Input!J21</f>
        <v>11.015006571428586</v>
      </c>
      <c r="O20">
        <f t="shared" si="6"/>
        <v>10.578350285714301</v>
      </c>
      <c r="P20">
        <f t="shared" si="7"/>
        <v>12.872349927995122</v>
      </c>
      <c r="Q20">
        <f t="shared" si="8"/>
        <v>5.2624343587845379</v>
      </c>
      <c r="R20">
        <f t="shared" si="9"/>
        <v>111.90149476727183</v>
      </c>
      <c r="V20" t="s">
        <v>466</v>
      </c>
      <c r="W20">
        <f>EXP($Z$3-$AA$3*$AA$3)</f>
        <v>58.992352473012104</v>
      </c>
    </row>
    <row r="21" spans="1:25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-2.3721676756303376</v>
      </c>
      <c r="E21" s="4">
        <f>Input!I22</f>
        <v>129.08122899999998</v>
      </c>
      <c r="F21">
        <f t="shared" si="3"/>
        <v>127.74308885714284</v>
      </c>
      <c r="G21">
        <f t="shared" si="10"/>
        <v>77.806816881711811</v>
      </c>
      <c r="H21">
        <f t="shared" si="4"/>
        <v>2493.6312588042183</v>
      </c>
      <c r="I21">
        <f t="shared" si="5"/>
        <v>1164307.7831795271</v>
      </c>
      <c r="N21" s="4">
        <f>Input!J22</f>
        <v>11.409405857142829</v>
      </c>
      <c r="O21">
        <f t="shared" si="6"/>
        <v>10.972749571428544</v>
      </c>
      <c r="P21">
        <f t="shared" si="7"/>
        <v>14.733526424674896</v>
      </c>
      <c r="Q21">
        <f t="shared" si="8"/>
        <v>14.143442539913531</v>
      </c>
      <c r="R21">
        <f t="shared" si="9"/>
        <v>120.40123315728529</v>
      </c>
    </row>
    <row r="22" spans="1:25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-2.2967915938016383</v>
      </c>
      <c r="E22" s="4">
        <f>Input!I23</f>
        <v>141.39211885714286</v>
      </c>
      <c r="F22">
        <f t="shared" si="3"/>
        <v>140.05397871428571</v>
      </c>
      <c r="G22">
        <f t="shared" si="10"/>
        <v>94.450359538498432</v>
      </c>
      <c r="H22">
        <f t="shared" si="4"/>
        <v>2079.6900819302327</v>
      </c>
      <c r="I22">
        <f t="shared" si="5"/>
        <v>1128666.9955245797</v>
      </c>
      <c r="N22" s="4">
        <f>Input!J23</f>
        <v>12.310889857142882</v>
      </c>
      <c r="O22">
        <f t="shared" si="6"/>
        <v>11.874233571428597</v>
      </c>
      <c r="P22">
        <f t="shared" si="7"/>
        <v>16.643542656786618</v>
      </c>
      <c r="Q22">
        <f t="shared" si="8"/>
        <v>22.746309151678563</v>
      </c>
      <c r="R22">
        <f t="shared" si="9"/>
        <v>140.99742290884194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-2.225282693137177</v>
      </c>
      <c r="E23" s="4">
        <f>Input!I24</f>
        <v>154.39320728571428</v>
      </c>
      <c r="F23">
        <f t="shared" si="3"/>
        <v>153.05506714285713</v>
      </c>
      <c r="G23">
        <f t="shared" si="10"/>
        <v>113.03644670237122</v>
      </c>
      <c r="H23">
        <f t="shared" si="4"/>
        <v>1601.4899819596762</v>
      </c>
      <c r="I23">
        <f t="shared" si="5"/>
        <v>1089521.1883869823</v>
      </c>
      <c r="N23" s="4">
        <f>Input!J24</f>
        <v>13.001088428571421</v>
      </c>
      <c r="O23">
        <f t="shared" si="6"/>
        <v>12.564432142857136</v>
      </c>
      <c r="P23">
        <f t="shared" si="7"/>
        <v>18.586087163872794</v>
      </c>
      <c r="Q23">
        <f t="shared" si="8"/>
        <v>36.260329192123081</v>
      </c>
      <c r="R23">
        <f t="shared" si="9"/>
        <v>157.86495507246156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-2.1572634511552957</v>
      </c>
      <c r="E24" s="4">
        <f>Input!I25</f>
        <v>168.78877871428571</v>
      </c>
      <c r="F24">
        <f t="shared" si="3"/>
        <v>167.45063857142856</v>
      </c>
      <c r="G24">
        <f t="shared" si="10"/>
        <v>133.58256162187396</v>
      </c>
      <c r="H24">
        <f t="shared" si="4"/>
        <v>1147.0466362609511</v>
      </c>
      <c r="I24">
        <f t="shared" si="5"/>
        <v>1047051.2076202151</v>
      </c>
      <c r="N24" s="4">
        <f>Input!J25</f>
        <v>14.395571428571429</v>
      </c>
      <c r="O24">
        <f t="shared" si="6"/>
        <v>13.958915142857144</v>
      </c>
      <c r="P24">
        <f t="shared" si="7"/>
        <v>20.546114919502745</v>
      </c>
      <c r="Q24">
        <f t="shared" si="8"/>
        <v>43.391200897439859</v>
      </c>
      <c r="R24">
        <f t="shared" si="9"/>
        <v>194.85131196548647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-2.0924090639168704</v>
      </c>
      <c r="E25" s="4">
        <f>Input!I26</f>
        <v>184.74786128571432</v>
      </c>
      <c r="F25">
        <f t="shared" si="3"/>
        <v>183.40972114285717</v>
      </c>
      <c r="G25">
        <f t="shared" si="10"/>
        <v>156.0924974902554</v>
      </c>
      <c r="H25">
        <f t="shared" si="4"/>
        <v>746.23070808626551</v>
      </c>
      <c r="I25">
        <f t="shared" si="5"/>
        <v>1001491.0869025938</v>
      </c>
      <c r="N25" s="4">
        <f>Input!J26</f>
        <v>15.95908257142861</v>
      </c>
      <c r="O25">
        <f t="shared" si="6"/>
        <v>15.522426285714324</v>
      </c>
      <c r="P25">
        <f t="shared" si="7"/>
        <v>22.509935868381444</v>
      </c>
      <c r="Q25">
        <f t="shared" si="8"/>
        <v>48.825290167864821</v>
      </c>
      <c r="R25">
        <f t="shared" si="9"/>
        <v>240.945717795435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-2.0304380653293927</v>
      </c>
      <c r="E26" s="4">
        <f>Input!I27</f>
        <v>203.08742471428573</v>
      </c>
      <c r="F26">
        <f t="shared" si="3"/>
        <v>201.74928457142857</v>
      </c>
      <c r="G26">
        <f t="shared" si="10"/>
        <v>180.5577420286007</v>
      </c>
      <c r="H26">
        <f t="shared" si="4"/>
        <v>449.08147534448375</v>
      </c>
      <c r="I26">
        <f t="shared" si="5"/>
        <v>953122.67979903542</v>
      </c>
      <c r="N26" s="4">
        <f>Input!J27</f>
        <v>18.33956342857141</v>
      </c>
      <c r="O26">
        <f t="shared" si="6"/>
        <v>17.902907142857124</v>
      </c>
      <c r="P26">
        <f t="shared" si="7"/>
        <v>24.465244538345306</v>
      </c>
      <c r="Q26">
        <f t="shared" si="8"/>
        <v>43.064272092222616</v>
      </c>
      <c r="R26">
        <f t="shared" si="9"/>
        <v>320.51408416576464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-1.9711049443799591</v>
      </c>
      <c r="E27" s="4">
        <f>Input!I28</f>
        <v>223.44124142857143</v>
      </c>
      <c r="F27">
        <f t="shared" si="3"/>
        <v>222.10310128571427</v>
      </c>
      <c r="G27">
        <f t="shared" si="10"/>
        <v>206.9588485614824</v>
      </c>
      <c r="H27">
        <f t="shared" si="4"/>
        <v>229.34839057540461</v>
      </c>
      <c r="I27">
        <f t="shared" si="5"/>
        <v>902269.95253381669</v>
      </c>
      <c r="N27" s="4">
        <f>Input!J28</f>
        <v>20.353816714285699</v>
      </c>
      <c r="O27">
        <f t="shared" si="6"/>
        <v>19.917160428571414</v>
      </c>
      <c r="P27">
        <f t="shared" si="7"/>
        <v>26.401106532881712</v>
      </c>
      <c r="Q27">
        <f t="shared" si="8"/>
        <v>42.041557083600701</v>
      </c>
      <c r="R27">
        <f t="shared" si="9"/>
        <v>396.69327953745102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-1.9141942704618768</v>
      </c>
      <c r="E28" s="4">
        <f>Input!I29</f>
        <v>246.40091014285716</v>
      </c>
      <c r="F28">
        <f t="shared" si="3"/>
        <v>245.06277</v>
      </c>
      <c r="G28">
        <f t="shared" si="10"/>
        <v>235.26676298679482</v>
      </c>
      <c r="H28">
        <f t="shared" si="4"/>
        <v>95.961753402765154</v>
      </c>
      <c r="I28">
        <f t="shared" si="5"/>
        <v>849293.10849117872</v>
      </c>
      <c r="N28" s="4">
        <f>Input!J29</f>
        <v>22.959668714285726</v>
      </c>
      <c r="O28">
        <f t="shared" si="6"/>
        <v>22.523012428571441</v>
      </c>
      <c r="P28">
        <f t="shared" si="7"/>
        <v>28.307914425312418</v>
      </c>
      <c r="Q28">
        <f t="shared" si="8"/>
        <v>33.465091111897749</v>
      </c>
      <c r="R28">
        <f t="shared" si="9"/>
        <v>507.28608885758359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-1.8595159715856782</v>
      </c>
      <c r="E29" s="4">
        <f>Input!I30</f>
        <v>271.68471699999998</v>
      </c>
      <c r="F29">
        <f t="shared" si="3"/>
        <v>270.34657685714285</v>
      </c>
      <c r="G29">
        <f t="shared" si="10"/>
        <v>265.44408580676185</v>
      </c>
      <c r="H29">
        <f t="shared" si="4"/>
        <v>24.034418499065819</v>
      </c>
      <c r="I29">
        <f t="shared" si="5"/>
        <v>794582.68815197807</v>
      </c>
      <c r="N29" s="4">
        <f>Input!J30</f>
        <v>25.283806857142821</v>
      </c>
      <c r="O29">
        <f t="shared" si="6"/>
        <v>24.847150571428536</v>
      </c>
      <c r="P29">
        <f t="shared" si="7"/>
        <v>30.177322819967053</v>
      </c>
      <c r="Q29">
        <f t="shared" si="8"/>
        <v>28.410736199090149</v>
      </c>
      <c r="R29">
        <f t="shared" si="9"/>
        <v>617.38089151924146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-1.80690150419782</v>
      </c>
      <c r="E30" s="4">
        <f>Input!I31</f>
        <v>299.25040499999994</v>
      </c>
      <c r="F30">
        <f t="shared" si="3"/>
        <v>297.91226485714282</v>
      </c>
      <c r="G30">
        <f t="shared" si="10"/>
        <v>297.44625589267639</v>
      </c>
      <c r="H30">
        <f t="shared" si="4"/>
        <v>0.2171643549630701</v>
      </c>
      <c r="I30">
        <f t="shared" si="5"/>
        <v>738553.76288530475</v>
      </c>
      <c r="N30" s="4">
        <f>Input!J31</f>
        <v>27.565687999999966</v>
      </c>
      <c r="O30">
        <f t="shared" si="6"/>
        <v>27.129031714285681</v>
      </c>
      <c r="P30">
        <f t="shared" si="7"/>
        <v>32.002170085914543</v>
      </c>
      <c r="Q30">
        <f t="shared" si="8"/>
        <v>23.747477589041594</v>
      </c>
      <c r="R30">
        <f t="shared" si="9"/>
        <v>735.98436175471829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-1.7562007199049174</v>
      </c>
      <c r="E31" s="4">
        <f>Input!I32</f>
        <v>330.11214357142859</v>
      </c>
      <c r="F31">
        <f t="shared" si="3"/>
        <v>328.77400342857146</v>
      </c>
      <c r="G31">
        <f t="shared" si="10"/>
        <v>331.22264833989686</v>
      </c>
      <c r="H31">
        <f t="shared" si="4"/>
        <v>5.9958619017597883</v>
      </c>
      <c r="I31">
        <f t="shared" si="5"/>
        <v>681640.31793671555</v>
      </c>
      <c r="N31" s="4">
        <f>Input!J32</f>
        <v>30.861738571428646</v>
      </c>
      <c r="O31">
        <f t="shared" si="6"/>
        <v>30.42508228571436</v>
      </c>
      <c r="P31">
        <f t="shared" si="7"/>
        <v>33.776392447220452</v>
      </c>
      <c r="Q31">
        <f t="shared" si="8"/>
        <v>11.231279798613988</v>
      </c>
      <c r="R31">
        <f t="shared" si="9"/>
        <v>925.68563209248975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-1.7072792822680707</v>
      </c>
      <c r="E32" s="4">
        <f>Input!I33</f>
        <v>364.42487528571428</v>
      </c>
      <c r="F32">
        <f t="shared" si="3"/>
        <v>363.08673514285715</v>
      </c>
      <c r="G32">
        <f t="shared" si="10"/>
        <v>366.71758300491388</v>
      </c>
      <c r="H32">
        <f t="shared" si="4"/>
        <v>13.183056197401896</v>
      </c>
      <c r="I32">
        <f t="shared" si="5"/>
        <v>624289.89920056611</v>
      </c>
      <c r="N32" s="4">
        <f>Input!J33</f>
        <v>34.31273171428569</v>
      </c>
      <c r="O32">
        <f t="shared" si="6"/>
        <v>33.876075428571404</v>
      </c>
      <c r="P32">
        <f t="shared" si="7"/>
        <v>35.494934665017027</v>
      </c>
      <c r="Q32">
        <f t="shared" si="8"/>
        <v>2.6207052274253044</v>
      </c>
      <c r="R32">
        <f t="shared" si="9"/>
        <v>1147.5884864422592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-1.660016521704659</v>
      </c>
      <c r="E33" s="4">
        <f>Input!I34</f>
        <v>401.16034514285712</v>
      </c>
      <c r="F33">
        <f t="shared" si="3"/>
        <v>399.822205</v>
      </c>
      <c r="G33">
        <f t="shared" si="10"/>
        <v>403.87124341252007</v>
      </c>
      <c r="H33">
        <f t="shared" si="4"/>
        <v>16.3947120660631</v>
      </c>
      <c r="I33">
        <f t="shared" si="5"/>
        <v>566958.5799676138</v>
      </c>
      <c r="N33" s="4">
        <f>Input!J34</f>
        <v>36.735469857142846</v>
      </c>
      <c r="O33">
        <f t="shared" si="6"/>
        <v>36.29881357142856</v>
      </c>
      <c r="P33">
        <f t="shared" si="7"/>
        <v>37.153660407606189</v>
      </c>
      <c r="Q33">
        <f t="shared" si="8"/>
        <v>0.73076311332290156</v>
      </c>
      <c r="R33">
        <f t="shared" si="9"/>
        <v>1317.6038666933262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-1.6143036422522596</v>
      </c>
      <c r="E34" s="4">
        <f>Input!I35</f>
        <v>441.67077885714286</v>
      </c>
      <c r="F34">
        <f t="shared" si="3"/>
        <v>440.33263871428574</v>
      </c>
      <c r="G34">
        <f t="shared" si="10"/>
        <v>442.62050793081164</v>
      </c>
      <c r="H34">
        <f t="shared" si="4"/>
        <v>5.23434555192686</v>
      </c>
      <c r="I34">
        <f t="shared" si="5"/>
        <v>510106.28776859166</v>
      </c>
      <c r="N34" s="4">
        <f>Input!J35</f>
        <v>40.510433714285739</v>
      </c>
      <c r="O34">
        <f t="shared" si="6"/>
        <v>40.073777428571454</v>
      </c>
      <c r="P34">
        <f t="shared" si="7"/>
        <v>38.749264518291589</v>
      </c>
      <c r="Q34">
        <f t="shared" si="8"/>
        <v>1.7543344494980357</v>
      </c>
      <c r="R34">
        <f t="shared" si="9"/>
        <v>1605.907637394683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-1.5700422131295808</v>
      </c>
      <c r="E35" s="4">
        <f>Input!I36</f>
        <v>485.50543442857139</v>
      </c>
      <c r="F35">
        <f t="shared" si="3"/>
        <v>484.16729428571426</v>
      </c>
      <c r="G35">
        <f t="shared" si="10"/>
        <v>482.89969663820227</v>
      </c>
      <c r="H35">
        <f t="shared" si="4"/>
        <v>1.6068037959779338</v>
      </c>
      <c r="I35">
        <f t="shared" si="5"/>
        <v>454192.5176028923</v>
      </c>
      <c r="N35" s="4">
        <f>Input!J36</f>
        <v>43.834655571428527</v>
      </c>
      <c r="O35">
        <f t="shared" si="6"/>
        <v>43.397999285714242</v>
      </c>
      <c r="P35">
        <f t="shared" si="7"/>
        <v>40.27918870739061</v>
      </c>
      <c r="Q35">
        <f t="shared" si="8"/>
        <v>9.7269794234633906</v>
      </c>
      <c r="R35">
        <f t="shared" si="9"/>
        <v>1883.3863420028538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-1.5271428924843531</v>
      </c>
      <c r="E36" s="4">
        <f>Input!I37</f>
        <v>530.14297414285716</v>
      </c>
      <c r="F36">
        <f t="shared" si="3"/>
        <v>528.80483400000003</v>
      </c>
      <c r="G36">
        <f t="shared" si="10"/>
        <v>524.64123831176084</v>
      </c>
      <c r="H36">
        <f t="shared" si="4"/>
        <v>17.335529055123924</v>
      </c>
      <c r="I36">
        <f t="shared" si="5"/>
        <v>399672.44612001284</v>
      </c>
      <c r="N36" s="4">
        <f>Input!J37</f>
        <v>44.637539714285765</v>
      </c>
      <c r="O36">
        <f t="shared" si="6"/>
        <v>44.20088342857148</v>
      </c>
      <c r="P36">
        <f t="shared" si="7"/>
        <v>41.741541673558586</v>
      </c>
      <c r="Q36">
        <f t="shared" si="8"/>
        <v>6.0483618679498985</v>
      </c>
      <c r="R36">
        <f t="shared" si="9"/>
        <v>1953.718095866165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-1.4855243417186117</v>
      </c>
      <c r="E37" s="4">
        <f>Input!I38</f>
        <v>575.62565514285711</v>
      </c>
      <c r="F37">
        <f t="shared" si="3"/>
        <v>574.28751499999998</v>
      </c>
      <c r="G37">
        <f t="shared" si="10"/>
        <v>567.77626257786881</v>
      </c>
      <c r="H37">
        <f t="shared" si="4"/>
        <v>42.396408104709138</v>
      </c>
      <c r="I37">
        <f t="shared" si="5"/>
        <v>346993.45155176608</v>
      </c>
      <c r="N37" s="4">
        <f>Input!J38</f>
        <v>45.482680999999957</v>
      </c>
      <c r="O37">
        <f t="shared" si="6"/>
        <v>45.046024714285672</v>
      </c>
      <c r="P37">
        <f t="shared" si="7"/>
        <v>43.135024266107969</v>
      </c>
      <c r="Q37">
        <f t="shared" si="8"/>
        <v>3.65192271293538</v>
      </c>
      <c r="R37">
        <f t="shared" si="9"/>
        <v>2029.1443425600355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-1.4451122972296173</v>
      </c>
      <c r="E38" s="4">
        <f>Input!I39</f>
        <v>620.7280225714286</v>
      </c>
      <c r="F38">
        <f t="shared" si="3"/>
        <v>619.38988242857147</v>
      </c>
      <c r="G38">
        <f t="shared" si="10"/>
        <v>612.23512258464848</v>
      </c>
      <c r="H38">
        <f t="shared" si="4"/>
        <v>51.190588424212912</v>
      </c>
      <c r="I38">
        <f t="shared" si="5"/>
        <v>296592.03619902272</v>
      </c>
      <c r="N38" s="4">
        <f>Input!J39</f>
        <v>45.102367428571483</v>
      </c>
      <c r="O38">
        <f t="shared" si="6"/>
        <v>44.665711142857198</v>
      </c>
      <c r="P38">
        <f t="shared" si="7"/>
        <v>44.45886000677973</v>
      </c>
      <c r="Q38">
        <f t="shared" si="8"/>
        <v>4.2787392496539123E-2</v>
      </c>
      <c r="R38">
        <f t="shared" si="9"/>
        <v>1995.0257518971578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-1.4058387729474418</v>
      </c>
      <c r="E39" s="4">
        <f>Input!I40</f>
        <v>669.53492557142852</v>
      </c>
      <c r="F39">
        <f t="shared" si="3"/>
        <v>668.19678542857139</v>
      </c>
      <c r="G39">
        <f t="shared" si="10"/>
        <v>657.94785365885355</v>
      </c>
      <c r="H39">
        <f t="shared" si="4"/>
        <v>105.04060242033169</v>
      </c>
      <c r="I39">
        <f t="shared" si="5"/>
        <v>248891.14187294446</v>
      </c>
      <c r="N39" s="4">
        <f>Input!J40</f>
        <v>48.80690299999992</v>
      </c>
      <c r="O39">
        <f t="shared" si="6"/>
        <v>48.370246714285635</v>
      </c>
      <c r="P39">
        <f t="shared" si="7"/>
        <v>45.712731074205038</v>
      </c>
      <c r="Q39">
        <f t="shared" si="8"/>
        <v>7.0623893772729831</v>
      </c>
      <c r="R39">
        <f t="shared" si="9"/>
        <v>2339.6807672008604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-1.3676413721581187</v>
      </c>
      <c r="E40" s="4">
        <f>Input!I41</f>
        <v>720.72230942857129</v>
      </c>
      <c r="F40">
        <f t="shared" si="3"/>
        <v>719.38416928571417</v>
      </c>
      <c r="G40">
        <f t="shared" si="10"/>
        <v>704.84457335823322</v>
      </c>
      <c r="H40">
        <f t="shared" si="4"/>
        <v>211.39984973442051</v>
      </c>
      <c r="I40">
        <f t="shared" si="5"/>
        <v>204297.84369139522</v>
      </c>
      <c r="N40" s="4">
        <f>Input!J41</f>
        <v>51.187383857142777</v>
      </c>
      <c r="O40">
        <f t="shared" si="6"/>
        <v>50.750727571428492</v>
      </c>
      <c r="P40">
        <f t="shared" si="7"/>
        <v>46.89671969937968</v>
      </c>
      <c r="Q40">
        <f t="shared" si="8"/>
        <v>14.853376677814206</v>
      </c>
      <c r="R40">
        <f t="shared" si="9"/>
        <v>2575.636349029352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-1.330462691118742</v>
      </c>
      <c r="E41" s="4">
        <f>Input!I42</f>
        <v>773.19149085714275</v>
      </c>
      <c r="F41">
        <f t="shared" si="3"/>
        <v>771.85335071428563</v>
      </c>
      <c r="G41">
        <f t="shared" si="10"/>
        <v>752.85582817008913</v>
      </c>
      <c r="H41">
        <f t="shared" si="4"/>
        <v>360.90586281725422</v>
      </c>
      <c r="I41">
        <f t="shared" si="5"/>
        <v>163201.40385559038</v>
      </c>
      <c r="N41" s="4">
        <f>Input!J42</f>
        <v>52.46918142857146</v>
      </c>
      <c r="O41">
        <f t="shared" si="6"/>
        <v>52.032525142857175</v>
      </c>
      <c r="P41">
        <f t="shared" si="7"/>
        <v>48.011254811855856</v>
      </c>
      <c r="Q41">
        <f t="shared" si="8"/>
        <v>16.170615074991453</v>
      </c>
      <c r="R41">
        <f t="shared" si="9"/>
        <v>2707.3836727420639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-1.2942498001531608</v>
      </c>
      <c r="E42" s="4">
        <f>Input!I43</f>
        <v>823.59007642857148</v>
      </c>
      <c r="F42">
        <f t="shared" si="3"/>
        <v>822.25193628571435</v>
      </c>
      <c r="G42">
        <f t="shared" si="10"/>
        <v>801.91289187309326</v>
      </c>
      <c r="H42">
        <f t="shared" si="4"/>
        <v>413.6767276185733</v>
      </c>
      <c r="I42">
        <f t="shared" si="5"/>
        <v>125971.66430845509</v>
      </c>
      <c r="N42" s="4">
        <f>Input!J43</f>
        <v>50.398585571428725</v>
      </c>
      <c r="O42">
        <f t="shared" si="6"/>
        <v>49.96192928571444</v>
      </c>
      <c r="P42">
        <f t="shared" si="7"/>
        <v>49.05706370300414</v>
      </c>
      <c r="Q42">
        <f t="shared" si="8"/>
        <v>0.81878172277365169</v>
      </c>
      <c r="R42">
        <f t="shared" si="9"/>
        <v>2496.1943779507301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-1.2589537904542809</v>
      </c>
      <c r="E43" s="4">
        <f>Input!I44</f>
        <v>874.52391799999998</v>
      </c>
      <c r="F43">
        <f t="shared" si="3"/>
        <v>873.18577785714285</v>
      </c>
      <c r="G43">
        <f t="shared" si="10"/>
        <v>851.94802029908101</v>
      </c>
      <c r="H43">
        <f t="shared" si="4"/>
        <v>451.04234609501299</v>
      </c>
      <c r="I43">
        <f t="shared" si="5"/>
        <v>92957.755345116078</v>
      </c>
      <c r="N43" s="4">
        <f>Input!J44</f>
        <v>50.933841571428502</v>
      </c>
      <c r="O43">
        <f t="shared" si="6"/>
        <v>50.497185285714217</v>
      </c>
      <c r="P43">
        <f t="shared" si="7"/>
        <v>50.035128425987786</v>
      </c>
      <c r="Q43">
        <f t="shared" si="8"/>
        <v>0.2134965416202507</v>
      </c>
      <c r="R43">
        <f t="shared" si="9"/>
        <v>2549.9657217797526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-1.2245293768549181</v>
      </c>
      <c r="E44" s="4">
        <f>Input!I45</f>
        <v>927.20438457142848</v>
      </c>
      <c r="F44">
        <f t="shared" si="3"/>
        <v>925.86624442857135</v>
      </c>
      <c r="G44">
        <f t="shared" si="10"/>
        <v>902.89466692437577</v>
      </c>
      <c r="H44">
        <f t="shared" si="4"/>
        <v>527.6933730312644</v>
      </c>
      <c r="I44">
        <f t="shared" si="5"/>
        <v>64487.096161815782</v>
      </c>
      <c r="N44" s="4">
        <f>Input!J45</f>
        <v>52.680466571428497</v>
      </c>
      <c r="O44">
        <f t="shared" si="6"/>
        <v>52.243810285714211</v>
      </c>
      <c r="P44">
        <f t="shared" si="7"/>
        <v>50.946646625294704</v>
      </c>
      <c r="Q44">
        <f t="shared" si="8"/>
        <v>1.6826335619129338</v>
      </c>
      <c r="R44">
        <f t="shared" si="9"/>
        <v>2729.4157131696979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-1.1909345484723994</v>
      </c>
      <c r="E45" s="4">
        <f>Input!I46</f>
        <v>980.56096428571436</v>
      </c>
      <c r="F45">
        <f t="shared" si="3"/>
        <v>979.22282414285723</v>
      </c>
      <c r="G45">
        <f t="shared" si="10"/>
        <v>954.68766340095181</v>
      </c>
      <c r="H45">
        <f t="shared" si="4"/>
        <v>601.97411263113736</v>
      </c>
      <c r="I45">
        <f t="shared" si="5"/>
        <v>40864.662861314653</v>
      </c>
      <c r="N45" s="4">
        <f>Input!J46</f>
        <v>53.356579714285886</v>
      </c>
      <c r="O45">
        <f t="shared" si="6"/>
        <v>52.9199234285716</v>
      </c>
      <c r="P45">
        <f t="shared" si="7"/>
        <v>51.792996476576057</v>
      </c>
      <c r="Q45">
        <f t="shared" si="8"/>
        <v>1.2699643551339648</v>
      </c>
      <c r="R45">
        <f t="shared" si="9"/>
        <v>2800.5182956858812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-1.1581302604659087</v>
      </c>
      <c r="E46" s="4">
        <f>Input!I47</f>
        <v>1030.2693511428572</v>
      </c>
      <c r="F46">
        <f t="shared" si="3"/>
        <v>1028.9312110000001</v>
      </c>
      <c r="G46">
        <f t="shared" si="10"/>
        <v>1007.2633688170755</v>
      </c>
      <c r="H46">
        <f t="shared" si="4"/>
        <v>469.49538486412553</v>
      </c>
      <c r="I46">
        <f t="shared" si="5"/>
        <v>22372.499464304234</v>
      </c>
      <c r="N46" s="4">
        <f>Input!J47</f>
        <v>49.708386857142841</v>
      </c>
      <c r="O46">
        <f t="shared" si="6"/>
        <v>49.271730571428556</v>
      </c>
      <c r="P46">
        <f t="shared" si="7"/>
        <v>52.575705416123746</v>
      </c>
      <c r="Q46">
        <f t="shared" si="8"/>
        <v>10.916249774378608</v>
      </c>
      <c r="R46">
        <f t="shared" si="9"/>
        <v>2427.7034335034473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-1.1260801612339748</v>
      </c>
      <c r="E47" s="4">
        <f>Input!I48</f>
        <v>1079.2593680000002</v>
      </c>
      <c r="F47">
        <f t="shared" si="3"/>
        <v>1077.9212278571431</v>
      </c>
      <c r="G47">
        <f t="shared" si="10"/>
        <v>1060.5597911625684</v>
      </c>
      <c r="H47">
        <f t="shared" si="4"/>
        <v>301.41948409972315</v>
      </c>
      <c r="I47">
        <f t="shared" si="5"/>
        <v>9269.4479056174023</v>
      </c>
      <c r="N47" s="4">
        <f>Input!J48</f>
        <v>48.990016857143019</v>
      </c>
      <c r="O47">
        <f t="shared" si="6"/>
        <v>48.553360571428733</v>
      </c>
      <c r="P47">
        <f t="shared" si="7"/>
        <v>53.296422345492836</v>
      </c>
      <c r="Q47">
        <f t="shared" si="8"/>
        <v>22.496634992588113</v>
      </c>
      <c r="R47">
        <f t="shared" si="9"/>
        <v>2357.4288227791703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-1.0947503502721418</v>
      </c>
      <c r="E48" s="4">
        <f>Input!I49</f>
        <v>1127.9394997142858</v>
      </c>
      <c r="F48">
        <f t="shared" si="3"/>
        <v>1126.6013595714287</v>
      </c>
      <c r="G48">
        <f t="shared" si="10"/>
        <v>1114.516684170758</v>
      </c>
      <c r="H48">
        <f t="shared" si="4"/>
        <v>146.03937953957495</v>
      </c>
      <c r="I48">
        <f t="shared" si="5"/>
        <v>1791.0737328266434</v>
      </c>
      <c r="N48" s="4">
        <f>Input!J49</f>
        <v>48.680131714285608</v>
      </c>
      <c r="O48">
        <f t="shared" si="6"/>
        <v>48.243475428571323</v>
      </c>
      <c r="P48">
        <f t="shared" si="7"/>
        <v>53.956893008189603</v>
      </c>
      <c r="Q48">
        <f t="shared" si="8"/>
        <v>32.643140439091205</v>
      </c>
      <c r="R48">
        <f t="shared" si="9"/>
        <v>2327.4329214271647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-1.0641091626464969</v>
      </c>
      <c r="E49" s="4">
        <f>Input!I50</f>
        <v>1179.9156820000003</v>
      </c>
      <c r="F49">
        <f t="shared" si="3"/>
        <v>1178.5775418571432</v>
      </c>
      <c r="G49">
        <f t="shared" si="10"/>
        <v>1169.075622420972</v>
      </c>
      <c r="H49">
        <f t="shared" si="4"/>
        <v>90.286472971487868</v>
      </c>
      <c r="I49">
        <f t="shared" si="5"/>
        <v>149.76519755260057</v>
      </c>
      <c r="N49" s="4">
        <f>Input!J50</f>
        <v>51.976182285714458</v>
      </c>
      <c r="O49">
        <f t="shared" si="6"/>
        <v>51.539526000000173</v>
      </c>
      <c r="P49">
        <f t="shared" si="7"/>
        <v>54.558938250213942</v>
      </c>
      <c r="Q49">
        <f t="shared" si="8"/>
        <v>9.1168503367409741</v>
      </c>
      <c r="R49">
        <f t="shared" si="9"/>
        <v>2656.322740304694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-1.0341269766477623</v>
      </c>
      <c r="E50" s="4">
        <f>Input!I51</f>
        <v>1233.8216034285713</v>
      </c>
      <c r="F50">
        <f t="shared" si="3"/>
        <v>1232.4834632857142</v>
      </c>
      <c r="G50">
        <f t="shared" si="10"/>
        <v>1224.180057314205</v>
      </c>
      <c r="H50">
        <f t="shared" si="4"/>
        <v>68.946550727694046</v>
      </c>
      <c r="I50">
        <f t="shared" si="5"/>
        <v>4534.9845723834687</v>
      </c>
      <c r="N50" s="4">
        <f>Input!J51</f>
        <v>53.905921428570991</v>
      </c>
      <c r="O50">
        <f t="shared" si="6"/>
        <v>53.469265142856706</v>
      </c>
      <c r="P50">
        <f t="shared" si="7"/>
        <v>55.104434893233105</v>
      </c>
      <c r="Q50">
        <f t="shared" si="8"/>
        <v>2.6737801125460141</v>
      </c>
      <c r="R50">
        <f t="shared" si="9"/>
        <v>2858.9623149171111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-1.004776041697063</v>
      </c>
      <c r="E51" s="4">
        <f>Input!I52</f>
        <v>1286.6570127142857</v>
      </c>
      <c r="F51">
        <f t="shared" si="3"/>
        <v>1285.3188725714285</v>
      </c>
      <c r="G51">
        <f t="shared" si="10"/>
        <v>1279.7753562814798</v>
      </c>
      <c r="H51">
        <f t="shared" si="4"/>
        <v>30.730572856926422</v>
      </c>
      <c r="I51">
        <f t="shared" si="5"/>
        <v>15113.651785035538</v>
      </c>
      <c r="N51" s="4">
        <f>Input!J52</f>
        <v>52.835409285714377</v>
      </c>
      <c r="O51">
        <f t="shared" si="6"/>
        <v>52.398753000000092</v>
      </c>
      <c r="P51">
        <f t="shared" si="7"/>
        <v>55.595298967274964</v>
      </c>
      <c r="Q51">
        <f t="shared" si="8"/>
        <v>10.217906120901247</v>
      </c>
      <c r="R51">
        <f t="shared" si="9"/>
        <v>2745.6293159550187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-0.9760303239973579</v>
      </c>
      <c r="E52" s="4">
        <f>Input!I53</f>
        <v>1339.8304782857142</v>
      </c>
      <c r="F52">
        <f t="shared" si="3"/>
        <v>1338.4923381428571</v>
      </c>
      <c r="G52">
        <f t="shared" si="10"/>
        <v>1335.8088273498149</v>
      </c>
      <c r="H52">
        <f t="shared" si="4"/>
        <v>7.2012301763737625</v>
      </c>
      <c r="I52">
        <f t="shared" si="5"/>
        <v>32030.641791806618</v>
      </c>
      <c r="N52" s="4">
        <f>Input!J53</f>
        <v>53.173465571428551</v>
      </c>
      <c r="O52">
        <f t="shared" si="6"/>
        <v>52.736809285714266</v>
      </c>
      <c r="P52">
        <f t="shared" si="7"/>
        <v>56.033471068335011</v>
      </c>
      <c r="Q52">
        <f t="shared" si="8"/>
        <v>10.867978908992191</v>
      </c>
      <c r="R52">
        <f t="shared" si="9"/>
        <v>2781.1710536377982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-0.94786536777898089</v>
      </c>
      <c r="E53" s="4">
        <f>Input!I54</f>
        <v>1396.2154804285713</v>
      </c>
      <c r="F53">
        <f t="shared" si="3"/>
        <v>1394.8773402857141</v>
      </c>
      <c r="G53">
        <f t="shared" si="10"/>
        <v>1392.2297309744858</v>
      </c>
      <c r="H53">
        <f t="shared" si="4"/>
        <v>7.0098350649026857</v>
      </c>
      <c r="I53">
        <f t="shared" si="5"/>
        <v>55409.378478131417</v>
      </c>
      <c r="N53" s="4">
        <f>Input!J54</f>
        <v>56.385002142857047</v>
      </c>
      <c r="O53">
        <f t="shared" si="6"/>
        <v>55.948345857142762</v>
      </c>
      <c r="P53">
        <f t="shared" si="7"/>
        <v>56.420903624670984</v>
      </c>
      <c r="Q53">
        <f t="shared" si="8"/>
        <v>0.2233108436512575</v>
      </c>
      <c r="R53">
        <f t="shared" si="9"/>
        <v>3130.2174041504636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-0.92025817028609458</v>
      </c>
      <c r="E54" s="4">
        <f>Input!I55</f>
        <v>1454.2625935714284</v>
      </c>
      <c r="F54">
        <f t="shared" si="3"/>
        <v>1452.9244534285713</v>
      </c>
      <c r="G54">
        <f t="shared" si="10"/>
        <v>1448.989280847924</v>
      </c>
      <c r="H54">
        <f t="shared" si="4"/>
        <v>15.485583239478363</v>
      </c>
      <c r="I54">
        <f t="shared" si="5"/>
        <v>85352.509245848414</v>
      </c>
      <c r="N54" s="4">
        <f>Input!J55</f>
        <v>58.047113142857143</v>
      </c>
      <c r="O54">
        <f t="shared" si="6"/>
        <v>57.610456857142857</v>
      </c>
      <c r="P54">
        <f t="shared" si="7"/>
        <v>56.759549873438111</v>
      </c>
      <c r="Q54">
        <f t="shared" si="8"/>
        <v>0.72404269491750928</v>
      </c>
      <c r="R54">
        <f t="shared" si="9"/>
        <v>3318.9647392887186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-0.8931870689027821</v>
      </c>
      <c r="E55" s="4">
        <f>Input!I56</f>
        <v>1514.2112742857141</v>
      </c>
      <c r="F55">
        <f t="shared" si="3"/>
        <v>1512.873134142857</v>
      </c>
      <c r="G55">
        <f t="shared" si="10"/>
        <v>1506.0406352143773</v>
      </c>
      <c r="H55">
        <f t="shared" si="4"/>
        <v>46.683041607676365</v>
      </c>
      <c r="I55">
        <f t="shared" si="5"/>
        <v>121942.645801411</v>
      </c>
      <c r="N55" s="4">
        <f>Input!J56</f>
        <v>59.948680714285729</v>
      </c>
      <c r="O55">
        <f t="shared" si="6"/>
        <v>59.512024428571443</v>
      </c>
      <c r="P55">
        <f t="shared" si="7"/>
        <v>57.051354366453324</v>
      </c>
      <c r="Q55">
        <f t="shared" si="8"/>
        <v>6.0548971546043875</v>
      </c>
      <c r="R55">
        <f t="shared" si="9"/>
        <v>3541.6810515868842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-0.86663163903108964</v>
      </c>
      <c r="E56" s="4">
        <f>Input!I57</f>
        <v>1575.4417525714284</v>
      </c>
      <c r="F56">
        <f t="shared" si="3"/>
        <v>1574.1036124285713</v>
      </c>
      <c r="G56">
        <f t="shared" si="10"/>
        <v>1563.3388800544778</v>
      </c>
      <c r="H56">
        <f t="shared" si="4"/>
        <v>115.87946308585572</v>
      </c>
      <c r="I56">
        <f t="shared" si="5"/>
        <v>165243.15797870219</v>
      </c>
      <c r="N56" s="4">
        <f>Input!J57</f>
        <v>61.230478285714298</v>
      </c>
      <c r="O56">
        <f t="shared" si="6"/>
        <v>60.793822000000013</v>
      </c>
      <c r="P56">
        <f t="shared" si="7"/>
        <v>57.298244840100445</v>
      </c>
      <c r="Q56">
        <f t="shared" si="8"/>
        <v>12.219059680811531</v>
      </c>
      <c r="R56">
        <f t="shared" si="9"/>
        <v>3695.8887933676856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-0.84057260151492386</v>
      </c>
      <c r="E57" s="4">
        <f>Input!I58</f>
        <v>1635.8411752857141</v>
      </c>
      <c r="F57">
        <f t="shared" si="3"/>
        <v>1634.503035142857</v>
      </c>
      <c r="G57">
        <f t="shared" si="10"/>
        <v>1620.8410053540917</v>
      </c>
      <c r="H57">
        <f t="shared" si="4"/>
        <v>186.65105794910951</v>
      </c>
      <c r="I57">
        <f t="shared" si="5"/>
        <v>215299.00870070333</v>
      </c>
      <c r="N57" s="4">
        <f>Input!J58</f>
        <v>60.39942271428572</v>
      </c>
      <c r="O57">
        <f t="shared" si="6"/>
        <v>59.962766428571435</v>
      </c>
      <c r="P57">
        <f t="shared" si="7"/>
        <v>57.502125299614001</v>
      </c>
      <c r="Q57">
        <f t="shared" si="8"/>
        <v>6.0547547655169147</v>
      </c>
      <c r="R57">
        <f t="shared" si="9"/>
        <v>3595.5333577674137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-0.81499173855867424</v>
      </c>
      <c r="E58" s="4">
        <f>Input!I59</f>
        <v>1695.0010575714289</v>
      </c>
      <c r="F58">
        <f t="shared" si="3"/>
        <v>1693.6629174285717</v>
      </c>
      <c r="G58">
        <f t="shared" si="10"/>
        <v>1678.5058755362465</v>
      </c>
      <c r="H58">
        <f t="shared" si="4"/>
        <v>229.73591892570096</v>
      </c>
      <c r="I58">
        <f t="shared" si="5"/>
        <v>272137.61939607753</v>
      </c>
      <c r="N58" s="4">
        <f>Input!J59</f>
        <v>59.15988228571473</v>
      </c>
      <c r="O58">
        <f t="shared" si="6"/>
        <v>58.723226000000444</v>
      </c>
      <c r="P58">
        <f t="shared" si="7"/>
        <v>57.664870182154736</v>
      </c>
      <c r="Q58">
        <f t="shared" si="8"/>
        <v>1.1201170371678579</v>
      </c>
      <c r="R58">
        <f t="shared" si="9"/>
        <v>3448.4172718471282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-0.78987181722202071</v>
      </c>
      <c r="E59" s="4">
        <f>Input!I60</f>
        <v>1755.5976800000001</v>
      </c>
      <c r="F59">
        <f t="shared" si="3"/>
        <v>1754.259539857143</v>
      </c>
      <c r="G59">
        <f t="shared" si="10"/>
        <v>1736.2941950124602</v>
      </c>
      <c r="H59">
        <f t="shared" si="4"/>
        <v>322.75361538836739</v>
      </c>
      <c r="I59">
        <f t="shared" si="5"/>
        <v>335769.75633285567</v>
      </c>
      <c r="N59" s="4">
        <f>Input!J60</f>
        <v>60.596622428571209</v>
      </c>
      <c r="O59">
        <f t="shared" si="6"/>
        <v>60.159966142856923</v>
      </c>
      <c r="P59">
        <f t="shared" si="7"/>
        <v>57.788319476213644</v>
      </c>
      <c r="Q59">
        <f t="shared" si="8"/>
        <v>5.6247079114001783</v>
      </c>
      <c r="R59">
        <f t="shared" si="9"/>
        <v>3619.2215263096914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-0.76519651968622426</v>
      </c>
      <c r="E60" s="4">
        <f>Input!I61</f>
        <v>1816.6873012857143</v>
      </c>
      <c r="F60">
        <f t="shared" si="3"/>
        <v>1815.3491611428572</v>
      </c>
      <c r="G60">
        <f t="shared" si="10"/>
        <v>1794.1684696994248</v>
      </c>
      <c r="H60">
        <f t="shared" si="4"/>
        <v>448.62169002188841</v>
      </c>
      <c r="I60">
        <f t="shared" si="5"/>
        <v>406190.42940749036</v>
      </c>
      <c r="N60" s="4">
        <f>Input!J61</f>
        <v>61.089621285714202</v>
      </c>
      <c r="O60">
        <f t="shared" si="6"/>
        <v>60.652964999999917</v>
      </c>
      <c r="P60">
        <f t="shared" si="7"/>
        <v>57.87427468696454</v>
      </c>
      <c r="Q60">
        <f t="shared" si="8"/>
        <v>7.7211198557566378</v>
      </c>
      <c r="R60">
        <f t="shared" si="9"/>
        <v>3678.7821632912151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-0.74095037958517529</v>
      </c>
      <c r="E61" s="4">
        <f>Input!I62</f>
        <v>1878.8474348571431</v>
      </c>
      <c r="F61">
        <f t="shared" si="3"/>
        <v>1877.5092947142859</v>
      </c>
      <c r="G61">
        <f t="shared" si="10"/>
        <v>1852.0929652476916</v>
      </c>
      <c r="H61">
        <f t="shared" si="4"/>
        <v>645.98980355447145</v>
      </c>
      <c r="I61">
        <f t="shared" si="5"/>
        <v>483379.79593121493</v>
      </c>
      <c r="N61" s="4">
        <f>Input!J62</f>
        <v>62.160133571428787</v>
      </c>
      <c r="O61">
        <f t="shared" si="6"/>
        <v>61.723477285714502</v>
      </c>
      <c r="P61">
        <f t="shared" si="7"/>
        <v>57.924495548266698</v>
      </c>
      <c r="Q61">
        <f t="shared" si="8"/>
        <v>14.432262241461933</v>
      </c>
      <c r="R61">
        <f t="shared" si="9"/>
        <v>3809.7876482401139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-0.71711872377906727</v>
      </c>
      <c r="E62" s="4">
        <f>Input!I63</f>
        <v>1939.2750289999999</v>
      </c>
      <c r="F62">
        <f t="shared" si="3"/>
        <v>1937.9368888571428</v>
      </c>
      <c r="G62">
        <f t="shared" si="10"/>
        <v>1910.0336626398343</v>
      </c>
      <c r="H62">
        <f t="shared" si="4"/>
        <v>778.59003333428848</v>
      </c>
      <c r="I62">
        <f t="shared" si="5"/>
        <v>567304.0628862225</v>
      </c>
      <c r="N62" s="4">
        <f>Input!J63</f>
        <v>60.427594142856833</v>
      </c>
      <c r="O62">
        <f t="shared" si="6"/>
        <v>59.990937857142548</v>
      </c>
      <c r="P62">
        <f t="shared" si="7"/>
        <v>57.94069739214283</v>
      </c>
      <c r="Q62">
        <f t="shared" si="8"/>
        <v>4.2034859643222573</v>
      </c>
      <c r="R62">
        <f t="shared" si="9"/>
        <v>3598.912624979539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-0.69368761902176357</v>
      </c>
      <c r="E63" s="4">
        <f>Input!I64</f>
        <v>1996.2234585714286</v>
      </c>
      <c r="F63">
        <f t="shared" si="3"/>
        <v>1994.8853184285715</v>
      </c>
      <c r="G63">
        <f t="shared" si="10"/>
        <v>1967.958211735614</v>
      </c>
      <c r="H63">
        <f t="shared" si="4"/>
        <v>725.06907485391787</v>
      </c>
      <c r="I63">
        <f t="shared" si="5"/>
        <v>657916.3819822612</v>
      </c>
      <c r="N63" s="4">
        <f>Input!J64</f>
        <v>56.948429571428733</v>
      </c>
      <c r="O63">
        <f t="shared" si="6"/>
        <v>56.511773285714447</v>
      </c>
      <c r="P63">
        <f t="shared" si="7"/>
        <v>57.924549095779525</v>
      </c>
      <c r="Q63">
        <f t="shared" si="8"/>
        <v>1.9959354895050374</v>
      </c>
      <c r="R63">
        <f t="shared" si="9"/>
        <v>3193.5805198959893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-0.67064382303643677</v>
      </c>
      <c r="E64" s="4">
        <f>Input!I65</f>
        <v>2050.7209787142856</v>
      </c>
      <c r="F64">
        <f t="shared" si="3"/>
        <v>2049.3828385714282</v>
      </c>
      <c r="G64">
        <f t="shared" si="10"/>
        <v>2025.8358832700892</v>
      </c>
      <c r="H64">
        <f t="shared" si="4"/>
        <v>554.45910396325871</v>
      </c>
      <c r="I64">
        <f t="shared" si="5"/>
        <v>755157.73263140162</v>
      </c>
      <c r="N64" s="4">
        <f>Input!J65</f>
        <v>54.497520142856956</v>
      </c>
      <c r="O64">
        <f t="shared" si="6"/>
        <v>54.060863857142671</v>
      </c>
      <c r="P64">
        <f t="shared" si="7"/>
        <v>57.87767153447524</v>
      </c>
      <c r="Q64">
        <f t="shared" si="8"/>
        <v>14.568020845744844</v>
      </c>
      <c r="R64">
        <f t="shared" si="9"/>
        <v>2922.5770009805146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-0.64797473956936358</v>
      </c>
      <c r="E65" s="4">
        <f>Input!I66</f>
        <v>2104.6691571428569</v>
      </c>
      <c r="F65">
        <f t="shared" si="3"/>
        <v>2103.3310169999995</v>
      </c>
      <c r="G65">
        <f t="shared" si="10"/>
        <v>2083.63751974664</v>
      </c>
      <c r="H65">
        <f t="shared" si="4"/>
        <v>387.83383406807854</v>
      </c>
      <c r="I65">
        <f t="shared" si="5"/>
        <v>858957.7886773753</v>
      </c>
      <c r="N65" s="4">
        <f>Input!J66</f>
        <v>53.948178428571282</v>
      </c>
      <c r="O65">
        <f t="shared" si="6"/>
        <v>53.511522142856997</v>
      </c>
      <c r="P65">
        <f t="shared" si="7"/>
        <v>57.801636476550861</v>
      </c>
      <c r="Q65">
        <f t="shared" si="8"/>
        <v>18.405080996165552</v>
      </c>
      <c r="R65">
        <f t="shared" si="9"/>
        <v>2863.4830020454747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-0.62566837703988221</v>
      </c>
      <c r="E66" s="4">
        <f>Input!I67</f>
        <v>2157.3918808571425</v>
      </c>
      <c r="F66">
        <f t="shared" si="3"/>
        <v>2156.0537407142851</v>
      </c>
      <c r="G66">
        <f t="shared" si="10"/>
        <v>2141.3354856097476</v>
      </c>
      <c r="H66">
        <f t="shared" si="4"/>
        <v>216.62703332224558</v>
      </c>
      <c r="I66">
        <f t="shared" si="5"/>
        <v>969235.76536886266</v>
      </c>
      <c r="N66" s="4">
        <f>Input!J67</f>
        <v>52.722723714285621</v>
      </c>
      <c r="O66">
        <f t="shared" si="6"/>
        <v>52.286067428571336</v>
      </c>
      <c r="P66">
        <f t="shared" si="7"/>
        <v>57.697965863107761</v>
      </c>
      <c r="Q66">
        <f t="shared" si="8"/>
        <v>29.288644665737813</v>
      </c>
      <c r="R66">
        <f t="shared" si="9"/>
        <v>2733.8328471451082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-0.60371331044668541</v>
      </c>
      <c r="E67" s="4">
        <f>Input!I68</f>
        <v>2208.917321285714</v>
      </c>
      <c r="F67">
        <f t="shared" si="3"/>
        <v>2207.5791811428567</v>
      </c>
      <c r="G67">
        <f t="shared" si="10"/>
        <v>2198.903617031463</v>
      </c>
      <c r="H67">
        <f t="shared" si="4"/>
        <v>75.265412650901823</v>
      </c>
      <c r="I67">
        <f t="shared" si="5"/>
        <v>1085901.2436568043</v>
      </c>
      <c r="N67" s="4">
        <f>Input!J68</f>
        <v>51.525440428571528</v>
      </c>
      <c r="O67">
        <f t="shared" si="6"/>
        <v>51.088784142857243</v>
      </c>
      <c r="P67">
        <f t="shared" si="7"/>
        <v>57.568131421715215</v>
      </c>
      <c r="Q67">
        <f t="shared" si="8"/>
        <v>41.981941160044208</v>
      </c>
      <c r="R67">
        <f t="shared" si="9"/>
        <v>2610.0638651954619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-0.58209864622748275</v>
      </c>
      <c r="E68" s="4">
        <f>Input!I69</f>
        <v>2259.7103059999999</v>
      </c>
      <c r="F68">
        <f t="shared" si="3"/>
        <v>2258.3721658571426</v>
      </c>
      <c r="G68">
        <f t="shared" si="10"/>
        <v>2256.3171716001621</v>
      </c>
      <c r="H68">
        <f t="shared" si="4"/>
        <v>4.2230013962229824</v>
      </c>
      <c r="I68">
        <f t="shared" si="5"/>
        <v>1208854.9694277146</v>
      </c>
      <c r="N68" s="4">
        <f>Input!J69</f>
        <v>50.792984714285922</v>
      </c>
      <c r="O68">
        <f t="shared" si="6"/>
        <v>50.356328428571636</v>
      </c>
      <c r="P68">
        <f t="shared" si="7"/>
        <v>57.413554568698885</v>
      </c>
      <c r="Q68">
        <f t="shared" si="8"/>
        <v>49.804440792895342</v>
      </c>
      <c r="R68">
        <f t="shared" si="9"/>
        <v>2535.7598128061718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-0.56081398980145758</v>
      </c>
      <c r="E69" s="4">
        <f>Input!I70</f>
        <v>2312.644315</v>
      </c>
      <c r="F69">
        <f t="shared" ref="F69:F84" si="14">E69-$E$4</f>
        <v>2311.3061748571427</v>
      </c>
      <c r="G69">
        <f t="shared" si="10"/>
        <v>2313.552778159893</v>
      </c>
      <c r="H69">
        <f t="shared" ref="H69:H84" si="15">(F69-G69)^2</f>
        <v>5.0472263999288831</v>
      </c>
      <c r="I69">
        <f t="shared" ref="I69:I84" si="16">(G69-$J$4)^2</f>
        <v>1337989.6257618566</v>
      </c>
      <c r="N69" s="4">
        <f>Input!J70</f>
        <v>52.93400900000006</v>
      </c>
      <c r="O69">
        <f t="shared" ref="O69:O84" si="17">N69-$N$4</f>
        <v>52.497352714285775</v>
      </c>
      <c r="P69">
        <f t="shared" ref="P69:P84" si="18">$Y$3*((1/B69*$AA$3)*(1/SQRT(2*PI()))*EXP(-1*D69*D69/2))</f>
        <v>57.235606559730819</v>
      </c>
      <c r="Q69">
        <f t="shared" ref="Q69:Q84" si="19">(O69-P69)^2</f>
        <v>22.451049503874746</v>
      </c>
      <c r="R69">
        <f t="shared" ref="R69:R84" si="20">(O69-S69)^2</f>
        <v>2755.972042008128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-0.53984941555242527</v>
      </c>
      <c r="E70" s="4">
        <f>Input!I71</f>
        <v>2367.9447192857147</v>
      </c>
      <c r="F70">
        <f t="shared" si="14"/>
        <v>2366.6065791428573</v>
      </c>
      <c r="G70">
        <f t="shared" ref="G70:G84" si="21">G69+P70</f>
        <v>2370.5883870128364</v>
      </c>
      <c r="H70">
        <f t="shared" si="15"/>
        <v>15.854793913427443</v>
      </c>
      <c r="I70">
        <f t="shared" si="16"/>
        <v>1473190.5767306997</v>
      </c>
      <c r="N70" s="4">
        <f>Input!J71</f>
        <v>55.300404285714649</v>
      </c>
      <c r="O70">
        <f t="shared" si="17"/>
        <v>54.863748000000363</v>
      </c>
      <c r="P70">
        <f t="shared" si="18"/>
        <v>57.035608852943426</v>
      </c>
      <c r="Q70">
        <f t="shared" si="19"/>
        <v>4.7169795645465671</v>
      </c>
      <c r="R70">
        <f t="shared" si="20"/>
        <v>3010.0308446075437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-0.51919543903571574</v>
      </c>
      <c r="E71" s="4">
        <f>Input!I72</f>
        <v>2426.2031177142858</v>
      </c>
      <c r="F71">
        <f t="shared" si="14"/>
        <v>2424.8649775714284</v>
      </c>
      <c r="G71">
        <f t="shared" si="21"/>
        <v>2427.4032206656848</v>
      </c>
      <c r="H71">
        <f t="shared" si="15"/>
        <v>6.4426780055400945</v>
      </c>
      <c r="I71">
        <f t="shared" si="16"/>
        <v>1614336.5816261079</v>
      </c>
      <c r="N71" s="4">
        <f>Input!J72</f>
        <v>58.258398428571127</v>
      </c>
      <c r="O71">
        <f t="shared" si="17"/>
        <v>57.821742142856841</v>
      </c>
      <c r="P71">
        <f t="shared" si="18"/>
        <v>56.814833652848591</v>
      </c>
      <c r="Q71">
        <f t="shared" si="19"/>
        <v>1.0138647072506943</v>
      </c>
      <c r="R71">
        <f t="shared" si="20"/>
        <v>3343.3538644350269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-0.49884299121397907</v>
      </c>
      <c r="E72" s="4">
        <f>Input!I73</f>
        <v>2484.7009728571429</v>
      </c>
      <c r="F72">
        <f t="shared" si="14"/>
        <v>2483.3628327142856</v>
      </c>
      <c r="G72">
        <f t="shared" si="21"/>
        <v>2483.9777252726681</v>
      </c>
      <c r="H72">
        <f t="shared" si="15"/>
        <v>0.37809285835418549</v>
      </c>
      <c r="I72">
        <f t="shared" si="16"/>
        <v>1761300.4788478538</v>
      </c>
      <c r="N72" s="4">
        <f>Input!J73</f>
        <v>58.497855142857134</v>
      </c>
      <c r="O72">
        <f t="shared" si="17"/>
        <v>58.061198857142848</v>
      </c>
      <c r="P72">
        <f t="shared" si="18"/>
        <v>56.574504606983076</v>
      </c>
      <c r="Q72">
        <f t="shared" si="19"/>
        <v>2.2102597934581265</v>
      </c>
      <c r="R72">
        <f t="shared" si="20"/>
        <v>3371.1028127286859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-0.47878339454672075</v>
      </c>
      <c r="E73" s="4">
        <f>Input!I74</f>
        <v>2542.9030284285718</v>
      </c>
      <c r="F73">
        <f t="shared" si="14"/>
        <v>2541.5648882857145</v>
      </c>
      <c r="G73">
        <f t="shared" si="21"/>
        <v>2540.2935229031318</v>
      </c>
      <c r="H73">
        <f t="shared" si="15"/>
        <v>1.616369936029513</v>
      </c>
      <c r="I73">
        <f t="shared" si="16"/>
        <v>1913949.8389698844</v>
      </c>
      <c r="N73" s="4">
        <f>Input!J74</f>
        <v>58.2020555714289</v>
      </c>
      <c r="O73">
        <f t="shared" si="17"/>
        <v>57.765399285714615</v>
      </c>
      <c r="P73">
        <f t="shared" si="18"/>
        <v>56.315797630463805</v>
      </c>
      <c r="Q73">
        <f t="shared" si="19"/>
        <v>2.1013449589058868</v>
      </c>
      <c r="R73">
        <f t="shared" si="20"/>
        <v>3336.8413546380384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-0.45900834077580099</v>
      </c>
      <c r="E74" s="4">
        <f>Input!I75</f>
        <v>2602.4713957142853</v>
      </c>
      <c r="F74">
        <f t="shared" si="14"/>
        <v>2601.133255571428</v>
      </c>
      <c r="G74">
        <f t="shared" si="21"/>
        <v>2596.3333647396857</v>
      </c>
      <c r="H74">
        <f t="shared" si="15"/>
        <v>23.038951996643135</v>
      </c>
      <c r="I74">
        <f t="shared" si="16"/>
        <v>2072147.5867627377</v>
      </c>
      <c r="N74" s="4">
        <f>Input!J75</f>
        <v>59.568367285713521</v>
      </c>
      <c r="O74">
        <f t="shared" si="17"/>
        <v>59.131710999999235</v>
      </c>
      <c r="P74">
        <f t="shared" si="18"/>
        <v>56.039841836553734</v>
      </c>
      <c r="Q74">
        <f t="shared" si="19"/>
        <v>9.5596549238651853</v>
      </c>
      <c r="R74">
        <f t="shared" si="20"/>
        <v>3496.5592457874304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-0.43950987026454569</v>
      </c>
      <c r="E75" s="4">
        <f>Input!I76</f>
        <v>2661.3918212857143</v>
      </c>
      <c r="F75">
        <f t="shared" si="14"/>
        <v>2660.0536811428569</v>
      </c>
      <c r="G75">
        <f t="shared" si="21"/>
        <v>2652.0810852936361</v>
      </c>
      <c r="H75">
        <f t="shared" si="15"/>
        <v>63.562284575013557</v>
      </c>
      <c r="I75">
        <f t="shared" si="16"/>
        <v>2235752.592172788</v>
      </c>
      <c r="N75" s="4">
        <f>Input!J76</f>
        <v>58.92042557142895</v>
      </c>
      <c r="O75">
        <f t="shared" si="17"/>
        <v>58.483769285714665</v>
      </c>
      <c r="P75">
        <f t="shared" si="18"/>
        <v>55.747720553950352</v>
      </c>
      <c r="Q75">
        <f t="shared" si="19"/>
        <v>7.4859626625891078</v>
      </c>
      <c r="R75">
        <f t="shared" si="20"/>
        <v>3420.3512698647019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-0.42028035276189335</v>
      </c>
      <c r="E76" s="4">
        <f>Input!I77</f>
        <v>2718.5233648571425</v>
      </c>
      <c r="F76">
        <f t="shared" si="14"/>
        <v>2717.1852247142851</v>
      </c>
      <c r="G76">
        <f t="shared" si="21"/>
        <v>2707.5215577074755</v>
      </c>
      <c r="H76">
        <f t="shared" si="15"/>
        <v>93.38646001850131</v>
      </c>
      <c r="I76">
        <f t="shared" si="16"/>
        <v>2404620.2304518358</v>
      </c>
      <c r="N76" s="4">
        <f>Input!J77</f>
        <v>57.13154357142821</v>
      </c>
      <c r="O76">
        <f t="shared" si="17"/>
        <v>56.694887285713925</v>
      </c>
      <c r="P76">
        <f t="shared" si="18"/>
        <v>55.440472413839281</v>
      </c>
      <c r="Q76">
        <f t="shared" si="19"/>
        <v>1.5735566707802799</v>
      </c>
      <c r="R76">
        <f t="shared" si="20"/>
        <v>3214.3102443398066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-0.40131246947522187</v>
      </c>
      <c r="E77" s="4">
        <f>Input!I78</f>
        <v>2775.4858801428568</v>
      </c>
      <c r="F77">
        <f t="shared" si="14"/>
        <v>2774.1477399999994</v>
      </c>
      <c r="G77">
        <f t="shared" si="21"/>
        <v>2762.6406501993124</v>
      </c>
      <c r="H77">
        <f t="shared" si="15"/>
        <v>132.4131156810754</v>
      </c>
      <c r="I77">
        <f t="shared" si="16"/>
        <v>2578602.911795638</v>
      </c>
      <c r="N77" s="4">
        <f>Input!J78</f>
        <v>56.962515285714289</v>
      </c>
      <c r="O77">
        <f t="shared" si="17"/>
        <v>56.525859000000004</v>
      </c>
      <c r="P77">
        <f t="shared" si="18"/>
        <v>55.119092491836732</v>
      </c>
      <c r="Q77">
        <f t="shared" si="19"/>
        <v>1.9789920084898867</v>
      </c>
      <c r="R77">
        <f t="shared" si="20"/>
        <v>3195.1727356878814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-0.38259919634646361</v>
      </c>
      <c r="E78" s="4">
        <f>Input!I79</f>
        <v>2830.3214568571429</v>
      </c>
      <c r="F78">
        <f t="shared" si="14"/>
        <v>2828.9833167142856</v>
      </c>
      <c r="G78">
        <f t="shared" si="21"/>
        <v>2817.4251836911121</v>
      </c>
      <c r="H78">
        <f t="shared" si="15"/>
        <v>133.59043898137307</v>
      </c>
      <c r="I78">
        <f t="shared" si="16"/>
        <v>2757550.5809902363</v>
      </c>
      <c r="N78" s="4">
        <f>Input!J79</f>
        <v>54.835576714286162</v>
      </c>
      <c r="O78">
        <f t="shared" si="17"/>
        <v>54.398920428571877</v>
      </c>
      <c r="P78">
        <f t="shared" si="18"/>
        <v>54.784533491799756</v>
      </c>
      <c r="Q78">
        <f t="shared" si="19"/>
        <v>0.1486974345319883</v>
      </c>
      <c r="R78">
        <f t="shared" si="20"/>
        <v>2959.2425437940947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-0.36413378843584604</v>
      </c>
      <c r="E79" s="4">
        <f>Input!I80</f>
        <v>2884.8894054285711</v>
      </c>
      <c r="F79">
        <f t="shared" si="14"/>
        <v>2883.5512652857137</v>
      </c>
      <c r="G79">
        <f t="shared" si="21"/>
        <v>2871.8628906512495</v>
      </c>
      <c r="H79">
        <f t="shared" si="15"/>
        <v>136.61810159558738</v>
      </c>
      <c r="I79">
        <f t="shared" si="16"/>
        <v>2941311.1876827055</v>
      </c>
      <c r="N79" s="4">
        <f>Input!J80</f>
        <v>54.567948571428133</v>
      </c>
      <c r="O79">
        <f t="shared" si="17"/>
        <v>54.131292285713847</v>
      </c>
      <c r="P79">
        <f t="shared" si="18"/>
        <v>54.437706960137206</v>
      </c>
      <c r="Q79">
        <f t="shared" si="19"/>
        <v>9.3889952701972632E-2</v>
      </c>
      <c r="R79">
        <f t="shared" si="20"/>
        <v>2930.1968045213835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-0.34590976532641476</v>
      </c>
      <c r="E80" s="4">
        <f>Input!I81</f>
        <v>2939.1192975714284</v>
      </c>
      <c r="F80">
        <f t="shared" si="14"/>
        <v>2937.7811574285711</v>
      </c>
      <c r="G80">
        <f t="shared" si="21"/>
        <v>2925.9423751719737</v>
      </c>
      <c r="H80">
        <f t="shared" si="15"/>
        <v>140.1567653191247</v>
      </c>
      <c r="I80">
        <f t="shared" si="16"/>
        <v>3129731.1279906812</v>
      </c>
      <c r="N80" s="4">
        <f>Input!J81</f>
        <v>54.229892142857352</v>
      </c>
      <c r="O80">
        <f t="shared" si="17"/>
        <v>53.793235857143067</v>
      </c>
      <c r="P80">
        <f t="shared" si="18"/>
        <v>54.079484520724314</v>
      </c>
      <c r="Q80">
        <f t="shared" si="19"/>
        <v>8.1938297402050123E-2</v>
      </c>
      <c r="R80">
        <f t="shared" si="20"/>
        <v>2893.7122239822224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-0.32792089747026482</v>
      </c>
      <c r="E81" s="4">
        <f>Input!I82</f>
        <v>2992.1237350000001</v>
      </c>
      <c r="F81">
        <f t="shared" si="14"/>
        <v>2990.7855948571428</v>
      </c>
      <c r="G81">
        <f t="shared" si="21"/>
        <v>2979.6530742938075</v>
      </c>
      <c r="H81">
        <f t="shared" si="15"/>
        <v>123.93301409308152</v>
      </c>
      <c r="I81">
        <f t="shared" si="16"/>
        <v>3322655.6582448538</v>
      </c>
      <c r="N81" s="4">
        <f>Input!J82</f>
        <v>53.004437428571691</v>
      </c>
      <c r="O81">
        <f t="shared" si="17"/>
        <v>52.567781142857406</v>
      </c>
      <c r="P81">
        <f t="shared" si="18"/>
        <v>53.710699121833898</v>
      </c>
      <c r="Q81">
        <f t="shared" si="19"/>
        <v>1.3062615066677081</v>
      </c>
      <c r="R81">
        <f t="shared" si="20"/>
        <v>2763.3716142833546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-0.31016119340451592</v>
      </c>
      <c r="E82" s="4">
        <f>Input!I83</f>
        <v>3046.6494265714286</v>
      </c>
      <c r="F82">
        <f t="shared" si="14"/>
        <v>3045.3112864285713</v>
      </c>
      <c r="G82">
        <f t="shared" si="21"/>
        <v>3032.9852205814668</v>
      </c>
      <c r="H82">
        <f t="shared" si="15"/>
        <v>151.93189926715533</v>
      </c>
      <c r="I82">
        <f t="shared" si="16"/>
        <v>3519929.2817224716</v>
      </c>
      <c r="N82" s="4">
        <f>Input!J83</f>
        <v>54.525691571428524</v>
      </c>
      <c r="O82">
        <f t="shared" si="17"/>
        <v>54.089035285714239</v>
      </c>
      <c r="P82">
        <f t="shared" si="18"/>
        <v>53.332146287659185</v>
      </c>
      <c r="Q82">
        <f t="shared" si="19"/>
        <v>0.57288095537678307</v>
      </c>
      <c r="R82">
        <f t="shared" si="20"/>
        <v>2925.6237381392402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-0.29262488777138546</v>
      </c>
      <c r="E83" s="4">
        <f>Input!I84</f>
        <v>3100.4708338571431</v>
      </c>
      <c r="F83">
        <f t="shared" si="14"/>
        <v>3099.1326937142858</v>
      </c>
      <c r="G83">
        <f t="shared" si="21"/>
        <v>3085.9298059495013</v>
      </c>
      <c r="H83">
        <f t="shared" si="15"/>
        <v>174.3162453294953</v>
      </c>
      <c r="I83">
        <f t="shared" si="16"/>
        <v>3721396.1092796857</v>
      </c>
      <c r="N83" s="4">
        <f>Input!J84</f>
        <v>53.821407285714486</v>
      </c>
      <c r="O83">
        <f t="shared" si="17"/>
        <v>53.3847510000002</v>
      </c>
      <c r="P83">
        <f t="shared" si="18"/>
        <v>52.944585368034346</v>
      </c>
      <c r="Q83">
        <f t="shared" si="19"/>
        <v>0.19374578356389985</v>
      </c>
      <c r="R83">
        <f t="shared" si="20"/>
        <v>2849.9316393320223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-0.27530643008240602</v>
      </c>
      <c r="E84" s="4">
        <f>Input!I85</f>
        <v>3152.0948739999999</v>
      </c>
      <c r="F84">
        <f t="shared" si="14"/>
        <v>3150.7567338571425</v>
      </c>
      <c r="G84">
        <f t="shared" si="21"/>
        <v>3138.4785467303764</v>
      </c>
      <c r="H84">
        <f t="shared" si="15"/>
        <v>150.75387911988651</v>
      </c>
      <c r="I84">
        <f t="shared" si="16"/>
        <v>3926900.1948278635</v>
      </c>
      <c r="N84" s="4">
        <f>Input!J85</f>
        <v>51.624040142856757</v>
      </c>
      <c r="O84">
        <f t="shared" si="17"/>
        <v>51.187383857142471</v>
      </c>
      <c r="P84">
        <f t="shared" si="18"/>
        <v>52.5487407808751</v>
      </c>
      <c r="Q84">
        <f t="shared" si="19"/>
        <v>1.8532926737947666</v>
      </c>
      <c r="R84">
        <f t="shared" si="20"/>
        <v>2620.1482661384498</v>
      </c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G1:G1048576">
    <cfRule type="cellIs" dxfId="12" priority="1" operator="greaterThan">
      <formula>$Y$17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79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-2.2745294860582836</v>
      </c>
      <c r="D3" s="4">
        <f>Input!I4</f>
        <v>0.90148385714285717</v>
      </c>
      <c r="E3">
        <f>D3-$D$3</f>
        <v>0</v>
      </c>
      <c r="F3">
        <f>O3</f>
        <v>0</v>
      </c>
      <c r="G3">
        <f>(E3-F3)^2</f>
        <v>0</v>
      </c>
      <c r="H3">
        <f>(F3-$I$4)^2</f>
        <v>1306817.7963187259</v>
      </c>
      <c r="I3" s="2" t="s">
        <v>11</v>
      </c>
      <c r="J3" s="23">
        <f>SUM(G3:G161)</f>
        <v>168652.8610336789</v>
      </c>
      <c r="K3">
        <f>1-(J3/J5)</f>
        <v>0.9980272884873016</v>
      </c>
      <c r="M3" s="4">
        <f>Input!J4</f>
        <v>0.25354228571428572</v>
      </c>
      <c r="N3">
        <f>M3-$M$3</f>
        <v>0</v>
      </c>
      <c r="O3" s="4">
        <v>0</v>
      </c>
      <c r="P3">
        <f>(N3-O3)^2</f>
        <v>0</v>
      </c>
      <c r="Q3">
        <f>(N3-$R$4)^2</f>
        <v>1457.6159877820153</v>
      </c>
      <c r="R3" s="2" t="s">
        <v>11</v>
      </c>
      <c r="S3" s="23">
        <f>SUM(P4:P167)</f>
        <v>1847.7620343913891</v>
      </c>
      <c r="T3">
        <f>1-(S3/S5)</f>
        <v>0.9475421468346692</v>
      </c>
      <c r="V3">
        <f>COUNT(B4:B500)</f>
        <v>81</v>
      </c>
      <c r="X3">
        <v>4090.1993659360078</v>
      </c>
      <c r="Y3">
        <v>60.406934581092202</v>
      </c>
      <c r="Z3">
        <v>26.557991422558459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-2.2368760361384759</v>
      </c>
      <c r="D4" s="4">
        <f>Input!I5</f>
        <v>1.3381401428571429</v>
      </c>
      <c r="E4">
        <f t="shared" ref="E4:E67" si="2">D4-$D$3</f>
        <v>0.43665628571428572</v>
      </c>
      <c r="F4">
        <f>O4</f>
        <v>5.0342902916413061</v>
      </c>
      <c r="G4">
        <f>(E4-F4)^2</f>
        <v>21.138238452456537</v>
      </c>
      <c r="H4">
        <f t="shared" ref="H4:H67" si="3">(F4-$I$4)^2</f>
        <v>1295333.128559174</v>
      </c>
      <c r="I4">
        <f>AVERAGE(E3:E161)</f>
        <v>1143.1613168397214</v>
      </c>
      <c r="J4" t="s">
        <v>5</v>
      </c>
      <c r="K4" t="s">
        <v>6</v>
      </c>
      <c r="M4" s="4">
        <f>Input!J5</f>
        <v>0.43665628571428572</v>
      </c>
      <c r="N4">
        <f>M4-$M$3</f>
        <v>0.183114</v>
      </c>
      <c r="O4">
        <f>$X$3*((1/$Z$3)*(1/SQRT(2*PI()))*EXP(-1*C4*C4/2))</f>
        <v>5.0342902916413061</v>
      </c>
      <c r="P4">
        <f>(N4-O4)^2</f>
        <v>23.533911412582697</v>
      </c>
      <c r="Q4">
        <f t="shared" ref="Q4:Q67" si="4">(N4-$R$4)^2</f>
        <v>1443.6673958865229</v>
      </c>
      <c r="R4">
        <f>AVERAGE(N3:N167)</f>
        <v>38.17873737804873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-2.1992225862186676</v>
      </c>
      <c r="D5" s="4">
        <f>Input!I6</f>
        <v>2.183281285714286</v>
      </c>
      <c r="E5">
        <f t="shared" si="2"/>
        <v>1.2817974285714289</v>
      </c>
      <c r="F5">
        <f>F4+O5</f>
        <v>10.507087015854522</v>
      </c>
      <c r="G5">
        <f t="shared" ref="G5:G68" si="5">(E5-F5)^2</f>
        <v>85.105967969233873</v>
      </c>
      <c r="H5">
        <f t="shared" si="3"/>
        <v>1282905.6043378972</v>
      </c>
      <c r="J5">
        <f>SUM(H3:H161)</f>
        <v>85492916.702750057</v>
      </c>
      <c r="K5">
        <f>1-((1-K3)*(V3-1)/(V3-1-1))</f>
        <v>0.99800231745549528</v>
      </c>
      <c r="M5" s="4">
        <f>Input!J6</f>
        <v>0.84514114285714315</v>
      </c>
      <c r="N5">
        <f t="shared" ref="N5:N68" si="6">M5-$M$3</f>
        <v>0.59159885714285743</v>
      </c>
      <c r="O5">
        <f t="shared" ref="O5:O68" si="7">$X$3*((1/$Z$3)*(1/SQRT(2*PI()))*EXP(-1*C5*C5/2))</f>
        <v>5.4727967242132154</v>
      </c>
      <c r="P5">
        <f t="shared" ref="P5:P68" si="8">(N5-O5)^2</f>
        <v>23.826092617492211</v>
      </c>
      <c r="Q5">
        <f t="shared" si="4"/>
        <v>1412.7929821897662</v>
      </c>
      <c r="S5">
        <f>SUM(Q4:Q167)</f>
        <v>35223.744833167701</v>
      </c>
      <c r="T5">
        <f>1-((1-T3)*(X3-1)/(X3-1-1))</f>
        <v>0.94752931530458229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-2.1615691362988594</v>
      </c>
      <c r="D6" s="4">
        <f>Input!I7</f>
        <v>3.3664789999999996</v>
      </c>
      <c r="E6">
        <f t="shared" si="2"/>
        <v>2.4649951428571422</v>
      </c>
      <c r="F6">
        <f t="shared" ref="F6:F69" si="9">F5+O6</f>
        <v>16.448156685778265</v>
      </c>
      <c r="G6">
        <f t="shared" si="5"/>
        <v>195.52880673542828</v>
      </c>
      <c r="H6">
        <f t="shared" si="3"/>
        <v>1269482.5452640851</v>
      </c>
      <c r="M6" s="4">
        <f>Input!J7</f>
        <v>1.1831977142857135</v>
      </c>
      <c r="N6">
        <f t="shared" si="6"/>
        <v>0.9296554285714278</v>
      </c>
      <c r="O6">
        <f t="shared" si="7"/>
        <v>5.9410696699237455</v>
      </c>
      <c r="P6">
        <f t="shared" si="8"/>
        <v>25.114272698428827</v>
      </c>
      <c r="Q6">
        <f t="shared" si="4"/>
        <v>1387.4941060788756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-2.1239156863790511</v>
      </c>
      <c r="D7" s="4">
        <f>Input!I8</f>
        <v>5.2680465714285711</v>
      </c>
      <c r="E7">
        <f t="shared" si="2"/>
        <v>4.3665627142857142</v>
      </c>
      <c r="F7">
        <f t="shared" si="9"/>
        <v>22.888429105047766</v>
      </c>
      <c r="G7">
        <f t="shared" si="5"/>
        <v>343.05953459724094</v>
      </c>
      <c r="H7">
        <f t="shared" si="3"/>
        <v>1255011.3429933845</v>
      </c>
      <c r="M7" s="4">
        <f>Input!J8</f>
        <v>1.9015675714285716</v>
      </c>
      <c r="N7">
        <f t="shared" si="6"/>
        <v>1.6480252857142859</v>
      </c>
      <c r="O7">
        <f t="shared" si="7"/>
        <v>6.4402724192695002</v>
      </c>
      <c r="P7">
        <f t="shared" si="8"/>
        <v>22.965632589068171</v>
      </c>
      <c r="Q7">
        <f t="shared" si="4"/>
        <v>1334.4929259730302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-2.0862622364592429</v>
      </c>
      <c r="D8" s="4">
        <f>Input!I9</f>
        <v>7.5921848571428585</v>
      </c>
      <c r="E8">
        <f t="shared" si="2"/>
        <v>6.6907010000000016</v>
      </c>
      <c r="F8">
        <f t="shared" si="9"/>
        <v>29.859959030157206</v>
      </c>
      <c r="G8">
        <f t="shared" si="5"/>
        <v>536.81451766800421</v>
      </c>
      <c r="H8">
        <f t="shared" si="3"/>
        <v>1239439.9133006195</v>
      </c>
      <c r="M8" s="4">
        <f>Input!J9</f>
        <v>2.3241382857142874</v>
      </c>
      <c r="N8">
        <f t="shared" si="6"/>
        <v>2.0705960000000019</v>
      </c>
      <c r="O8">
        <f t="shared" si="7"/>
        <v>6.9715299251094418</v>
      </c>
      <c r="P8">
        <f t="shared" si="8"/>
        <v>24.019153338288621</v>
      </c>
      <c r="Q8">
        <f t="shared" si="4"/>
        <v>1303.7978737771548</v>
      </c>
      <c r="S8" s="19" t="s">
        <v>28</v>
      </c>
      <c r="T8" s="24">
        <f>SQRT((T5-K5)^2)</f>
        <v>5.0473002150912993E-2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-2.0486087865394347</v>
      </c>
      <c r="D9" s="4">
        <f>Input!I10</f>
        <v>10.564264714285715</v>
      </c>
      <c r="E9">
        <f t="shared" si="2"/>
        <v>9.6627808571428577</v>
      </c>
      <c r="F9">
        <f t="shared" si="9"/>
        <v>37.395877976064043</v>
      </c>
      <c r="G9">
        <f t="shared" si="5"/>
        <v>769.12467580751456</v>
      </c>
      <c r="H9">
        <f t="shared" si="3"/>
        <v>1222717.2057853369</v>
      </c>
      <c r="M9" s="4">
        <f>Input!J10</f>
        <v>2.9720798571428562</v>
      </c>
      <c r="N9">
        <f t="shared" si="6"/>
        <v>2.7185375714285707</v>
      </c>
      <c r="O9">
        <f t="shared" si="7"/>
        <v>7.535918945906837</v>
      </c>
      <c r="P9">
        <f t="shared" si="8"/>
        <v>23.207163307170109</v>
      </c>
      <c r="Q9">
        <f t="shared" si="4"/>
        <v>1257.4257703254245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-2.0109553366196264</v>
      </c>
      <c r="D10" s="4">
        <f>Input!I11</f>
        <v>14.888570428571429</v>
      </c>
      <c r="E10">
        <f t="shared" si="2"/>
        <v>13.987086571428572</v>
      </c>
      <c r="F10">
        <f t="shared" si="9"/>
        <v>45.530335700098206</v>
      </c>
      <c r="G10">
        <f t="shared" si="5"/>
        <v>994.97656559331779</v>
      </c>
      <c r="H10">
        <f t="shared" si="3"/>
        <v>1204793.7707575317</v>
      </c>
      <c r="M10" s="4">
        <f>Input!J11</f>
        <v>4.324305714285714</v>
      </c>
      <c r="N10">
        <f t="shared" si="6"/>
        <v>4.0707634285714285</v>
      </c>
      <c r="O10">
        <f t="shared" si="7"/>
        <v>8.1344577240341653</v>
      </c>
      <c r="P10">
        <f t="shared" si="8"/>
        <v>16.513611326976388</v>
      </c>
      <c r="Q10">
        <f t="shared" si="4"/>
        <v>1163.3538869382219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-1.9733018866998184</v>
      </c>
      <c r="D11" s="4">
        <f>Input!I12</f>
        <v>20.410159428571429</v>
      </c>
      <c r="E11">
        <f t="shared" si="2"/>
        <v>19.508675571428572</v>
      </c>
      <c r="F11">
        <f t="shared" si="9"/>
        <v>54.298430952149268</v>
      </c>
      <c r="G11">
        <f t="shared" si="5"/>
        <v>1210.3270794503844</v>
      </c>
      <c r="H11">
        <f t="shared" si="3"/>
        <v>1185622.3842634116</v>
      </c>
      <c r="M11" s="4">
        <f>Input!J12</f>
        <v>5.5215890000000005</v>
      </c>
      <c r="N11">
        <f t="shared" si="6"/>
        <v>5.268046714285715</v>
      </c>
      <c r="O11">
        <f t="shared" si="7"/>
        <v>8.7680952520510598</v>
      </c>
      <c r="P11">
        <f t="shared" si="8"/>
        <v>12.250339766713328</v>
      </c>
      <c r="Q11">
        <f t="shared" si="4"/>
        <v>1083.113559965898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-1.9356484367800102</v>
      </c>
      <c r="D12" s="4">
        <f>Input!I13</f>
        <v>28.269972285714285</v>
      </c>
      <c r="E12">
        <f t="shared" si="2"/>
        <v>27.368488428571428</v>
      </c>
      <c r="F12">
        <f t="shared" si="9"/>
        <v>63.736131140581193</v>
      </c>
      <c r="G12">
        <f t="shared" si="5"/>
        <v>1322.6054364283973</v>
      </c>
      <c r="H12">
        <f t="shared" si="3"/>
        <v>1165158.7315216234</v>
      </c>
      <c r="M12" s="4">
        <f>Input!J13</f>
        <v>7.859812857142856</v>
      </c>
      <c r="N12">
        <f t="shared" si="6"/>
        <v>7.6062705714285705</v>
      </c>
      <c r="O12">
        <f t="shared" si="7"/>
        <v>9.4377001884319274</v>
      </c>
      <c r="P12">
        <f t="shared" si="8"/>
        <v>3.3541344420370622</v>
      </c>
      <c r="Q12">
        <f t="shared" si="4"/>
        <v>934.6757266418914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-1.8979949868602022</v>
      </c>
      <c r="D13" s="4">
        <f>Input!I14</f>
        <v>37.904581714285712</v>
      </c>
      <c r="E13">
        <f t="shared" si="2"/>
        <v>37.003097857142855</v>
      </c>
      <c r="F13">
        <f t="shared" si="9"/>
        <v>73.880180633336735</v>
      </c>
      <c r="G13">
        <f t="shared" si="5"/>
        <v>1359.9192340822553</v>
      </c>
      <c r="H13">
        <f t="shared" si="3"/>
        <v>1143362.1482468168</v>
      </c>
      <c r="M13" s="4">
        <f>Input!J14</f>
        <v>9.6346094285714265</v>
      </c>
      <c r="N13">
        <f t="shared" si="6"/>
        <v>9.3810671428571411</v>
      </c>
      <c r="O13">
        <f t="shared" si="7"/>
        <v>10.144049492755544</v>
      </c>
      <c r="P13">
        <f t="shared" si="8"/>
        <v>0.58214206625648868</v>
      </c>
      <c r="Q13">
        <f t="shared" si="4"/>
        <v>829.30581097483957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-1.8603415369403939</v>
      </c>
      <c r="D14" s="4">
        <f>Input!I15</f>
        <v>48.849159999999998</v>
      </c>
      <c r="E14">
        <f t="shared" si="2"/>
        <v>47.947676142857141</v>
      </c>
      <c r="F14">
        <f t="shared" si="9"/>
        <v>84.76799749209556</v>
      </c>
      <c r="G14">
        <f t="shared" si="5"/>
        <v>1355.7360642611825</v>
      </c>
      <c r="H14">
        <f t="shared" si="3"/>
        <v>1120196.4184396858</v>
      </c>
      <c r="M14" s="4">
        <f>Input!J15</f>
        <v>10.944578285714286</v>
      </c>
      <c r="N14">
        <f t="shared" si="6"/>
        <v>10.691036</v>
      </c>
      <c r="O14">
        <f t="shared" si="7"/>
        <v>10.887816858758832</v>
      </c>
      <c r="P14">
        <f t="shared" si="8"/>
        <v>3.8722706373863214E-2</v>
      </c>
      <c r="Q14">
        <f t="shared" si="4"/>
        <v>755.57372704878208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-1.8226880870205857</v>
      </c>
      <c r="D15" s="4">
        <f>Input!I16</f>
        <v>60.32899428571428</v>
      </c>
      <c r="E15">
        <f t="shared" si="2"/>
        <v>59.427510428571424</v>
      </c>
      <c r="F15">
        <f t="shared" si="9"/>
        <v>96.437558523872923</v>
      </c>
      <c r="G15">
        <f t="shared" si="5"/>
        <v>1369.7436600165302</v>
      </c>
      <c r="H15">
        <f t="shared" si="3"/>
        <v>1095630.6262228547</v>
      </c>
      <c r="M15" s="4">
        <f>Input!J16</f>
        <v>11.479834285714283</v>
      </c>
      <c r="N15">
        <f t="shared" si="6"/>
        <v>11.226291999999997</v>
      </c>
      <c r="O15">
        <f t="shared" si="7"/>
        <v>11.669561031777361</v>
      </c>
      <c r="P15">
        <f t="shared" si="8"/>
        <v>0.19648743453284154</v>
      </c>
      <c r="Q15">
        <f t="shared" si="4"/>
        <v>726.43431185670045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-1.7850346371007775</v>
      </c>
      <c r="D16" s="4">
        <f>Input!I17</f>
        <v>72.132799428571417</v>
      </c>
      <c r="E16">
        <f t="shared" si="2"/>
        <v>71.231315571428553</v>
      </c>
      <c r="F16">
        <f t="shared" si="9"/>
        <v>108.92727262869265</v>
      </c>
      <c r="G16">
        <f t="shared" si="5"/>
        <v>1420.9851784630987</v>
      </c>
      <c r="H16">
        <f t="shared" si="3"/>
        <v>1069640.0582051002</v>
      </c>
      <c r="M16" s="4">
        <f>Input!J17</f>
        <v>11.803805142857136</v>
      </c>
      <c r="N16">
        <f t="shared" si="6"/>
        <v>11.550262857142851</v>
      </c>
      <c r="O16">
        <f t="shared" si="7"/>
        <v>12.489714104819724</v>
      </c>
      <c r="P16">
        <f t="shared" si="8"/>
        <v>0.88256864676163305</v>
      </c>
      <c r="Q16">
        <f t="shared" si="4"/>
        <v>709.07565531053353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-1.7473811871809695</v>
      </c>
      <c r="D17" s="4">
        <f>Input!I18</f>
        <v>83.683062142857139</v>
      </c>
      <c r="E17">
        <f t="shared" si="2"/>
        <v>82.781578285714275</v>
      </c>
      <c r="F17">
        <f t="shared" si="9"/>
        <v>122.2758425234106</v>
      </c>
      <c r="G17">
        <f t="shared" si="5"/>
        <v>1559.7969076769791</v>
      </c>
      <c r="H17">
        <f t="shared" si="3"/>
        <v>1042207.1516700389</v>
      </c>
      <c r="M17" s="4">
        <f>Input!J18</f>
        <v>11.550262714285722</v>
      </c>
      <c r="N17">
        <f t="shared" si="6"/>
        <v>11.296720428571437</v>
      </c>
      <c r="O17">
        <f t="shared" si="7"/>
        <v>13.348569894717958</v>
      </c>
      <c r="P17">
        <f t="shared" si="8"/>
        <v>4.2100862317257643</v>
      </c>
      <c r="Q17">
        <f t="shared" si="4"/>
        <v>722.6428352719845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-1.7097277372611612</v>
      </c>
      <c r="D18" s="4">
        <f>Input!I19</f>
        <v>95.529124285714289</v>
      </c>
      <c r="E18">
        <f t="shared" si="2"/>
        <v>94.627640428571425</v>
      </c>
      <c r="F18">
        <f t="shared" si="9"/>
        <v>136.52211502973967</v>
      </c>
      <c r="G18">
        <f t="shared" si="5"/>
        <v>1755.1470021079308</v>
      </c>
      <c r="H18">
        <f t="shared" si="3"/>
        <v>1013322.4826206372</v>
      </c>
      <c r="M18" s="4">
        <f>Input!J19</f>
        <v>11.84606214285715</v>
      </c>
      <c r="N18">
        <f t="shared" si="6"/>
        <v>11.592519857142864</v>
      </c>
      <c r="O18">
        <f t="shared" si="7"/>
        <v>14.24627250632906</v>
      </c>
      <c r="P18">
        <f t="shared" si="8"/>
        <v>7.0424031230627504</v>
      </c>
      <c r="Q18">
        <f t="shared" si="4"/>
        <v>706.82696206892206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-1.672074287341353</v>
      </c>
      <c r="D19" s="4">
        <f>Input!I20</f>
        <v>106.65681657142856</v>
      </c>
      <c r="E19">
        <f t="shared" si="2"/>
        <v>105.7553327142857</v>
      </c>
      <c r="F19">
        <f t="shared" si="9"/>
        <v>151.70492022823774</v>
      </c>
      <c r="G19">
        <f t="shared" si="5"/>
        <v>2111.3645927023372</v>
      </c>
      <c r="H19">
        <f t="shared" si="3"/>
        <v>982985.78638182767</v>
      </c>
      <c r="M19" s="4">
        <f>Input!J20</f>
        <v>11.127692285714275</v>
      </c>
      <c r="N19">
        <f t="shared" si="6"/>
        <v>10.87414999999999</v>
      </c>
      <c r="O19">
        <f t="shared" si="7"/>
        <v>15.18280519849808</v>
      </c>
      <c r="P19">
        <f t="shared" si="8"/>
        <v>18.564509619544623</v>
      </c>
      <c r="Q19">
        <f t="shared" si="4"/>
        <v>745.54049188549857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-1.6344208374215448</v>
      </c>
      <c r="D20" s="4">
        <f>Input!I21</f>
        <v>117.67182314285715</v>
      </c>
      <c r="E20">
        <f t="shared" si="2"/>
        <v>116.77033928571429</v>
      </c>
      <c r="F20">
        <f t="shared" si="9"/>
        <v>167.86289989853782</v>
      </c>
      <c r="G20">
        <f t="shared" si="5"/>
        <v>2610.4497499750464</v>
      </c>
      <c r="H20">
        <f t="shared" si="3"/>
        <v>951207.00208797888</v>
      </c>
      <c r="M20" s="4">
        <f>Input!J21</f>
        <v>11.015006571428586</v>
      </c>
      <c r="N20">
        <f t="shared" si="6"/>
        <v>10.7614642857143</v>
      </c>
      <c r="O20">
        <f t="shared" si="7"/>
        <v>16.157979670300087</v>
      </c>
      <c r="P20">
        <f t="shared" si="8"/>
        <v>29.122378296071076</v>
      </c>
      <c r="Q20">
        <f t="shared" si="4"/>
        <v>751.70686381964549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-1.5967673875017367</v>
      </c>
      <c r="D21" s="4">
        <f>Input!I22</f>
        <v>129.08122899999998</v>
      </c>
      <c r="E21">
        <f t="shared" si="2"/>
        <v>128.17974514285712</v>
      </c>
      <c r="F21">
        <f t="shared" si="9"/>
        <v>185.03432578836544</v>
      </c>
      <c r="G21">
        <f t="shared" si="5"/>
        <v>3232.4433403766093</v>
      </c>
      <c r="H21">
        <f t="shared" si="3"/>
        <v>918007.33098112512</v>
      </c>
      <c r="M21" s="4">
        <f>Input!J22</f>
        <v>11.409405857142829</v>
      </c>
      <c r="N21">
        <f t="shared" si="6"/>
        <v>11.155863571428544</v>
      </c>
      <c r="O21">
        <f t="shared" si="7"/>
        <v>17.171425889827606</v>
      </c>
      <c r="P21">
        <f t="shared" si="8"/>
        <v>36.186990006542707</v>
      </c>
      <c r="Q21">
        <f t="shared" si="4"/>
        <v>730.23570876851932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-1.5591139375819285</v>
      </c>
      <c r="D22" s="4">
        <f>Input!I23</f>
        <v>141.39211885714286</v>
      </c>
      <c r="E22">
        <f t="shared" si="2"/>
        <v>140.490635</v>
      </c>
      <c r="F22">
        <f t="shared" si="9"/>
        <v>203.25690837872745</v>
      </c>
      <c r="G22">
        <f t="shared" si="5"/>
        <v>3939.6050738531499</v>
      </c>
      <c r="H22">
        <f t="shared" si="3"/>
        <v>883420.29704441095</v>
      </c>
      <c r="M22" s="4">
        <f>Input!J23</f>
        <v>12.310889857142882</v>
      </c>
      <c r="N22">
        <f t="shared" si="6"/>
        <v>12.057347571428597</v>
      </c>
      <c r="O22">
        <f t="shared" si="7"/>
        <v>18.222582590361998</v>
      </c>
      <c r="P22">
        <f t="shared" si="8"/>
        <v>38.01012283868274</v>
      </c>
      <c r="Q22">
        <f t="shared" si="4"/>
        <v>682.32700542939824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-1.5214604876621203</v>
      </c>
      <c r="D23" s="4">
        <f>Input!I24</f>
        <v>154.39320728571428</v>
      </c>
      <c r="E23">
        <f t="shared" si="2"/>
        <v>153.49172342857142</v>
      </c>
      <c r="F23">
        <f t="shared" si="9"/>
        <v>222.56759693877575</v>
      </c>
      <c r="G23">
        <f t="shared" si="5"/>
        <v>4771.4763011977484</v>
      </c>
      <c r="H23">
        <f t="shared" si="3"/>
        <v>847492.79712106078</v>
      </c>
      <c r="M23" s="4">
        <f>Input!J24</f>
        <v>13.001088428571421</v>
      </c>
      <c r="N23">
        <f t="shared" si="6"/>
        <v>12.747546142857136</v>
      </c>
      <c r="O23">
        <f t="shared" si="7"/>
        <v>19.310688560048312</v>
      </c>
      <c r="P23">
        <f t="shared" si="8"/>
        <v>43.074838388334044</v>
      </c>
      <c r="Q23">
        <f t="shared" si="4"/>
        <v>646.74548764088581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-1.4838070377423123</v>
      </c>
      <c r="D24" s="4">
        <f>Input!I25</f>
        <v>168.78877871428571</v>
      </c>
      <c r="E24">
        <f t="shared" si="2"/>
        <v>167.88729485714285</v>
      </c>
      <c r="F24">
        <f t="shared" si="9"/>
        <v>243.00237178985998</v>
      </c>
      <c r="G24">
        <f t="shared" si="5"/>
        <v>5642.2747826080131</v>
      </c>
      <c r="H24">
        <f t="shared" si="3"/>
        <v>810286.12635327934</v>
      </c>
      <c r="M24" s="4">
        <f>Input!J25</f>
        <v>14.395571428571429</v>
      </c>
      <c r="N24">
        <f t="shared" si="6"/>
        <v>14.142029142857144</v>
      </c>
      <c r="O24">
        <f t="shared" si="7"/>
        <v>20.434774851084221</v>
      </c>
      <c r="P24">
        <f t="shared" si="8"/>
        <v>39.598648548410296</v>
      </c>
      <c r="Q24">
        <f t="shared" si="4"/>
        <v>577.76334278372701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-1.446153587822504</v>
      </c>
      <c r="D25" s="4">
        <f>Input!I26</f>
        <v>184.74786128571432</v>
      </c>
      <c r="E25">
        <f t="shared" si="2"/>
        <v>183.84637742857146</v>
      </c>
      <c r="F25">
        <f t="shared" si="9"/>
        <v>264.5960298227065</v>
      </c>
      <c r="G25">
        <f t="shared" si="5"/>
        <v>6520.5063617736387</v>
      </c>
      <c r="H25">
        <f t="shared" si="3"/>
        <v>771876.96355128987</v>
      </c>
      <c r="M25" s="4">
        <f>Input!J26</f>
        <v>15.95908257142861</v>
      </c>
      <c r="N25">
        <f t="shared" si="6"/>
        <v>15.705540285714324</v>
      </c>
      <c r="O25">
        <f t="shared" si="7"/>
        <v>21.593658032846538</v>
      </c>
      <c r="P25">
        <f t="shared" si="8"/>
        <v>34.669930604093331</v>
      </c>
      <c r="Q25">
        <f t="shared" si="4"/>
        <v>505.04458755090758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-1.4085001379026958</v>
      </c>
      <c r="D26" s="4">
        <f>Input!I27</f>
        <v>203.08742471428573</v>
      </c>
      <c r="E26">
        <f t="shared" si="2"/>
        <v>202.18594085714287</v>
      </c>
      <c r="F26">
        <f t="shared" si="9"/>
        <v>287.38196443295061</v>
      </c>
      <c r="G26">
        <f t="shared" si="5"/>
        <v>7258.3624331295887</v>
      </c>
      <c r="H26">
        <f t="shared" si="3"/>
        <v>732358.30000575213</v>
      </c>
      <c r="M26" s="4">
        <f>Input!J27</f>
        <v>18.33956342857141</v>
      </c>
      <c r="N26">
        <f t="shared" si="6"/>
        <v>18.086021142857124</v>
      </c>
      <c r="O26">
        <f t="shared" si="7"/>
        <v>22.785934610244134</v>
      </c>
      <c r="P26">
        <f t="shared" si="8"/>
        <v>22.089186600925782</v>
      </c>
      <c r="Q26">
        <f t="shared" si="4"/>
        <v>403.71724570793236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-1.3708466879828876</v>
      </c>
      <c r="D27" s="4">
        <f>Input!I28</f>
        <v>223.44124142857143</v>
      </c>
      <c r="E27">
        <f t="shared" si="2"/>
        <v>222.53975757142857</v>
      </c>
      <c r="F27">
        <f t="shared" si="9"/>
        <v>311.39194115680135</v>
      </c>
      <c r="G27">
        <f t="shared" si="5"/>
        <v>7894.7105278887893</v>
      </c>
      <c r="H27">
        <f t="shared" si="3"/>
        <v>691840.29432395473</v>
      </c>
      <c r="M27" s="4">
        <f>Input!J28</f>
        <v>20.353816714285699</v>
      </c>
      <c r="N27">
        <f t="shared" si="6"/>
        <v>20.100274428571414</v>
      </c>
      <c r="O27">
        <f t="shared" si="7"/>
        <v>24.009976723850734</v>
      </c>
      <c r="P27">
        <f t="shared" si="8"/>
        <v>15.285772037712386</v>
      </c>
      <c r="Q27">
        <f t="shared" si="4"/>
        <v>326.83082261562407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-1.3331932380630795</v>
      </c>
      <c r="D28" s="4">
        <f>Input!I29</f>
        <v>246.40091014285716</v>
      </c>
      <c r="E28">
        <f t="shared" si="2"/>
        <v>245.49942628571429</v>
      </c>
      <c r="F28">
        <f t="shared" si="9"/>
        <v>336.65587039880427</v>
      </c>
      <c r="G28">
        <f t="shared" si="5"/>
        <v>8309.497303342896</v>
      </c>
      <c r="H28">
        <f t="shared" si="3"/>
        <v>650451.03513886302</v>
      </c>
      <c r="M28" s="4">
        <f>Input!J29</f>
        <v>22.959668714285726</v>
      </c>
      <c r="N28">
        <f t="shared" si="6"/>
        <v>22.706126428571441</v>
      </c>
      <c r="O28">
        <f t="shared" si="7"/>
        <v>25.263929242002909</v>
      </c>
      <c r="P28">
        <f t="shared" si="8"/>
        <v>6.5423552323979361</v>
      </c>
      <c r="Q28">
        <f t="shared" si="4"/>
        <v>239.4016895938845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-1.2955397881432713</v>
      </c>
      <c r="D29" s="4">
        <f>Input!I30</f>
        <v>271.68471699999998</v>
      </c>
      <c r="E29">
        <f t="shared" si="2"/>
        <v>270.78323314285711</v>
      </c>
      <c r="F29">
        <f t="shared" si="9"/>
        <v>363.20157874584174</v>
      </c>
      <c r="G29">
        <f t="shared" si="5"/>
        <v>8541.1506039927081</v>
      </c>
      <c r="H29">
        <f t="shared" si="3"/>
        <v>608337.19304747332</v>
      </c>
      <c r="M29" s="4">
        <f>Input!J30</f>
        <v>25.283806857142821</v>
      </c>
      <c r="N29">
        <f t="shared" si="6"/>
        <v>25.030264571428535</v>
      </c>
      <c r="O29">
        <f t="shared" si="7"/>
        <v>26.5457083470375</v>
      </c>
      <c r="P29">
        <f t="shared" si="8"/>
        <v>2.2965698370319547</v>
      </c>
      <c r="Q29">
        <f t="shared" si="4"/>
        <v>172.88233714643073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-1.2578863382234631</v>
      </c>
      <c r="D30" s="4">
        <f>Input!I31</f>
        <v>299.25040499999994</v>
      </c>
      <c r="E30">
        <f t="shared" si="2"/>
        <v>298.34892114285708</v>
      </c>
      <c r="F30">
        <f t="shared" si="9"/>
        <v>391.05458045404333</v>
      </c>
      <c r="G30">
        <f t="shared" si="5"/>
        <v>8594.3392683217335</v>
      </c>
      <c r="H30">
        <f t="shared" si="3"/>
        <v>565664.54291671573</v>
      </c>
      <c r="M30" s="4">
        <f>Input!J31</f>
        <v>27.565687999999966</v>
      </c>
      <c r="N30">
        <f t="shared" si="6"/>
        <v>27.31214571428568</v>
      </c>
      <c r="O30">
        <f t="shared" si="7"/>
        <v>27.853001708201589</v>
      </c>
      <c r="P30">
        <f t="shared" si="8"/>
        <v>0.29252520615476507</v>
      </c>
      <c r="Q30">
        <f t="shared" si="4"/>
        <v>118.0828143869646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-1.2202328883036548</v>
      </c>
      <c r="D31" s="4">
        <f>Input!I32</f>
        <v>330.11214357142859</v>
      </c>
      <c r="E31">
        <f t="shared" si="2"/>
        <v>329.21065971428573</v>
      </c>
      <c r="F31">
        <f t="shared" si="9"/>
        <v>420.23785077657755</v>
      </c>
      <c r="G31">
        <f t="shared" si="5"/>
        <v>8285.9495126909806</v>
      </c>
      <c r="H31">
        <f t="shared" si="3"/>
        <v>522618.33778474957</v>
      </c>
      <c r="M31" s="4">
        <f>Input!J32</f>
        <v>30.861738571428646</v>
      </c>
      <c r="N31">
        <f t="shared" si="6"/>
        <v>30.60819628571436</v>
      </c>
      <c r="O31">
        <f t="shared" si="7"/>
        <v>29.183270322534216</v>
      </c>
      <c r="P31">
        <f t="shared" si="8"/>
        <v>2.0304140005448601</v>
      </c>
      <c r="Q31">
        <f t="shared" si="4"/>
        <v>57.313092430723273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-1.1825794383838468</v>
      </c>
      <c r="D32" s="4">
        <f>Input!I33</f>
        <v>364.42487528571428</v>
      </c>
      <c r="E32">
        <f t="shared" si="2"/>
        <v>363.52339142857141</v>
      </c>
      <c r="F32">
        <f t="shared" si="9"/>
        <v>450.77160286883247</v>
      </c>
      <c r="G32">
        <f t="shared" si="5"/>
        <v>7612.2503995245006</v>
      </c>
      <c r="H32">
        <f t="shared" si="3"/>
        <v>479403.51601268939</v>
      </c>
      <c r="M32" s="4">
        <f>Input!J33</f>
        <v>34.31273171428569</v>
      </c>
      <c r="N32">
        <f t="shared" si="6"/>
        <v>34.059189428571401</v>
      </c>
      <c r="O32">
        <f t="shared" si="7"/>
        <v>30.533752092254907</v>
      </c>
      <c r="P32">
        <f t="shared" si="8"/>
        <v>12.428708412294329</v>
      </c>
      <c r="Q32">
        <f t="shared" si="4"/>
        <v>16.970675308042871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-1.1449259884640386</v>
      </c>
      <c r="D33" s="4">
        <f>Input!I34</f>
        <v>401.16034514285712</v>
      </c>
      <c r="E33">
        <f t="shared" si="2"/>
        <v>400.25886128571426</v>
      </c>
      <c r="F33">
        <f t="shared" si="9"/>
        <v>482.67307006182028</v>
      </c>
      <c r="G33">
        <f t="shared" si="5"/>
        <v>6792.1018081915909</v>
      </c>
      <c r="H33">
        <f t="shared" si="3"/>
        <v>436244.72413174569</v>
      </c>
      <c r="M33" s="4">
        <f>Input!J34</f>
        <v>36.735469857142846</v>
      </c>
      <c r="N33">
        <f t="shared" si="6"/>
        <v>36.481927571428557</v>
      </c>
      <c r="O33">
        <f t="shared" si="7"/>
        <v>31.901467192987795</v>
      </c>
      <c r="P33">
        <f t="shared" si="8"/>
        <v>20.980617278465687</v>
      </c>
      <c r="Q33">
        <f t="shared" si="4"/>
        <v>2.8791635198423902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-1.1072725385442304</v>
      </c>
      <c r="D34" s="4">
        <f>Input!I35</f>
        <v>441.67077885714286</v>
      </c>
      <c r="E34">
        <f t="shared" si="2"/>
        <v>440.769295</v>
      </c>
      <c r="F34">
        <f t="shared" si="9"/>
        <v>515.95629533343504</v>
      </c>
      <c r="G34">
        <f t="shared" si="5"/>
        <v>5653.0850191399604</v>
      </c>
      <c r="H34">
        <f t="shared" si="3"/>
        <v>393386.13900270115</v>
      </c>
      <c r="M34" s="4">
        <f>Input!J35</f>
        <v>40.510433714285739</v>
      </c>
      <c r="N34">
        <f t="shared" si="6"/>
        <v>40.25689142857145</v>
      </c>
      <c r="O34">
        <f t="shared" si="7"/>
        <v>33.283225271614782</v>
      </c>
      <c r="P34">
        <f t="shared" si="8"/>
        <v>48.63201966868278</v>
      </c>
      <c r="Q34">
        <f t="shared" si="4"/>
        <v>4.3187242577039875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-1.0696190886244221</v>
      </c>
      <c r="D35" s="4">
        <f>Input!I36</f>
        <v>485.50543442857139</v>
      </c>
      <c r="E35">
        <f t="shared" si="2"/>
        <v>484.60395057142853</v>
      </c>
      <c r="F35">
        <f t="shared" si="9"/>
        <v>550.63192982926034</v>
      </c>
      <c r="G35">
        <f t="shared" si="5"/>
        <v>4359.6940448726682</v>
      </c>
      <c r="H35">
        <f t="shared" si="3"/>
        <v>351091.07447099272</v>
      </c>
      <c r="M35" s="4">
        <f>Input!J36</f>
        <v>43.834655571428527</v>
      </c>
      <c r="N35">
        <f t="shared" si="6"/>
        <v>43.581113285714238</v>
      </c>
      <c r="O35">
        <f t="shared" si="7"/>
        <v>34.675634495825271</v>
      </c>
      <c r="P35">
        <f t="shared" si="8"/>
        <v>79.307552477162261</v>
      </c>
      <c r="Q35">
        <f t="shared" si="4"/>
        <v>29.185665447724723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-1.0319656387046141</v>
      </c>
      <c r="D36" s="4">
        <f>Input!I37</f>
        <v>530.14297414285716</v>
      </c>
      <c r="E36">
        <f t="shared" si="2"/>
        <v>529.24149028571435</v>
      </c>
      <c r="F36">
        <f t="shared" si="9"/>
        <v>586.70704228893544</v>
      </c>
      <c r="G36">
        <f t="shared" si="5"/>
        <v>3302.2896670349078</v>
      </c>
      <c r="H36">
        <f t="shared" si="3"/>
        <v>309641.35966584145</v>
      </c>
      <c r="M36" s="4">
        <f>Input!J37</f>
        <v>44.637539714285765</v>
      </c>
      <c r="N36">
        <f t="shared" si="6"/>
        <v>44.383997428571476</v>
      </c>
      <c r="O36">
        <f t="shared" si="7"/>
        <v>36.075112459675076</v>
      </c>
      <c r="P36">
        <f t="shared" si="8"/>
        <v>69.037569426352533</v>
      </c>
      <c r="Q36">
        <f t="shared" si="4"/>
        <v>38.505252294613555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-0.99431218878480587</v>
      </c>
      <c r="D37" s="4">
        <f>Input!I38</f>
        <v>575.62565514285711</v>
      </c>
      <c r="E37">
        <f t="shared" si="2"/>
        <v>574.72417128571431</v>
      </c>
      <c r="F37">
        <f t="shared" si="9"/>
        <v>624.18494121980325</v>
      </c>
      <c r="G37">
        <f t="shared" si="5"/>
        <v>2446.3677624728766</v>
      </c>
      <c r="H37">
        <f t="shared" si="3"/>
        <v>269336.47845158639</v>
      </c>
      <c r="M37" s="4">
        <f>Input!J38</f>
        <v>45.482680999999957</v>
      </c>
      <c r="N37">
        <f t="shared" si="6"/>
        <v>45.229138714285668</v>
      </c>
      <c r="O37">
        <f t="shared" si="7"/>
        <v>37.477898930867823</v>
      </c>
      <c r="P37">
        <f t="shared" si="8"/>
        <v>60.081718180039509</v>
      </c>
      <c r="Q37">
        <f t="shared" si="4"/>
        <v>49.708159002011598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-0.95665873886499775</v>
      </c>
      <c r="D38" s="4">
        <f>Input!I39</f>
        <v>620.7280225714286</v>
      </c>
      <c r="E38">
        <f t="shared" si="2"/>
        <v>619.82653871428579</v>
      </c>
      <c r="F38">
        <f t="shared" si="9"/>
        <v>663.06501162603672</v>
      </c>
      <c r="G38">
        <f t="shared" si="5"/>
        <v>1869.565539740219</v>
      </c>
      <c r="H38">
        <f t="shared" si="3"/>
        <v>230492.46227983147</v>
      </c>
      <c r="M38" s="4">
        <f>Input!J39</f>
        <v>45.102367428571483</v>
      </c>
      <c r="N38">
        <f t="shared" si="6"/>
        <v>44.848825142857194</v>
      </c>
      <c r="O38">
        <f t="shared" si="7"/>
        <v>38.880070406233465</v>
      </c>
      <c r="P38">
        <f t="shared" si="8"/>
        <v>35.626033105968212</v>
      </c>
      <c r="Q38">
        <f t="shared" si="4"/>
        <v>44.490070790247572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-0.91900528894518951</v>
      </c>
      <c r="D39" s="4">
        <f>Input!I40</f>
        <v>669.53492557142852</v>
      </c>
      <c r="E39">
        <f t="shared" si="2"/>
        <v>668.63344171428571</v>
      </c>
      <c r="F39">
        <f t="shared" si="9"/>
        <v>703.34256804825941</v>
      </c>
      <c r="G39">
        <f t="shared" si="5"/>
        <v>1204.7234508677466</v>
      </c>
      <c r="H39">
        <f t="shared" si="3"/>
        <v>193440.53178848713</v>
      </c>
      <c r="M39" s="4">
        <f>Input!J40</f>
        <v>48.80690299999992</v>
      </c>
      <c r="N39">
        <f t="shared" si="6"/>
        <v>48.553360714285631</v>
      </c>
      <c r="O39">
        <f t="shared" si="7"/>
        <v>40.277556422222652</v>
      </c>
      <c r="P39">
        <f t="shared" si="8"/>
        <v>68.488936680528028</v>
      </c>
      <c r="Q39">
        <f t="shared" si="4"/>
        <v>107.63280936879129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-0.88135183902538139</v>
      </c>
      <c r="D40" s="4">
        <f>Input!I41</f>
        <v>720.72230942857129</v>
      </c>
      <c r="E40">
        <f t="shared" si="2"/>
        <v>719.82082557142849</v>
      </c>
      <c r="F40">
        <f t="shared" si="9"/>
        <v>745.0087255956613</v>
      </c>
      <c r="G40">
        <f t="shared" si="5"/>
        <v>634.43030763074762</v>
      </c>
      <c r="H40">
        <f t="shared" si="3"/>
        <v>158525.4859143596</v>
      </c>
      <c r="M40" s="4">
        <f>Input!J41</f>
        <v>51.187383857142777</v>
      </c>
      <c r="N40">
        <f t="shared" si="6"/>
        <v>50.933841571428488</v>
      </c>
      <c r="O40">
        <f t="shared" si="7"/>
        <v>41.666157547401895</v>
      </c>
      <c r="P40">
        <f t="shared" si="8"/>
        <v>85.889967169197746</v>
      </c>
      <c r="Q40">
        <f t="shared" si="4"/>
        <v>162.69268298397387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-0.84369838910557315</v>
      </c>
      <c r="D41" s="4">
        <f>Input!I42</f>
        <v>773.19149085714275</v>
      </c>
      <c r="E41">
        <f t="shared" si="2"/>
        <v>772.29000699999995</v>
      </c>
      <c r="F41">
        <f t="shared" si="9"/>
        <v>788.05029055983346</v>
      </c>
      <c r="G41">
        <f t="shared" si="5"/>
        <v>248.38653788635844</v>
      </c>
      <c r="H41">
        <f t="shared" si="3"/>
        <v>126103.84098555526</v>
      </c>
      <c r="M41" s="4">
        <f>Input!J42</f>
        <v>52.46918142857146</v>
      </c>
      <c r="N41">
        <f t="shared" si="6"/>
        <v>52.215639142857171</v>
      </c>
      <c r="O41">
        <f t="shared" si="7"/>
        <v>43.04156496417216</v>
      </c>
      <c r="P41">
        <f t="shared" si="8"/>
        <v>84.163637036015061</v>
      </c>
      <c r="Q41">
        <f t="shared" si="4"/>
        <v>197.03461115488233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-0.80604493918576503</v>
      </c>
      <c r="D42" s="4">
        <f>Input!I43</f>
        <v>823.59007642857148</v>
      </c>
      <c r="E42">
        <f t="shared" si="2"/>
        <v>822.68859257142867</v>
      </c>
      <c r="F42">
        <f t="shared" si="9"/>
        <v>832.4496720873359</v>
      </c>
      <c r="G42">
        <f t="shared" si="5"/>
        <v>95.278673315863657</v>
      </c>
      <c r="H42">
        <f t="shared" si="3"/>
        <v>96541.726184732601</v>
      </c>
      <c r="M42" s="4">
        <f>Input!J43</f>
        <v>50.398585571428725</v>
      </c>
      <c r="N42">
        <f t="shared" si="6"/>
        <v>50.145043285714436</v>
      </c>
      <c r="O42">
        <f t="shared" si="7"/>
        <v>44.399381527502399</v>
      </c>
      <c r="P42">
        <f t="shared" si="8"/>
        <v>33.012629039780236</v>
      </c>
      <c r="Q42">
        <f t="shared" si="4"/>
        <v>143.19247707583517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-0.7683914892659568</v>
      </c>
      <c r="D43" s="4">
        <f>Input!I44</f>
        <v>874.52391799999998</v>
      </c>
      <c r="E43">
        <f t="shared" si="2"/>
        <v>873.62243414285717</v>
      </c>
      <c r="F43">
        <f t="shared" si="9"/>
        <v>878.18481625696961</v>
      </c>
      <c r="G43">
        <f t="shared" si="5"/>
        <v>20.81533055517308</v>
      </c>
      <c r="H43">
        <f t="shared" si="3"/>
        <v>70212.54586108106</v>
      </c>
      <c r="M43" s="4">
        <f>Input!J44</f>
        <v>50.933841571428502</v>
      </c>
      <c r="N43">
        <f t="shared" si="6"/>
        <v>50.680299285714213</v>
      </c>
      <c r="O43">
        <f t="shared" si="7"/>
        <v>45.735144169633735</v>
      </c>
      <c r="P43">
        <f t="shared" si="8"/>
        <v>24.454559122096928</v>
      </c>
      <c r="Q43">
        <f t="shared" si="4"/>
        <v>156.28905013119262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-0.73073803934614867</v>
      </c>
      <c r="D44" s="4">
        <f>Input!I45</f>
        <v>927.20438457142848</v>
      </c>
      <c r="E44">
        <f t="shared" si="2"/>
        <v>926.30290071428567</v>
      </c>
      <c r="F44">
        <f t="shared" si="9"/>
        <v>925.22916375870318</v>
      </c>
      <c r="G44">
        <f t="shared" si="5"/>
        <v>1.1529110497835537</v>
      </c>
      <c r="H44">
        <f t="shared" si="3"/>
        <v>47494.423346528354</v>
      </c>
      <c r="M44" s="4">
        <f>Input!J45</f>
        <v>52.680466571428497</v>
      </c>
      <c r="N44">
        <f t="shared" si="6"/>
        <v>52.426924285714207</v>
      </c>
      <c r="O44">
        <f t="shared" si="7"/>
        <v>47.044347501733611</v>
      </c>
      <c r="P44">
        <f t="shared" si="8"/>
        <v>28.972132835446899</v>
      </c>
      <c r="Q44">
        <f t="shared" si="4"/>
        <v>203.01083015576992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-0.69308458942634044</v>
      </c>
      <c r="D45" s="4">
        <f>Input!I46</f>
        <v>980.56096428571436</v>
      </c>
      <c r="E45">
        <f t="shared" si="2"/>
        <v>979.65948042857156</v>
      </c>
      <c r="F45">
        <f t="shared" si="9"/>
        <v>973.55163220532847</v>
      </c>
      <c r="G45">
        <f t="shared" si="5"/>
        <v>37.305809918173665</v>
      </c>
      <c r="H45">
        <f t="shared" si="3"/>
        <v>28767.445121778223</v>
      </c>
      <c r="M45" s="4">
        <f>Input!J46</f>
        <v>53.356579714285886</v>
      </c>
      <c r="N45">
        <f t="shared" si="6"/>
        <v>53.103037428571596</v>
      </c>
      <c r="O45">
        <f t="shared" si="7"/>
        <v>48.322468446625251</v>
      </c>
      <c r="P45">
        <f t="shared" si="8"/>
        <v>22.853839791147514</v>
      </c>
      <c r="Q45">
        <f t="shared" si="4"/>
        <v>222.73473199803684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-0.65543113950653231</v>
      </c>
      <c r="D46" s="4">
        <f>Input!I47</f>
        <v>1030.2693511428572</v>
      </c>
      <c r="E46">
        <f t="shared" si="2"/>
        <v>1029.3678672857143</v>
      </c>
      <c r="F46">
        <f t="shared" si="9"/>
        <v>1023.1166239265675</v>
      </c>
      <c r="G46">
        <f t="shared" si="5"/>
        <v>39.078043535276592</v>
      </c>
      <c r="H46">
        <f t="shared" si="3"/>
        <v>14410.728296613417</v>
      </c>
      <c r="M46" s="4">
        <f>Input!J47</f>
        <v>49.708386857142841</v>
      </c>
      <c r="N46">
        <f t="shared" si="6"/>
        <v>49.454844571428552</v>
      </c>
      <c r="O46">
        <f t="shared" si="7"/>
        <v>49.564991721239053</v>
      </c>
      <c r="P46">
        <f t="shared" si="8"/>
        <v>1.2132394611377023E-2</v>
      </c>
      <c r="Q46">
        <f t="shared" si="4"/>
        <v>127.15059343659216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-0.61777768958672408</v>
      </c>
      <c r="D47" s="4">
        <f>Input!I48</f>
        <v>1079.2593680000002</v>
      </c>
      <c r="E47">
        <f t="shared" si="2"/>
        <v>1078.3578841428573</v>
      </c>
      <c r="F47">
        <f t="shared" si="9"/>
        <v>1073.8840599001398</v>
      </c>
      <c r="G47">
        <f t="shared" si="5"/>
        <v>20.015103354726413</v>
      </c>
      <c r="H47">
        <f t="shared" si="3"/>
        <v>4799.3383290727998</v>
      </c>
      <c r="M47" s="4">
        <f>Input!J48</f>
        <v>48.990016857143019</v>
      </c>
      <c r="N47">
        <f t="shared" si="6"/>
        <v>48.73647457142873</v>
      </c>
      <c r="O47">
        <f t="shared" si="7"/>
        <v>50.767435973572404</v>
      </c>
      <c r="P47">
        <f t="shared" si="8"/>
        <v>4.1248042169973997</v>
      </c>
      <c r="Q47">
        <f t="shared" si="4"/>
        <v>111.46581464447939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-0.58012423966691595</v>
      </c>
      <c r="D48" s="4">
        <f>Input!I49</f>
        <v>1127.9394997142858</v>
      </c>
      <c r="E48">
        <f t="shared" si="2"/>
        <v>1127.0380158571429</v>
      </c>
      <c r="F48">
        <f t="shared" si="9"/>
        <v>1125.8094402670688</v>
      </c>
      <c r="G48">
        <f t="shared" si="5"/>
        <v>1.5093979805259601</v>
      </c>
      <c r="H48">
        <f t="shared" si="3"/>
        <v>301.08762059257015</v>
      </c>
      <c r="M48" s="4">
        <f>Input!J49</f>
        <v>48.680131714285608</v>
      </c>
      <c r="N48">
        <f t="shared" si="6"/>
        <v>48.426589428571319</v>
      </c>
      <c r="O48">
        <f t="shared" si="7"/>
        <v>51.925380366929048</v>
      </c>
      <c r="P48">
        <f t="shared" si="8"/>
        <v>12.241538030334157</v>
      </c>
      <c r="Q48">
        <f t="shared" si="4"/>
        <v>105.01847164940003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-0.54247078974710783</v>
      </c>
      <c r="D49" s="4">
        <f>Input!I50</f>
        <v>1179.9156820000003</v>
      </c>
      <c r="E49">
        <f t="shared" si="2"/>
        <v>1179.0141981428574</v>
      </c>
      <c r="F49">
        <f t="shared" si="9"/>
        <v>1178.8439316613139</v>
      </c>
      <c r="G49">
        <f t="shared" si="5"/>
        <v>2.8990674737176408E-2</v>
      </c>
      <c r="H49">
        <f t="shared" si="3"/>
        <v>1273.2490005061363</v>
      </c>
      <c r="M49" s="4">
        <f>Input!J50</f>
        <v>51.976182285714458</v>
      </c>
      <c r="N49">
        <f t="shared" si="6"/>
        <v>51.722640000000169</v>
      </c>
      <c r="O49">
        <f t="shared" si="7"/>
        <v>53.034491394245116</v>
      </c>
      <c r="P49">
        <f t="shared" si="8"/>
        <v>1.7209540805824108</v>
      </c>
      <c r="Q49">
        <f t="shared" si="4"/>
        <v>183.43729823290306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-0.50481733982729959</v>
      </c>
      <c r="D50" s="4">
        <f>Input!I51</f>
        <v>1233.8216034285713</v>
      </c>
      <c r="E50">
        <f t="shared" si="2"/>
        <v>1232.9201195714284</v>
      </c>
      <c r="F50">
        <f t="shared" si="9"/>
        <v>1232.9344813588925</v>
      </c>
      <c r="G50">
        <f t="shared" si="5"/>
        <v>2.0626093916592504E-4</v>
      </c>
      <c r="H50">
        <f t="shared" si="3"/>
        <v>8059.2210677861667</v>
      </c>
      <c r="M50" s="4">
        <f>Input!J51</f>
        <v>53.905921428570991</v>
      </c>
      <c r="N50">
        <f t="shared" si="6"/>
        <v>53.652379142856702</v>
      </c>
      <c r="O50">
        <f t="shared" si="7"/>
        <v>54.090549697578659</v>
      </c>
      <c r="P50">
        <f t="shared" si="8"/>
        <v>0.1919934350253473</v>
      </c>
      <c r="Q50">
        <f t="shared" si="4"/>
        <v>239.43358946560957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-0.46716388990749141</v>
      </c>
      <c r="D51" s="4">
        <f>Input!I52</f>
        <v>1286.6570127142857</v>
      </c>
      <c r="E51">
        <f t="shared" si="2"/>
        <v>1285.7555288571427</v>
      </c>
      <c r="F51">
        <f t="shared" si="9"/>
        <v>1288.0239580213915</v>
      </c>
      <c r="G51">
        <f t="shared" si="5"/>
        <v>5.145770873214512</v>
      </c>
      <c r="H51">
        <f t="shared" si="3"/>
        <v>20985.184810129314</v>
      </c>
      <c r="M51" s="4">
        <f>Input!J52</f>
        <v>52.835409285714377</v>
      </c>
      <c r="N51">
        <f t="shared" si="6"/>
        <v>52.581867000000088</v>
      </c>
      <c r="O51">
        <f t="shared" si="7"/>
        <v>55.089476662499045</v>
      </c>
      <c r="P51">
        <f t="shared" si="8"/>
        <v>6.2881062194581352</v>
      </c>
      <c r="Q51">
        <f t="shared" si="4"/>
        <v>207.45014290673265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-0.42951043998768323</v>
      </c>
      <c r="D52" s="4">
        <f>Input!I53</f>
        <v>1339.8304782857142</v>
      </c>
      <c r="E52">
        <f t="shared" si="2"/>
        <v>1338.9289944285713</v>
      </c>
      <c r="F52">
        <f t="shared" si="9"/>
        <v>1344.0513185756774</v>
      </c>
      <c r="G52">
        <f t="shared" si="5"/>
        <v>26.238204668026803</v>
      </c>
      <c r="H52">
        <f t="shared" si="3"/>
        <v>40356.792797472423</v>
      </c>
      <c r="M52" s="4">
        <f>Input!J53</f>
        <v>53.173465571428551</v>
      </c>
      <c r="N52">
        <f t="shared" si="6"/>
        <v>52.919923285714262</v>
      </c>
      <c r="O52">
        <f t="shared" si="7"/>
        <v>56.027360554285956</v>
      </c>
      <c r="P52">
        <f t="shared" si="8"/>
        <v>9.6561663781083098</v>
      </c>
      <c r="Q52">
        <f t="shared" si="4"/>
        <v>217.30256196435687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-0.39185699006787506</v>
      </c>
      <c r="D53" s="4">
        <f>Input!I54</f>
        <v>1396.2154804285713</v>
      </c>
      <c r="E53">
        <f t="shared" si="2"/>
        <v>1395.3139965714283</v>
      </c>
      <c r="F53">
        <f t="shared" si="9"/>
        <v>1400.9518005383056</v>
      </c>
      <c r="G53">
        <f t="shared" si="5"/>
        <v>31.784833568937419</v>
      </c>
      <c r="H53">
        <f t="shared" si="3"/>
        <v>66455.93348555002</v>
      </c>
      <c r="M53" s="4">
        <f>Input!J54</f>
        <v>56.385002142857047</v>
      </c>
      <c r="N53">
        <f t="shared" si="6"/>
        <v>56.131459857142758</v>
      </c>
      <c r="O53">
        <f t="shared" si="7"/>
        <v>56.900481962628085</v>
      </c>
      <c r="P53">
        <f t="shared" si="8"/>
        <v>0.59139499872508505</v>
      </c>
      <c r="Q53">
        <f t="shared" si="4"/>
        <v>322.300244411368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-0.35420354014806693</v>
      </c>
      <c r="D54" s="4">
        <f>Input!I55</f>
        <v>1454.2625935714284</v>
      </c>
      <c r="E54">
        <f t="shared" si="2"/>
        <v>1453.3611097142855</v>
      </c>
      <c r="F54">
        <f t="shared" si="9"/>
        <v>1458.6571388622592</v>
      </c>
      <c r="G54">
        <f t="shared" si="5"/>
        <v>28.047924736187465</v>
      </c>
      <c r="H54">
        <f t="shared" si="3"/>
        <v>99537.613713676867</v>
      </c>
      <c r="M54" s="4">
        <f>Input!J55</f>
        <v>58.047113142857143</v>
      </c>
      <c r="N54">
        <f t="shared" si="6"/>
        <v>57.793570857142853</v>
      </c>
      <c r="O54">
        <f t="shared" si="7"/>
        <v>57.705338323953612</v>
      </c>
      <c r="P54">
        <f t="shared" si="8"/>
        <v>7.7849799129906441E-3</v>
      </c>
      <c r="Q54">
        <f t="shared" si="4"/>
        <v>384.74169241259165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-0.31655009022825875</v>
      </c>
      <c r="D55" s="4">
        <f>Input!I56</f>
        <v>1514.2112742857141</v>
      </c>
      <c r="E55">
        <f t="shared" si="2"/>
        <v>1513.3097904285712</v>
      </c>
      <c r="F55">
        <f t="shared" si="9"/>
        <v>1517.0958061579095</v>
      </c>
      <c r="G55">
        <f t="shared" si="5"/>
        <v>14.333915102796716</v>
      </c>
      <c r="H55">
        <f t="shared" si="3"/>
        <v>139827.00230165411</v>
      </c>
      <c r="M55" s="4">
        <f>Input!J56</f>
        <v>59.948680714285729</v>
      </c>
      <c r="N55">
        <f t="shared" si="6"/>
        <v>59.69513842857144</v>
      </c>
      <c r="O55">
        <f t="shared" si="7"/>
        <v>58.438667295650255</v>
      </c>
      <c r="P55">
        <f t="shared" si="8"/>
        <v>1.5787197078642452</v>
      </c>
      <c r="Q55">
        <f t="shared" si="4"/>
        <v>462.95551416693479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-0.27889664030845057</v>
      </c>
      <c r="D56" s="4">
        <f>Input!I57</f>
        <v>1575.4417525714284</v>
      </c>
      <c r="E56">
        <f t="shared" si="2"/>
        <v>1574.5402687142855</v>
      </c>
      <c r="F56">
        <f t="shared" si="9"/>
        <v>1576.1932749221307</v>
      </c>
      <c r="G56">
        <f t="shared" si="5"/>
        <v>2.7324295231748925</v>
      </c>
      <c r="H56">
        <f t="shared" si="3"/>
        <v>187516.67672068553</v>
      </c>
      <c r="M56" s="4">
        <f>Input!J57</f>
        <v>61.230478285714298</v>
      </c>
      <c r="N56">
        <f t="shared" si="6"/>
        <v>60.976936000000009</v>
      </c>
      <c r="O56">
        <f t="shared" si="7"/>
        <v>59.097468764221269</v>
      </c>
      <c r="P56">
        <f t="shared" si="8"/>
        <v>3.5323970903657798</v>
      </c>
      <c r="Q56">
        <f t="shared" si="4"/>
        <v>519.75786040594119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-0.24124319038864239</v>
      </c>
      <c r="D57" s="4">
        <f>Input!I58</f>
        <v>1635.8411752857141</v>
      </c>
      <c r="E57">
        <f t="shared" si="2"/>
        <v>1634.9396914285712</v>
      </c>
      <c r="F57">
        <f t="shared" si="9"/>
        <v>1635.8723002019517</v>
      </c>
      <c r="G57">
        <f t="shared" si="5"/>
        <v>0.86975912418624302</v>
      </c>
      <c r="H57">
        <f t="shared" si="3"/>
        <v>242764.113125776</v>
      </c>
      <c r="M57" s="4">
        <f>Input!J58</f>
        <v>60.39942271428572</v>
      </c>
      <c r="N57">
        <f t="shared" si="6"/>
        <v>60.145880428571431</v>
      </c>
      <c r="O57">
        <f t="shared" si="7"/>
        <v>59.679025279820976</v>
      </c>
      <c r="P57">
        <f t="shared" si="8"/>
        <v>0.21795372991480891</v>
      </c>
      <c r="Q57">
        <f t="shared" si="4"/>
        <v>482.5553738021278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-0.20358974046883421</v>
      </c>
      <c r="D58" s="4">
        <f>Input!I59</f>
        <v>1695.0010575714289</v>
      </c>
      <c r="E58">
        <f t="shared" si="2"/>
        <v>1694.099573714286</v>
      </c>
      <c r="F58">
        <f t="shared" si="9"/>
        <v>1696.0532209244745</v>
      </c>
      <c r="G58">
        <f t="shared" si="5"/>
        <v>3.8167374218776686</v>
      </c>
      <c r="H58">
        <f t="shared" si="3"/>
        <v>305689.4576024639</v>
      </c>
      <c r="M58" s="4">
        <f>Input!J59</f>
        <v>59.15988228571473</v>
      </c>
      <c r="N58">
        <f t="shared" si="6"/>
        <v>58.906340000000441</v>
      </c>
      <c r="O58">
        <f t="shared" si="7"/>
        <v>60.180920722522849</v>
      </c>
      <c r="P58">
        <f t="shared" si="8"/>
        <v>1.6245560182257446</v>
      </c>
      <c r="Q58">
        <f t="shared" si="4"/>
        <v>429.63351045353943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-0.16593629054902603</v>
      </c>
      <c r="D59" s="4">
        <f>Input!I60</f>
        <v>1755.5976800000001</v>
      </c>
      <c r="E59">
        <f t="shared" si="2"/>
        <v>1754.6961961428572</v>
      </c>
      <c r="F59">
        <f t="shared" si="9"/>
        <v>1756.6542779454385</v>
      </c>
      <c r="G59">
        <f t="shared" si="5"/>
        <v>3.8340843456001061</v>
      </c>
      <c r="H59">
        <f t="shared" si="3"/>
        <v>376373.61332626088</v>
      </c>
      <c r="M59" s="4">
        <f>Input!J60</f>
        <v>60.596622428571209</v>
      </c>
      <c r="N59">
        <f t="shared" si="6"/>
        <v>60.34308014285692</v>
      </c>
      <c r="O59">
        <f t="shared" si="7"/>
        <v>60.601057020963879</v>
      </c>
      <c r="P59">
        <f t="shared" si="8"/>
        <v>6.6552069637812739E-2</v>
      </c>
      <c r="Q59">
        <f t="shared" si="4"/>
        <v>491.25809019590514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-0.12828284062921785</v>
      </c>
      <c r="D60" s="4">
        <f>Input!I61</f>
        <v>1816.6873012857143</v>
      </c>
      <c r="E60">
        <f t="shared" si="2"/>
        <v>1815.7858174285714</v>
      </c>
      <c r="F60">
        <f t="shared" si="9"/>
        <v>1817.5919467069523</v>
      </c>
      <c r="G60">
        <f t="shared" si="5"/>
        <v>3.2621029702247908</v>
      </c>
      <c r="H60">
        <f t="shared" si="3"/>
        <v>454856.67450310977</v>
      </c>
      <c r="M60" s="4">
        <f>Input!J61</f>
        <v>61.089621285714202</v>
      </c>
      <c r="N60">
        <f t="shared" si="6"/>
        <v>60.836078999999913</v>
      </c>
      <c r="O60">
        <f t="shared" si="7"/>
        <v>60.937668761513883</v>
      </c>
      <c r="P60">
        <f t="shared" si="8"/>
        <v>1.0320479644465443E-2</v>
      </c>
      <c r="Q60">
        <f t="shared" si="4"/>
        <v>513.35512937380145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-9.0629390709409688E-2</v>
      </c>
      <c r="D61" s="4">
        <f>Input!I62</f>
        <v>1878.8474348571431</v>
      </c>
      <c r="E61">
        <f t="shared" si="2"/>
        <v>1877.9459510000002</v>
      </c>
      <c r="F61">
        <f t="shared" si="9"/>
        <v>1878.7812822525884</v>
      </c>
      <c r="G61">
        <f t="shared" si="5"/>
        <v>0.69777830155069764</v>
      </c>
      <c r="H61">
        <f t="shared" si="3"/>
        <v>541136.73351402767</v>
      </c>
      <c r="M61" s="4">
        <f>Input!J62</f>
        <v>62.160133571428787</v>
      </c>
      <c r="N61">
        <f t="shared" si="6"/>
        <v>61.906591285714498</v>
      </c>
      <c r="O61">
        <f t="shared" si="7"/>
        <v>61.189335545636169</v>
      </c>
      <c r="P61">
        <f t="shared" si="8"/>
        <v>0.51445579667531149</v>
      </c>
      <c r="Q61">
        <f t="shared" si="4"/>
        <v>563.01105106352964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-5.2975940789601508E-2</v>
      </c>
      <c r="D62" s="4">
        <f>Input!I63</f>
        <v>1939.2750289999999</v>
      </c>
      <c r="E62">
        <f t="shared" si="2"/>
        <v>1938.373545142857</v>
      </c>
      <c r="F62">
        <f t="shared" si="9"/>
        <v>1940.1362742269939</v>
      </c>
      <c r="G62">
        <f t="shared" si="5"/>
        <v>3.1072138240622409</v>
      </c>
      <c r="H62">
        <f t="shared" si="3"/>
        <v>635169.08270244487</v>
      </c>
      <c r="M62" s="4">
        <f>Input!J63</f>
        <v>60.427594142856833</v>
      </c>
      <c r="N62">
        <f t="shared" si="6"/>
        <v>60.174051857142544</v>
      </c>
      <c r="O62">
        <f t="shared" si="7"/>
        <v>61.354991974405394</v>
      </c>
      <c r="P62">
        <f t="shared" si="8"/>
        <v>1.3946195605607934</v>
      </c>
      <c r="Q62">
        <f t="shared" si="4"/>
        <v>483.793859034234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-1.5322490869793332E-2</v>
      </c>
      <c r="D63" s="4">
        <f>Input!I64</f>
        <v>1996.2234585714286</v>
      </c>
      <c r="E63">
        <f t="shared" si="2"/>
        <v>1995.3219747142857</v>
      </c>
      <c r="F63">
        <f t="shared" si="9"/>
        <v>2001.5702093889661</v>
      </c>
      <c r="G63">
        <f t="shared" si="5"/>
        <v>39.040436549878002</v>
      </c>
      <c r="H63">
        <f t="shared" si="3"/>
        <v>736865.8268076207</v>
      </c>
      <c r="M63" s="4">
        <f>Input!J64</f>
        <v>56.948429571428733</v>
      </c>
      <c r="N63">
        <f t="shared" si="6"/>
        <v>56.694887285714444</v>
      </c>
      <c r="O63">
        <f t="shared" si="7"/>
        <v>61.433935161972265</v>
      </c>
      <c r="P63">
        <f t="shared" si="8"/>
        <v>22.458574773463766</v>
      </c>
      <c r="Q63">
        <f t="shared" si="4"/>
        <v>342.84780740314903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2.2330959050014844E-2</v>
      </c>
      <c r="D64" s="4">
        <f>Input!I65</f>
        <v>2050.7209787142856</v>
      </c>
      <c r="E64">
        <f t="shared" si="2"/>
        <v>2049.8194948571427</v>
      </c>
      <c r="F64">
        <f t="shared" si="9"/>
        <v>2062.9960390927945</v>
      </c>
      <c r="G64">
        <f t="shared" si="5"/>
        <v>173.62131799408914</v>
      </c>
      <c r="H64">
        <f t="shared" si="3"/>
        <v>846095.91626238811</v>
      </c>
      <c r="M64" s="4">
        <f>Input!J65</f>
        <v>54.497520142856956</v>
      </c>
      <c r="N64">
        <f t="shared" si="6"/>
        <v>54.243977857142667</v>
      </c>
      <c r="O64">
        <f t="shared" si="7"/>
        <v>61.425829703828413</v>
      </c>
      <c r="P64">
        <f t="shared" si="8"/>
        <v>51.578995947743451</v>
      </c>
      <c r="Q64">
        <f t="shared" si="4"/>
        <v>258.09195165111839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5.9984408969823017E-2</v>
      </c>
      <c r="D65" s="4">
        <f>Input!I66</f>
        <v>2104.6691571428569</v>
      </c>
      <c r="E65">
        <f t="shared" si="2"/>
        <v>2103.767673285714</v>
      </c>
      <c r="F65">
        <f t="shared" si="9"/>
        <v>2124.3267491435249</v>
      </c>
      <c r="G65">
        <f t="shared" si="5"/>
        <v>422.67560012722578</v>
      </c>
      <c r="H65">
        <f t="shared" si="3"/>
        <v>962685.60554790962</v>
      </c>
      <c r="M65" s="4">
        <f>Input!J66</f>
        <v>53.948178428571282</v>
      </c>
      <c r="N65">
        <f t="shared" si="6"/>
        <v>53.694636142856993</v>
      </c>
      <c r="O65">
        <f t="shared" si="7"/>
        <v>61.330710050730239</v>
      </c>
      <c r="P65">
        <f t="shared" si="8"/>
        <v>58.309624726502591</v>
      </c>
      <c r="Q65">
        <f t="shared" si="4"/>
        <v>240.74311447977857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9.7637858889631196E-2</v>
      </c>
      <c r="D66" s="4">
        <f>Input!I67</f>
        <v>2157.3918808571425</v>
      </c>
      <c r="E66">
        <f t="shared" si="2"/>
        <v>2156.4903969999996</v>
      </c>
      <c r="F66">
        <f t="shared" si="9"/>
        <v>2185.4757294082947</v>
      </c>
      <c r="G66">
        <f t="shared" si="5"/>
        <v>840.14949481936264</v>
      </c>
      <c r="H66">
        <f t="shared" si="3"/>
        <v>1086419.33464817</v>
      </c>
      <c r="M66" s="4">
        <f>Input!J67</f>
        <v>52.722723714285621</v>
      </c>
      <c r="N66">
        <f t="shared" si="6"/>
        <v>52.469181428571332</v>
      </c>
      <c r="O66">
        <f t="shared" si="7"/>
        <v>61.148980264769925</v>
      </c>
      <c r="P66">
        <f t="shared" si="8"/>
        <v>75.338907836874455</v>
      </c>
      <c r="Q66">
        <f t="shared" si="4"/>
        <v>204.21679116111684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0.13529130880943938</v>
      </c>
      <c r="D67" s="4">
        <f>Input!I68</f>
        <v>2208.917321285714</v>
      </c>
      <c r="E67">
        <f t="shared" si="2"/>
        <v>2208.0158374285711</v>
      </c>
      <c r="F67">
        <f t="shared" si="9"/>
        <v>2246.3571405683047</v>
      </c>
      <c r="G67">
        <f t="shared" si="5"/>
        <v>1470.0555264529421</v>
      </c>
      <c r="H67">
        <f t="shared" si="3"/>
        <v>1217041.0254921874</v>
      </c>
      <c r="M67" s="4">
        <f>Input!J68</f>
        <v>51.525440428571528</v>
      </c>
      <c r="N67">
        <f t="shared" si="6"/>
        <v>51.271898142857239</v>
      </c>
      <c r="O67">
        <f t="shared" si="7"/>
        <v>60.881411160010188</v>
      </c>
      <c r="P67">
        <f t="shared" si="8"/>
        <v>92.34274042683198</v>
      </c>
      <c r="Q67">
        <f t="shared" si="4"/>
        <v>171.43085881312095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0.17294475872924756</v>
      </c>
      <c r="D68" s="4">
        <f>Input!I69</f>
        <v>2259.7103059999999</v>
      </c>
      <c r="E68">
        <f t="shared" ref="E68:E84" si="13">D68-$D$3</f>
        <v>2258.808822142857</v>
      </c>
      <c r="F68">
        <f t="shared" si="9"/>
        <v>2306.8862754243028</v>
      </c>
      <c r="G68">
        <f t="shared" si="5"/>
        <v>2311.4415140295978</v>
      </c>
      <c r="H68">
        <f t="shared" ref="H68:H84" si="14">(F68-$I$4)^2</f>
        <v>1354255.7792326857</v>
      </c>
      <c r="M68" s="4">
        <f>Input!J69</f>
        <v>50.792984714285922</v>
      </c>
      <c r="N68">
        <f t="shared" si="6"/>
        <v>50.539442428571633</v>
      </c>
      <c r="O68">
        <f t="shared" si="7"/>
        <v>60.529134855997967</v>
      </c>
      <c r="P68">
        <f t="shared" si="8"/>
        <v>99.793954794579051</v>
      </c>
      <c r="Q68">
        <f t="shared" ref="Q68:Q84" si="15">(N68-$R$4)^2</f>
        <v>152.78702934602239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0.21059820864905571</v>
      </c>
      <c r="D69" s="4">
        <f>Input!I70</f>
        <v>2312.644315</v>
      </c>
      <c r="E69">
        <f t="shared" si="13"/>
        <v>2311.7428311428571</v>
      </c>
      <c r="F69">
        <f t="shared" si="9"/>
        <v>2366.9799122223121</v>
      </c>
      <c r="G69">
        <f t="shared" ref="G69:G84" si="16">(E69-F69)^2</f>
        <v>3051.1351261782897</v>
      </c>
      <c r="H69">
        <f t="shared" si="14"/>
        <v>1497731.9544042174</v>
      </c>
      <c r="M69" s="4">
        <f>Input!J70</f>
        <v>52.93400900000006</v>
      </c>
      <c r="N69">
        <f t="shared" ref="N69:N84" si="17">M69-$M$3</f>
        <v>52.680466714285771</v>
      </c>
      <c r="O69">
        <f t="shared" ref="O69:O84" si="18">$X$3*((1/$Z$3)*(1/SQRT(2*PI()))*EXP(-1*C69*C69/2))</f>
        <v>60.093636798009165</v>
      </c>
      <c r="P69">
        <f t="shared" ref="P69:P84" si="19">(N69-O69)^2</f>
        <v>54.955090690211506</v>
      </c>
      <c r="Q69">
        <f t="shared" si="15"/>
        <v>210.300153741478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0.24825165856886389</v>
      </c>
      <c r="D70" s="4">
        <f>Input!I71</f>
        <v>2367.9447192857147</v>
      </c>
      <c r="E70">
        <f t="shared" si="13"/>
        <v>2367.0432354285717</v>
      </c>
      <c r="F70">
        <f t="shared" ref="F70:F84" si="20">F69+O70</f>
        <v>2426.556657545043</v>
      </c>
      <c r="G70">
        <f t="shared" si="16"/>
        <v>3541.8474120132892</v>
      </c>
      <c r="H70">
        <f t="shared" si="14"/>
        <v>1647103.6005441286</v>
      </c>
      <c r="M70" s="4">
        <f>Input!J71</f>
        <v>55.300404285714649</v>
      </c>
      <c r="N70">
        <f t="shared" si="17"/>
        <v>55.04686200000036</v>
      </c>
      <c r="O70">
        <f t="shared" si="18"/>
        <v>59.576745322730751</v>
      </c>
      <c r="P70">
        <f t="shared" si="19"/>
        <v>20.519842917550932</v>
      </c>
      <c r="Q70">
        <f t="shared" si="15"/>
        <v>284.53362826169081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0.28590510848867207</v>
      </c>
      <c r="D71" s="4">
        <f>Input!I72</f>
        <v>2426.2031177142858</v>
      </c>
      <c r="E71">
        <f t="shared" si="13"/>
        <v>2425.3016338571429</v>
      </c>
      <c r="F71">
        <f t="shared" si="20"/>
        <v>2485.5372764169842</v>
      </c>
      <c r="G71">
        <f t="shared" si="16"/>
        <v>3628.3326345969745</v>
      </c>
      <c r="H71">
        <f t="shared" si="14"/>
        <v>1801973.2168509772</v>
      </c>
      <c r="M71" s="4">
        <f>Input!J72</f>
        <v>58.258398428571127</v>
      </c>
      <c r="N71">
        <f t="shared" si="17"/>
        <v>58.004856142856838</v>
      </c>
      <c r="O71">
        <f t="shared" si="18"/>
        <v>58.980618871941338</v>
      </c>
      <c r="P71">
        <f t="shared" si="19"/>
        <v>0.95211290347043287</v>
      </c>
      <c r="Q71">
        <f t="shared" si="15"/>
        <v>393.07498527627615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0.32355855840848025</v>
      </c>
      <c r="D72" s="4">
        <f>Input!I73</f>
        <v>2484.7009728571429</v>
      </c>
      <c r="E72">
        <f t="shared" si="13"/>
        <v>2483.799489</v>
      </c>
      <c r="F72">
        <f t="shared" si="20"/>
        <v>2543.8450073962968</v>
      </c>
      <c r="G72">
        <f t="shared" si="16"/>
        <v>3605.464279480012</v>
      </c>
      <c r="H72">
        <f t="shared" si="14"/>
        <v>1961914.800991188</v>
      </c>
      <c r="M72" s="4">
        <f>Input!J73</f>
        <v>58.497855142857134</v>
      </c>
      <c r="N72">
        <f t="shared" si="17"/>
        <v>58.244312857142845</v>
      </c>
      <c r="O72">
        <f t="shared" si="18"/>
        <v>58.307730979312687</v>
      </c>
      <c r="P72">
        <f t="shared" si="19"/>
        <v>4.0218582195490895E-3</v>
      </c>
      <c r="Q72">
        <f t="shared" si="15"/>
        <v>402.62731930722299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0.36121200832828843</v>
      </c>
      <c r="D73" s="4">
        <f>Input!I74</f>
        <v>2542.9030284285718</v>
      </c>
      <c r="E73">
        <f t="shared" si="13"/>
        <v>2542.0015445714289</v>
      </c>
      <c r="F73">
        <f t="shared" si="20"/>
        <v>2601.4058605727373</v>
      </c>
      <c r="G73">
        <f t="shared" si="16"/>
        <v>3528.872759583307</v>
      </c>
      <c r="H73">
        <f t="shared" si="14"/>
        <v>2126477.1493271119</v>
      </c>
      <c r="M73" s="4">
        <f>Input!J74</f>
        <v>58.2020555714289</v>
      </c>
      <c r="N73">
        <f t="shared" si="17"/>
        <v>57.948513285714611</v>
      </c>
      <c r="O73">
        <f t="shared" si="18"/>
        <v>57.560853176440453</v>
      </c>
      <c r="P73">
        <f t="shared" si="19"/>
        <v>0.15028036032245218</v>
      </c>
      <c r="Q73">
        <f t="shared" si="15"/>
        <v>390.84403943932631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0.3988654582480966</v>
      </c>
      <c r="D74" s="4">
        <f>Input!I75</f>
        <v>2602.4713957142853</v>
      </c>
      <c r="E74">
        <f t="shared" si="13"/>
        <v>2601.5699118571424</v>
      </c>
      <c r="F74">
        <f t="shared" si="20"/>
        <v>2658.1488965561102</v>
      </c>
      <c r="G74">
        <f t="shared" si="16"/>
        <v>3201.181509566034</v>
      </c>
      <c r="H74">
        <f t="shared" si="14"/>
        <v>2295187.3666949216</v>
      </c>
      <c r="M74" s="4">
        <f>Input!J75</f>
        <v>59.568367285713521</v>
      </c>
      <c r="N74">
        <f t="shared" si="17"/>
        <v>59.314824999999232</v>
      </c>
      <c r="O74">
        <f t="shared" si="18"/>
        <v>56.743035983373005</v>
      </c>
      <c r="P74">
        <f t="shared" si="19"/>
        <v>6.6140987460392928</v>
      </c>
      <c r="Q74">
        <f t="shared" si="15"/>
        <v>446.7341999627692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0.43651890816790478</v>
      </c>
      <c r="D75" s="4">
        <f>Input!I76</f>
        <v>2661.3918212857143</v>
      </c>
      <c r="E75">
        <f t="shared" si="13"/>
        <v>2660.4903374285714</v>
      </c>
      <c r="F75">
        <f t="shared" si="20"/>
        <v>2714.0064847221238</v>
      </c>
      <c r="G75">
        <f t="shared" si="16"/>
        <v>2863.978021145198</v>
      </c>
      <c r="H75">
        <f t="shared" si="14"/>
        <v>2467554.5414594929</v>
      </c>
      <c r="M75" s="4">
        <f>Input!J76</f>
        <v>58.92042557142895</v>
      </c>
      <c r="N75">
        <f t="shared" si="17"/>
        <v>58.666883285714661</v>
      </c>
      <c r="O75">
        <f t="shared" si="18"/>
        <v>55.857588166013585</v>
      </c>
      <c r="P75">
        <f t="shared" si="19"/>
        <v>7.8921390695762845</v>
      </c>
      <c r="Q75">
        <f t="shared" si="15"/>
        <v>419.76412273380822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0.47417235808771296</v>
      </c>
      <c r="D76" s="4">
        <f>Input!I77</f>
        <v>2718.5233648571425</v>
      </c>
      <c r="E76">
        <f t="shared" si="13"/>
        <v>2717.6218809999996</v>
      </c>
      <c r="F76">
        <f t="shared" si="20"/>
        <v>2768.9145391797542</v>
      </c>
      <c r="G76">
        <f t="shared" si="16"/>
        <v>2630.9367831451518</v>
      </c>
      <c r="H76">
        <f t="shared" si="14"/>
        <v>2643073.5399490003</v>
      </c>
      <c r="M76" s="4">
        <f>Input!J77</f>
        <v>57.13154357142821</v>
      </c>
      <c r="N76">
        <f t="shared" si="17"/>
        <v>56.878001285713921</v>
      </c>
      <c r="O76">
        <f t="shared" si="18"/>
        <v>54.908054457630548</v>
      </c>
      <c r="P76">
        <f t="shared" si="19"/>
        <v>3.8806905054757412</v>
      </c>
      <c r="Q76">
        <f t="shared" si="15"/>
        <v>349.6624706885101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0.51182580800752109</v>
      </c>
      <c r="D77" s="4">
        <f>Input!I78</f>
        <v>2775.4858801428568</v>
      </c>
      <c r="E77">
        <f t="shared" si="13"/>
        <v>2774.5843962857139</v>
      </c>
      <c r="F77">
        <f t="shared" si="20"/>
        <v>2822.8127311339153</v>
      </c>
      <c r="G77">
        <f t="shared" si="16"/>
        <v>2325.9722822302456</v>
      </c>
      <c r="H77">
        <f t="shared" si="14"/>
        <v>2821228.8735404862</v>
      </c>
      <c r="M77" s="4">
        <f>Input!J78</f>
        <v>56.962515285714289</v>
      </c>
      <c r="N77">
        <f t="shared" si="17"/>
        <v>56.708973</v>
      </c>
      <c r="O77">
        <f t="shared" si="18"/>
        <v>53.898191954161021</v>
      </c>
      <c r="P77">
        <f t="shared" si="19"/>
        <v>7.9004900876476656</v>
      </c>
      <c r="Q77">
        <f t="shared" si="15"/>
        <v>343.36963220503179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0.54947925792732932</v>
      </c>
      <c r="D78" s="4">
        <f>Input!I79</f>
        <v>2830.3214568571429</v>
      </c>
      <c r="E78">
        <f t="shared" si="13"/>
        <v>2829.419973</v>
      </c>
      <c r="F78">
        <f t="shared" si="20"/>
        <v>2875.6446765368264</v>
      </c>
      <c r="G78">
        <f t="shared" si="16"/>
        <v>2136.7232170674893</v>
      </c>
      <c r="H78">
        <f t="shared" si="14"/>
        <v>3001498.5916273687</v>
      </c>
      <c r="M78" s="4">
        <f>Input!J79</f>
        <v>54.835576714286162</v>
      </c>
      <c r="N78">
        <f t="shared" si="17"/>
        <v>54.582034428571873</v>
      </c>
      <c r="O78">
        <f t="shared" si="18"/>
        <v>52.83194540291084</v>
      </c>
      <c r="P78">
        <f t="shared" si="19"/>
        <v>3.0628115977391848</v>
      </c>
      <c r="Q78">
        <f t="shared" si="15"/>
        <v>269.06815412770123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0.58713270784713745</v>
      </c>
      <c r="D79" s="4">
        <f>Input!I80</f>
        <v>2884.8894054285711</v>
      </c>
      <c r="E79">
        <f t="shared" si="13"/>
        <v>2883.9879215714282</v>
      </c>
      <c r="F79">
        <f t="shared" si="20"/>
        <v>2927.3580981483765</v>
      </c>
      <c r="G79">
        <f t="shared" si="16"/>
        <v>1880.9722163156771</v>
      </c>
      <c r="H79">
        <f t="shared" si="14"/>
        <v>3183358.154432165</v>
      </c>
      <c r="M79" s="4">
        <f>Input!J80</f>
        <v>54.567948571428133</v>
      </c>
      <c r="N79">
        <f t="shared" si="17"/>
        <v>54.314406285713844</v>
      </c>
      <c r="O79">
        <f t="shared" si="18"/>
        <v>51.713421611550288</v>
      </c>
      <c r="P79">
        <f t="shared" si="19"/>
        <v>6.7651212752336978</v>
      </c>
      <c r="Q79">
        <f t="shared" si="15"/>
        <v>260.35981109779067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0.62478615776694568</v>
      </c>
      <c r="D80" s="4">
        <f>Input!I81</f>
        <v>2939.1192975714284</v>
      </c>
      <c r="E80">
        <f t="shared" si="13"/>
        <v>2938.2178137142855</v>
      </c>
      <c r="F80">
        <f t="shared" si="20"/>
        <v>2977.904961357307</v>
      </c>
      <c r="G80">
        <f t="shared" si="16"/>
        <v>1575.0696880389862</v>
      </c>
      <c r="H80">
        <f t="shared" si="14"/>
        <v>3366284.2410976724</v>
      </c>
      <c r="M80" s="4">
        <f>Input!J81</f>
        <v>54.229892142857352</v>
      </c>
      <c r="N80">
        <f t="shared" si="17"/>
        <v>53.976349857143063</v>
      </c>
      <c r="O80">
        <f t="shared" si="18"/>
        <v>50.546863208930652</v>
      </c>
      <c r="P80">
        <f t="shared" si="19"/>
        <v>11.761378670267195</v>
      </c>
      <c r="Q80">
        <f t="shared" si="15"/>
        <v>249.564560039637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0.66243960768675381</v>
      </c>
      <c r="D81" s="4">
        <f>Input!I82</f>
        <v>2992.1237350000001</v>
      </c>
      <c r="E81">
        <f t="shared" si="13"/>
        <v>2991.2222511428572</v>
      </c>
      <c r="F81">
        <f t="shared" si="20"/>
        <v>3027.2415833484984</v>
      </c>
      <c r="G81">
        <f t="shared" si="16"/>
        <v>1297.3922925403376</v>
      </c>
      <c r="H81">
        <f t="shared" si="14"/>
        <v>3549758.4506477839</v>
      </c>
      <c r="M81" s="4">
        <f>Input!J82</f>
        <v>53.004437428571691</v>
      </c>
      <c r="N81">
        <f t="shared" si="17"/>
        <v>52.750895142857402</v>
      </c>
      <c r="O81">
        <f t="shared" si="18"/>
        <v>49.336621991191564</v>
      </c>
      <c r="P81">
        <f t="shared" si="19"/>
        <v>11.657261154186179</v>
      </c>
      <c r="Q81">
        <f t="shared" si="15"/>
        <v>212.34778192247367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0.70009305760656204</v>
      </c>
      <c r="D82" s="4">
        <f>Input!I83</f>
        <v>3046.6494265714286</v>
      </c>
      <c r="E82">
        <f t="shared" si="13"/>
        <v>3045.7479427142857</v>
      </c>
      <c r="F82">
        <f t="shared" si="20"/>
        <v>3075.3287154344162</v>
      </c>
      <c r="G82">
        <f t="shared" si="16"/>
        <v>875.02211472001238</v>
      </c>
      <c r="H82">
        <f t="shared" si="14"/>
        <v>3733270.8561921902</v>
      </c>
      <c r="M82" s="4">
        <f>Input!J83</f>
        <v>54.525691571428524</v>
      </c>
      <c r="N82">
        <f t="shared" si="17"/>
        <v>54.272149285714235</v>
      </c>
      <c r="O82">
        <f t="shared" si="18"/>
        <v>48.087132085918022</v>
      </c>
      <c r="P82">
        <f t="shared" si="19"/>
        <v>38.254437761774994</v>
      </c>
      <c r="Q82">
        <f t="shared" si="15"/>
        <v>258.99790682978988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0.73774650752637017</v>
      </c>
      <c r="D83" s="4">
        <f>Input!I84</f>
        <v>3100.4708338571431</v>
      </c>
      <c r="E83">
        <f t="shared" si="13"/>
        <v>3099.5693500000002</v>
      </c>
      <c r="F83">
        <f t="shared" si="20"/>
        <v>3122.1315985982205</v>
      </c>
      <c r="G83">
        <f t="shared" si="16"/>
        <v>509.05506180789484</v>
      </c>
      <c r="H83">
        <f t="shared" si="14"/>
        <v>3916323.3760833135</v>
      </c>
      <c r="M83" s="4">
        <f>Input!J84</f>
        <v>53.821407285714486</v>
      </c>
      <c r="N83">
        <f t="shared" si="17"/>
        <v>53.567865000000197</v>
      </c>
      <c r="O83">
        <f t="shared" si="18"/>
        <v>46.802883163804246</v>
      </c>
      <c r="P83">
        <f t="shared" si="19"/>
        <v>45.764979244061131</v>
      </c>
      <c r="Q83">
        <f t="shared" si="15"/>
        <v>236.8252489647096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0.77539995744617829</v>
      </c>
      <c r="D84" s="4">
        <f>Input!I85</f>
        <v>3152.0948739999999</v>
      </c>
      <c r="E84">
        <f t="shared" si="13"/>
        <v>3151.193390142857</v>
      </c>
      <c r="F84">
        <f t="shared" si="20"/>
        <v>3167.6199925197056</v>
      </c>
      <c r="G84">
        <f t="shared" si="16"/>
        <v>269.83326564709063</v>
      </c>
      <c r="H84">
        <f t="shared" si="14"/>
        <v>4098432.9295359557</v>
      </c>
      <c r="M84" s="4">
        <f>Input!J85</f>
        <v>51.624040142856757</v>
      </c>
      <c r="N84">
        <f t="shared" si="17"/>
        <v>51.370497857142468</v>
      </c>
      <c r="O84">
        <f t="shared" si="18"/>
        <v>45.488393921484892</v>
      </c>
      <c r="P84">
        <f t="shared" si="19"/>
        <v>34.599146709878333</v>
      </c>
      <c r="Q84">
        <f t="shared" si="15"/>
        <v>174.02254453777942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0" zoomScale="84" zoomScaleNormal="84" workbookViewId="0">
      <selection activeCell="Z4" sqref="Z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0.90148385714285717</v>
      </c>
      <c r="D3">
        <f>C3-$C$3</f>
        <v>0</v>
      </c>
      <c r="E3">
        <f>N3</f>
        <v>8.2277046900587383</v>
      </c>
      <c r="F3">
        <f>(D3-E3)^2</f>
        <v>67.695124466814562</v>
      </c>
      <c r="G3">
        <f>(E3-$H$4)^2</f>
        <v>1234420.0511551858</v>
      </c>
      <c r="H3" s="2" t="s">
        <v>11</v>
      </c>
      <c r="I3" s="23">
        <f>SUM(F3:F167)</f>
        <v>329015.92916809121</v>
      </c>
      <c r="J3">
        <f>1-(I3/I5)</f>
        <v>0.99579125440754279</v>
      </c>
      <c r="L3">
        <f>Input!J4</f>
        <v>0.25354228571428572</v>
      </c>
      <c r="M3">
        <f>L3-$L$3</f>
        <v>0</v>
      </c>
      <c r="N3">
        <f>2*($X$3/PI())*($Z$3/(4*((B3-$Y$3)^2)+$Z$3*$Z$3))</f>
        <v>8.2277046900587383</v>
      </c>
      <c r="O3">
        <f>(L3-N3)^2</f>
        <v>63.587266050860507</v>
      </c>
      <c r="P3">
        <f>(N3-$Q$4)^2</f>
        <v>902.50456402884072</v>
      </c>
      <c r="Q3" s="1" t="s">
        <v>11</v>
      </c>
      <c r="R3" s="23">
        <f>SUM(O3:O167)</f>
        <v>7447.1562685658146</v>
      </c>
      <c r="S3" s="5">
        <f>1-(R3/R5)</f>
        <v>0.7778046408443452</v>
      </c>
      <c r="V3">
        <f>COUNT(B3:B194)</f>
        <v>81</v>
      </c>
      <c r="X3">
        <v>4499.1927867583081</v>
      </c>
      <c r="Y3">
        <v>56.484441760696853</v>
      </c>
      <c r="Z3">
        <v>41.639644898602093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1.3381401428571429</v>
      </c>
      <c r="D4">
        <f t="shared" ref="D4:D67" si="1">C4-$C$3</f>
        <v>0.43665628571428572</v>
      </c>
      <c r="E4">
        <f>N4+E3</f>
        <v>16.717724295062837</v>
      </c>
      <c r="F4">
        <f t="shared" ref="F4:F67" si="2">(D4-E4)^2</f>
        <v>265.07317552503281</v>
      </c>
      <c r="G4">
        <f t="shared" ref="G4:G67" si="3">(E4-$H$4)^2</f>
        <v>1215626.5511136276</v>
      </c>
      <c r="H4">
        <f>AVERAGE(C3:C167)</f>
        <v>1119.2722812733684</v>
      </c>
      <c r="I4" t="s">
        <v>5</v>
      </c>
      <c r="J4" t="s">
        <v>6</v>
      </c>
      <c r="L4">
        <f>Input!J5</f>
        <v>0.43665628571428572</v>
      </c>
      <c r="M4">
        <f t="shared" ref="M4:M67" si="4">L4-$L$3</f>
        <v>0.183114</v>
      </c>
      <c r="N4">
        <f t="shared" ref="N4:N67" si="5">2*($X$3/PI())*($Z$3/(4*((B4-$Y$3)^2)+$Z$3*$Z$3))</f>
        <v>8.4900196050041004</v>
      </c>
      <c r="O4">
        <f t="shared" ref="O4:O67" si="6">(L4-N4)^2</f>
        <v>64.856660752482668</v>
      </c>
      <c r="P4">
        <f t="shared" ref="P4:P67" si="7">(N4-$Q$4)^2</f>
        <v>886.81259397795748</v>
      </c>
      <c r="Q4">
        <f>AVERAGE(L3:L167)</f>
        <v>38.269418423280428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2.183281285714286</v>
      </c>
      <c r="D5">
        <f t="shared" si="1"/>
        <v>1.2817974285714289</v>
      </c>
      <c r="E5">
        <f t="shared" ref="E5:E68" si="8">N5+E4</f>
        <v>25.482180305931884</v>
      </c>
      <c r="F5">
        <f t="shared" si="2"/>
        <v>585.65853141084108</v>
      </c>
      <c r="G5">
        <f t="shared" si="3"/>
        <v>1196376.784974355</v>
      </c>
      <c r="I5">
        <f>SUM(G3:G167)</f>
        <v>78174344.81137085</v>
      </c>
      <c r="J5" s="5">
        <f>1-((1-J3)*(V3-1)/(V3-1-1))</f>
        <v>0.99573797914687878</v>
      </c>
      <c r="L5">
        <f>Input!J6</f>
        <v>0.84514114285714315</v>
      </c>
      <c r="M5">
        <f t="shared" si="4"/>
        <v>0.59159885714285743</v>
      </c>
      <c r="N5">
        <f t="shared" si="5"/>
        <v>8.7644560108690452</v>
      </c>
      <c r="O5">
        <f t="shared" si="6"/>
        <v>62.715547978714376</v>
      </c>
      <c r="P5">
        <f t="shared" si="7"/>
        <v>870.54280695780835</v>
      </c>
      <c r="R5">
        <f>SUM(P3:P167)</f>
        <v>33516.254780770862</v>
      </c>
      <c r="S5" s="5">
        <f>1-((1-S3)*(V3-1)/(V3-1-1))</f>
        <v>0.77499204136136224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3.3664789999999996</v>
      </c>
      <c r="D6">
        <f t="shared" si="1"/>
        <v>2.4649951428571422</v>
      </c>
      <c r="E6">
        <f t="shared" si="8"/>
        <v>34.533908331969982</v>
      </c>
      <c r="F6">
        <f t="shared" si="2"/>
        <v>1028.4151931308556</v>
      </c>
      <c r="G6">
        <f t="shared" si="3"/>
        <v>1176657.3377315523</v>
      </c>
      <c r="L6">
        <f>Input!J7</f>
        <v>1.1831977142857135</v>
      </c>
      <c r="M6">
        <f t="shared" si="4"/>
        <v>0.9296554285714278</v>
      </c>
      <c r="N6">
        <f t="shared" si="5"/>
        <v>9.0517280260380968</v>
      </c>
      <c r="O6">
        <f t="shared" si="6"/>
        <v>61.913769266966064</v>
      </c>
      <c r="P6">
        <f t="shared" si="7"/>
        <v>853.67343214910659</v>
      </c>
      <c r="V6" s="19" t="s">
        <v>17</v>
      </c>
      <c r="W6" s="20">
        <f>SQRT((S5-J5)^2)</f>
        <v>0.22074593778551654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5.2680465714285711</v>
      </c>
      <c r="D7">
        <f t="shared" si="1"/>
        <v>4.3665627142857142</v>
      </c>
      <c r="E7">
        <f t="shared" si="8"/>
        <v>43.886507421880296</v>
      </c>
      <c r="F7">
        <f t="shared" si="2"/>
        <v>1561.8260296913331</v>
      </c>
      <c r="G7">
        <f t="shared" si="3"/>
        <v>1156454.5626021642</v>
      </c>
      <c r="L7">
        <f>Input!J8</f>
        <v>1.9015675714285716</v>
      </c>
      <c r="M7">
        <f t="shared" si="4"/>
        <v>1.6480252857142859</v>
      </c>
      <c r="N7">
        <f t="shared" si="5"/>
        <v>9.3525990899103153</v>
      </c>
      <c r="O7">
        <f t="shared" si="6"/>
        <v>55.517870689408355</v>
      </c>
      <c r="P7">
        <f t="shared" si="7"/>
        <v>836.18244035876762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7.5921848571428585</v>
      </c>
      <c r="D8">
        <f t="shared" si="1"/>
        <v>6.6907010000000016</v>
      </c>
      <c r="E8">
        <f t="shared" si="8"/>
        <v>53.554393067163254</v>
      </c>
      <c r="F8">
        <f t="shared" si="2"/>
        <v>2196.2056341658995</v>
      </c>
      <c r="G8">
        <f t="shared" si="3"/>
        <v>1135754.6172426934</v>
      </c>
      <c r="L8">
        <f>Input!J9</f>
        <v>2.3241382857142874</v>
      </c>
      <c r="M8">
        <f t="shared" si="4"/>
        <v>2.0705960000000019</v>
      </c>
      <c r="N8">
        <f t="shared" si="5"/>
        <v>9.6678856452829578</v>
      </c>
      <c r="O8">
        <f t="shared" si="6"/>
        <v>53.930625281171821</v>
      </c>
      <c r="P8">
        <f t="shared" si="7"/>
        <v>818.04767725086367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10.564264714285715</v>
      </c>
      <c r="D9">
        <f t="shared" si="1"/>
        <v>9.6627808571428577</v>
      </c>
      <c r="E9">
        <f t="shared" si="8"/>
        <v>63.552854147208762</v>
      </c>
      <c r="F9">
        <f t="shared" si="2"/>
        <v>2904.1399992086749</v>
      </c>
      <c r="G9">
        <f t="shared" si="3"/>
        <v>1114543.5088115868</v>
      </c>
      <c r="L9">
        <f>Input!J10</f>
        <v>2.9720798571428562</v>
      </c>
      <c r="M9">
        <f t="shared" si="4"/>
        <v>2.7185375714285707</v>
      </c>
      <c r="N9">
        <f t="shared" si="5"/>
        <v>9.9984610800455087</v>
      </c>
      <c r="O9">
        <f t="shared" si="6"/>
        <v>49.370033089558973</v>
      </c>
      <c r="P9">
        <f t="shared" si="7"/>
        <v>799.24702910300834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14.888570428571429</v>
      </c>
      <c r="D10">
        <f t="shared" si="1"/>
        <v>13.987086571428572</v>
      </c>
      <c r="E10">
        <f t="shared" si="8"/>
        <v>73.898114084691642</v>
      </c>
      <c r="F10">
        <f t="shared" si="2"/>
        <v>3589.3312176949648</v>
      </c>
      <c r="G10">
        <f t="shared" si="3"/>
        <v>1092807.1494254197</v>
      </c>
      <c r="L10">
        <f>Input!J11</f>
        <v>4.324305714285714</v>
      </c>
      <c r="M10">
        <f t="shared" si="4"/>
        <v>4.0707634285714285</v>
      </c>
      <c r="N10">
        <f t="shared" si="5"/>
        <v>10.345259937482883</v>
      </c>
      <c r="O10">
        <f t="shared" si="6"/>
        <v>36.251889757835826</v>
      </c>
      <c r="P10">
        <f t="shared" si="7"/>
        <v>779.75862713993899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20.410159428571429</v>
      </c>
      <c r="D11">
        <f t="shared" si="1"/>
        <v>19.508675571428572</v>
      </c>
      <c r="E11">
        <f t="shared" si="8"/>
        <v>84.607396486580114</v>
      </c>
      <c r="F11">
        <f t="shared" si="2"/>
        <v>4237.8434647887889</v>
      </c>
      <c r="G11">
        <f t="shared" si="3"/>
        <v>1070531.4238108578</v>
      </c>
      <c r="L11">
        <f>Input!J12</f>
        <v>5.5215890000000005</v>
      </c>
      <c r="M11">
        <f t="shared" si="4"/>
        <v>5.268046714285715</v>
      </c>
      <c r="N11">
        <f t="shared" si="5"/>
        <v>10.709282401888476</v>
      </c>
      <c r="O11">
        <f t="shared" si="6"/>
        <v>26.912162831997225</v>
      </c>
      <c r="P11">
        <f t="shared" si="7"/>
        <v>759.56109751762619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28.269972285714285</v>
      </c>
      <c r="D12">
        <f t="shared" si="1"/>
        <v>27.368488428571428</v>
      </c>
      <c r="E12">
        <f t="shared" si="8"/>
        <v>95.698995549086149</v>
      </c>
      <c r="F12">
        <f t="shared" si="2"/>
        <v>4669.0582033467135</v>
      </c>
      <c r="G12">
        <f t="shared" si="3"/>
        <v>1047702.2712484032</v>
      </c>
      <c r="L12">
        <f>Input!J13</f>
        <v>7.859812857142856</v>
      </c>
      <c r="M12">
        <f t="shared" si="4"/>
        <v>7.6062705714285705</v>
      </c>
      <c r="N12">
        <f t="shared" si="5"/>
        <v>11.091599062506029</v>
      </c>
      <c r="O12">
        <f t="shared" si="6"/>
        <v>10.444442077175697</v>
      </c>
      <c r="P12">
        <f t="shared" si="7"/>
        <v>738.6338652068838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37.904581714285712</v>
      </c>
      <c r="D13">
        <f t="shared" si="1"/>
        <v>37.003097857142855</v>
      </c>
      <c r="E13">
        <f t="shared" si="8"/>
        <v>107.19235150283727</v>
      </c>
      <c r="F13">
        <f t="shared" si="2"/>
        <v>4926.5313273396259</v>
      </c>
      <c r="G13">
        <f t="shared" si="3"/>
        <v>1024305.7842443234</v>
      </c>
      <c r="L13">
        <f>Input!J14</f>
        <v>9.6346094285714265</v>
      </c>
      <c r="M13">
        <f t="shared" si="4"/>
        <v>9.3810671428571411</v>
      </c>
      <c r="N13">
        <f t="shared" si="5"/>
        <v>11.493355953751122</v>
      </c>
      <c r="O13">
        <f t="shared" si="6"/>
        <v>3.4549386448675916</v>
      </c>
      <c r="P13">
        <f t="shared" si="7"/>
        <v>716.95752137213594</v>
      </c>
      <c r="S13" t="s">
        <v>23</v>
      </c>
      <c r="T13">
        <f>_Ac*0.8413</f>
        <v>3562.3552303198112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48.849159999999998</v>
      </c>
      <c r="D14">
        <f t="shared" si="1"/>
        <v>47.947676142857141</v>
      </c>
      <c r="E14">
        <f t="shared" si="8"/>
        <v>119.10813136566911</v>
      </c>
      <c r="F14">
        <f t="shared" si="2"/>
        <v>5063.8103875178285</v>
      </c>
      <c r="G14">
        <f t="shared" si="3"/>
        <v>1000328.3267605908</v>
      </c>
      <c r="L14">
        <f>Input!J15</f>
        <v>10.944578285714286</v>
      </c>
      <c r="M14">
        <f t="shared" si="4"/>
        <v>10.691036</v>
      </c>
      <c r="N14">
        <f t="shared" si="5"/>
        <v>11.915779862831837</v>
      </c>
      <c r="O14">
        <f t="shared" si="6"/>
        <v>0.94323250339561804</v>
      </c>
      <c r="P14">
        <f t="shared" si="7"/>
        <v>694.51426537476289</v>
      </c>
      <c r="S14" t="s">
        <v>24</v>
      </c>
      <c r="T14">
        <f>_Ac*0.9772</f>
        <v>4137.802842111636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60.32899428571428</v>
      </c>
      <c r="D15">
        <f t="shared" si="1"/>
        <v>59.427510428571424</v>
      </c>
      <c r="E15">
        <f t="shared" si="8"/>
        <v>131.46831525249397</v>
      </c>
      <c r="F15">
        <f t="shared" si="2"/>
        <v>5189.8775596785017</v>
      </c>
      <c r="G15">
        <f t="shared" si="3"/>
        <v>975756.67528656882</v>
      </c>
      <c r="L15">
        <f>Input!J16</f>
        <v>11.479834285714283</v>
      </c>
      <c r="M15">
        <f t="shared" si="4"/>
        <v>11.226291999999997</v>
      </c>
      <c r="N15">
        <f t="shared" si="5"/>
        <v>12.360183886824867</v>
      </c>
      <c r="O15">
        <f t="shared" si="6"/>
        <v>0.7750154201755648</v>
      </c>
      <c r="P15">
        <f t="shared" si="7"/>
        <v>671.2884342650616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72.132799428571417</v>
      </c>
      <c r="D16">
        <f t="shared" si="1"/>
        <v>71.231315571428553</v>
      </c>
      <c r="E16">
        <f t="shared" si="8"/>
        <v>144.29628846188223</v>
      </c>
      <c r="F16">
        <f t="shared" si="2"/>
        <v>5338.4902634827304</v>
      </c>
      <c r="G16">
        <f t="shared" si="3"/>
        <v>950578.18655874324</v>
      </c>
      <c r="L16">
        <f>Input!J17</f>
        <v>11.803805142857136</v>
      </c>
      <c r="M16">
        <f t="shared" si="4"/>
        <v>11.550262857142851</v>
      </c>
      <c r="N16">
        <f t="shared" si="5"/>
        <v>12.827973209388265</v>
      </c>
      <c r="O16">
        <f t="shared" si="6"/>
        <v>1.0489202285021102</v>
      </c>
      <c r="P16">
        <f t="shared" si="7"/>
        <v>647.26713457147639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83.683062142857139</v>
      </c>
      <c r="D17">
        <f t="shared" si="1"/>
        <v>82.781578285714275</v>
      </c>
      <c r="E17">
        <f t="shared" si="8"/>
        <v>157.61693951377137</v>
      </c>
      <c r="F17">
        <f t="shared" si="2"/>
        <v>5600.3312901337913</v>
      </c>
      <c r="G17">
        <f t="shared" si="3"/>
        <v>924780.99633476732</v>
      </c>
      <c r="L17">
        <f>Input!J18</f>
        <v>11.550262714285722</v>
      </c>
      <c r="M17">
        <f t="shared" si="4"/>
        <v>11.296720428571437</v>
      </c>
      <c r="N17">
        <f t="shared" si="5"/>
        <v>13.320651051889156</v>
      </c>
      <c r="O17">
        <f t="shared" si="6"/>
        <v>3.1342748659222495</v>
      </c>
      <c r="P17">
        <f t="shared" si="7"/>
        <v>622.4409933517976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95.529124285714289</v>
      </c>
      <c r="D18">
        <f t="shared" si="1"/>
        <v>94.627640428571425</v>
      </c>
      <c r="E18">
        <f t="shared" si="8"/>
        <v>171.45676424768695</v>
      </c>
      <c r="F18">
        <f t="shared" si="2"/>
        <v>5902.7142668129845</v>
      </c>
      <c r="G18">
        <f t="shared" si="3"/>
        <v>898354.25431465998</v>
      </c>
      <c r="L18">
        <f>Input!J19</f>
        <v>11.84606214285715</v>
      </c>
      <c r="M18">
        <f t="shared" si="4"/>
        <v>11.592519857142864</v>
      </c>
      <c r="N18">
        <f t="shared" si="5"/>
        <v>13.839824733915588</v>
      </c>
      <c r="O18">
        <f t="shared" si="6"/>
        <v>3.9750892695040565</v>
      </c>
      <c r="P18">
        <f t="shared" si="7"/>
        <v>596.80504782745436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106.65681657142856</v>
      </c>
      <c r="D19">
        <f t="shared" si="1"/>
        <v>105.7553327142857</v>
      </c>
      <c r="E19">
        <f t="shared" si="8"/>
        <v>185.84397600053927</v>
      </c>
      <c r="F19">
        <f t="shared" si="2"/>
        <v>6414.1907834327694</v>
      </c>
      <c r="G19">
        <f t="shared" si="3"/>
        <v>871288.40108450607</v>
      </c>
      <c r="L19">
        <f>Input!J20</f>
        <v>11.127692285714275</v>
      </c>
      <c r="M19">
        <f t="shared" si="4"/>
        <v>10.87414999999999</v>
      </c>
      <c r="N19">
        <f t="shared" si="5"/>
        <v>14.387211752852311</v>
      </c>
      <c r="O19">
        <f t="shared" si="6"/>
        <v>10.624467156651825</v>
      </c>
      <c r="P19">
        <f t="shared" si="7"/>
        <v>570.35979544904126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117.67182314285715</v>
      </c>
      <c r="D20">
        <f t="shared" si="1"/>
        <v>116.77033928571429</v>
      </c>
      <c r="E20">
        <f t="shared" si="8"/>
        <v>200.80862176066495</v>
      </c>
      <c r="F20">
        <f t="shared" si="2"/>
        <v>7062.4329213395995</v>
      </c>
      <c r="G20">
        <f t="shared" si="3"/>
        <v>843575.49384546746</v>
      </c>
      <c r="L20">
        <f>Input!J21</f>
        <v>11.015006571428586</v>
      </c>
      <c r="M20">
        <f t="shared" si="4"/>
        <v>10.7614642857143</v>
      </c>
      <c r="N20">
        <f t="shared" si="5"/>
        <v>14.964645760125681</v>
      </c>
      <c r="O20">
        <f t="shared" si="6"/>
        <v>15.599649720891845</v>
      </c>
      <c r="P20">
        <f t="shared" si="7"/>
        <v>543.11242888132483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129.08122899999998</v>
      </c>
      <c r="D21">
        <f t="shared" si="1"/>
        <v>128.17974514285712</v>
      </c>
      <c r="E21">
        <f t="shared" si="8"/>
        <v>216.38270403195398</v>
      </c>
      <c r="F21">
        <f t="shared" si="2"/>
        <v>7779.7619567917109</v>
      </c>
      <c r="G21">
        <f t="shared" si="3"/>
        <v>815209.58869118022</v>
      </c>
      <c r="L21">
        <f>Input!J22</f>
        <v>11.409405857142829</v>
      </c>
      <c r="M21">
        <f t="shared" si="4"/>
        <v>11.155863571428544</v>
      </c>
      <c r="N21">
        <f t="shared" si="5"/>
        <v>15.574082271289026</v>
      </c>
      <c r="O21">
        <f t="shared" si="6"/>
        <v>17.344529634545623</v>
      </c>
      <c r="P21">
        <f t="shared" si="7"/>
        <v>515.07828305188787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141.39211885714286</v>
      </c>
      <c r="D22">
        <f t="shared" si="1"/>
        <v>140.490635</v>
      </c>
      <c r="E22">
        <f t="shared" si="8"/>
        <v>232.60030792839638</v>
      </c>
      <c r="F22">
        <f t="shared" si="2"/>
        <v>8484.1918469761567</v>
      </c>
      <c r="G22">
        <f t="shared" si="3"/>
        <v>786187.18831546674</v>
      </c>
      <c r="L22">
        <f>Input!J23</f>
        <v>12.310889857142882</v>
      </c>
      <c r="M22">
        <f t="shared" si="4"/>
        <v>12.057347571428597</v>
      </c>
      <c r="N22">
        <f t="shared" si="5"/>
        <v>16.217603896442409</v>
      </c>
      <c r="O22">
        <f t="shared" si="6"/>
        <v>15.262414584860021</v>
      </c>
      <c r="P22">
        <f t="shared" si="7"/>
        <v>486.2825239260643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154.39320728571428</v>
      </c>
      <c r="D23">
        <f t="shared" si="1"/>
        <v>153.49172342857142</v>
      </c>
      <c r="E23">
        <f t="shared" si="8"/>
        <v>249.49773274272474</v>
      </c>
      <c r="F23">
        <f t="shared" si="2"/>
        <v>9217.1538244292933</v>
      </c>
      <c r="G23">
        <f t="shared" si="3"/>
        <v>756507.76527168497</v>
      </c>
      <c r="L23">
        <f>Input!J24</f>
        <v>13.001088428571421</v>
      </c>
      <c r="M23">
        <f t="shared" si="4"/>
        <v>12.747546142857136</v>
      </c>
      <c r="N23">
        <f t="shared" si="5"/>
        <v>16.897424814328353</v>
      </c>
      <c r="O23">
        <f t="shared" si="6"/>
        <v>15.181437230973392</v>
      </c>
      <c r="P23">
        <f t="shared" si="7"/>
        <v>456.7621108210883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168.78877871428571</v>
      </c>
      <c r="D24">
        <f t="shared" si="1"/>
        <v>167.88729485714285</v>
      </c>
      <c r="E24">
        <f t="shared" si="8"/>
        <v>267.11362687793252</v>
      </c>
      <c r="F24">
        <f t="shared" si="2"/>
        <v>9845.8649662999887</v>
      </c>
      <c r="G24">
        <f t="shared" si="3"/>
        <v>726174.37226103991</v>
      </c>
      <c r="L24">
        <f>Input!J25</f>
        <v>14.395571428571429</v>
      </c>
      <c r="M24">
        <f t="shared" si="4"/>
        <v>14.142029142857144</v>
      </c>
      <c r="N24">
        <f t="shared" si="5"/>
        <v>17.615894135207764</v>
      </c>
      <c r="O24">
        <f t="shared" si="6"/>
        <v>10.370478334877568</v>
      </c>
      <c r="P24">
        <f t="shared" si="7"/>
        <v>426.56806551800742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184.74786128571432</v>
      </c>
      <c r="D25">
        <f t="shared" si="1"/>
        <v>183.84637742857146</v>
      </c>
      <c r="E25">
        <f t="shared" si="8"/>
        <v>285.4891245792291</v>
      </c>
      <c r="F25">
        <f t="shared" si="2"/>
        <v>10331.248048332522</v>
      </c>
      <c r="G25">
        <f t="shared" si="3"/>
        <v>695194.35238684365</v>
      </c>
      <c r="L25">
        <f>Input!J26</f>
        <v>15.95908257142861</v>
      </c>
      <c r="M25">
        <f t="shared" si="4"/>
        <v>15.705540285714324</v>
      </c>
      <c r="N25">
        <f t="shared" si="5"/>
        <v>18.375497701296592</v>
      </c>
      <c r="O25">
        <f t="shared" si="6"/>
        <v>5.8390620798548962</v>
      </c>
      <c r="P25">
        <f t="shared" si="7"/>
        <v>395.76808169257788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203.08742471428573</v>
      </c>
      <c r="D26">
        <f t="shared" si="1"/>
        <v>202.18594085714287</v>
      </c>
      <c r="E26">
        <f t="shared" si="8"/>
        <v>304.66798233498406</v>
      </c>
      <c r="F26">
        <f t="shared" si="2"/>
        <v>10502.568825465964</v>
      </c>
      <c r="G26">
        <f t="shared" si="3"/>
        <v>663580.16384889663</v>
      </c>
      <c r="L26">
        <f>Input!J27</f>
        <v>18.33956342857141</v>
      </c>
      <c r="M26">
        <f t="shared" si="4"/>
        <v>18.086021142857124</v>
      </c>
      <c r="N26">
        <f t="shared" si="5"/>
        <v>19.178857755754951</v>
      </c>
      <c r="O26">
        <f t="shared" si="6"/>
        <v>0.70441496764247336</v>
      </c>
      <c r="P26">
        <f t="shared" si="7"/>
        <v>364.44950660047078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223.44124142857143</v>
      </c>
      <c r="D27">
        <f t="shared" si="1"/>
        <v>222.53975757142857</v>
      </c>
      <c r="E27">
        <f t="shared" si="8"/>
        <v>324.69671210326283</v>
      </c>
      <c r="F27">
        <f t="shared" si="2"/>
        <v>10436.043359219253</v>
      </c>
      <c r="G27">
        <f t="shared" si="3"/>
        <v>631350.33512199728</v>
      </c>
      <c r="L27">
        <f>Input!J28</f>
        <v>20.353816714285699</v>
      </c>
      <c r="M27">
        <f t="shared" si="4"/>
        <v>20.100274428571414</v>
      </c>
      <c r="N27">
        <f t="shared" si="5"/>
        <v>20.028729768278751</v>
      </c>
      <c r="O27">
        <f t="shared" si="6"/>
        <v>0.10568152246412439</v>
      </c>
      <c r="P27">
        <f t="shared" si="7"/>
        <v>332.72272260870687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246.40091014285716</v>
      </c>
      <c r="D28">
        <f t="shared" si="1"/>
        <v>245.49942628571429</v>
      </c>
      <c r="E28">
        <f t="shared" si="8"/>
        <v>345.6247076366588</v>
      </c>
      <c r="F28">
        <f t="shared" si="2"/>
        <v>10025.071965605795</v>
      </c>
      <c r="G28">
        <f t="shared" si="3"/>
        <v>598530.56819396815</v>
      </c>
      <c r="L28">
        <f>Input!J29</f>
        <v>22.959668714285726</v>
      </c>
      <c r="M28">
        <f t="shared" si="4"/>
        <v>22.706126428571441</v>
      </c>
      <c r="N28">
        <f t="shared" si="5"/>
        <v>20.927995533395961</v>
      </c>
      <c r="O28">
        <f t="shared" si="6"/>
        <v>4.1276959139467362</v>
      </c>
      <c r="P28">
        <f t="shared" si="7"/>
        <v>300.72494784580891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271.68471699999998</v>
      </c>
      <c r="D29">
        <f t="shared" si="1"/>
        <v>270.78323314285711</v>
      </c>
      <c r="E29">
        <f t="shared" si="8"/>
        <v>367.50435908952488</v>
      </c>
      <c r="F29">
        <f t="shared" si="2"/>
        <v>9354.9762043911687</v>
      </c>
      <c r="G29">
        <f t="shared" si="3"/>
        <v>565155.00882461341</v>
      </c>
      <c r="L29">
        <f>Input!J30</f>
        <v>25.283806857142821</v>
      </c>
      <c r="M29">
        <f t="shared" si="4"/>
        <v>25.030264571428535</v>
      </c>
      <c r="N29">
        <f t="shared" si="5"/>
        <v>21.879651452866057</v>
      </c>
      <c r="O29">
        <f t="shared" si="6"/>
        <v>11.5882740164667</v>
      </c>
      <c r="P29">
        <f t="shared" si="7"/>
        <v>268.62446134448589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299.25040499999994</v>
      </c>
      <c r="D30">
        <f t="shared" si="1"/>
        <v>298.34892114285708</v>
      </c>
      <c r="E30">
        <f t="shared" si="8"/>
        <v>390.39114976244781</v>
      </c>
      <c r="F30">
        <f t="shared" si="2"/>
        <v>8471.7718492610074</v>
      </c>
      <c r="G30">
        <f t="shared" si="3"/>
        <v>531267.70387263992</v>
      </c>
      <c r="L30">
        <f>Input!J31</f>
        <v>27.565687999999966</v>
      </c>
      <c r="M30">
        <f t="shared" si="4"/>
        <v>27.31214571428568</v>
      </c>
      <c r="N30">
        <f t="shared" si="5"/>
        <v>22.88679067292291</v>
      </c>
      <c r="O30">
        <f t="shared" si="6"/>
        <v>21.89208019732882</v>
      </c>
      <c r="P30">
        <f t="shared" si="7"/>
        <v>236.6252365060692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330.11214357142859</v>
      </c>
      <c r="D31">
        <f t="shared" si="1"/>
        <v>329.21065971428573</v>
      </c>
      <c r="E31">
        <f t="shared" si="8"/>
        <v>414.34372723099227</v>
      </c>
      <c r="F31">
        <f t="shared" si="2"/>
        <v>7247.6391848041158</v>
      </c>
      <c r="G31">
        <f t="shared" si="3"/>
        <v>496924.26630427525</v>
      </c>
      <c r="L31">
        <f>Input!J32</f>
        <v>30.861738571428646</v>
      </c>
      <c r="M31">
        <f t="shared" si="4"/>
        <v>30.60819628571436</v>
      </c>
      <c r="N31">
        <f t="shared" si="5"/>
        <v>23.952577468544458</v>
      </c>
      <c r="O31">
        <f t="shared" si="6"/>
        <v>47.736507145607845</v>
      </c>
      <c r="P31">
        <f t="shared" si="7"/>
        <v>204.97193492320514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364.42487528571428</v>
      </c>
      <c r="D32">
        <f t="shared" si="1"/>
        <v>363.52339142857141</v>
      </c>
      <c r="E32">
        <f t="shared" si="8"/>
        <v>439.42393918184638</v>
      </c>
      <c r="F32">
        <f t="shared" si="2"/>
        <v>5760.8931492471729</v>
      </c>
      <c r="G32">
        <f t="shared" si="3"/>
        <v>462193.76824459113</v>
      </c>
      <c r="L32">
        <f>Input!J33</f>
        <v>34.31273171428569</v>
      </c>
      <c r="M32">
        <f t="shared" si="4"/>
        <v>34.059189428571401</v>
      </c>
      <c r="N32">
        <f t="shared" si="5"/>
        <v>25.080211950854128</v>
      </c>
      <c r="O32">
        <f t="shared" si="6"/>
        <v>85.239421182154373</v>
      </c>
      <c r="P32">
        <f t="shared" si="7"/>
        <v>173.95516737229178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401.16034514285712</v>
      </c>
      <c r="D33">
        <f t="shared" si="1"/>
        <v>400.25886128571426</v>
      </c>
      <c r="E33">
        <f t="shared" si="8"/>
        <v>465.69682200625255</v>
      </c>
      <c r="F33">
        <f t="shared" si="2"/>
        <v>4282.1267032627111</v>
      </c>
      <c r="G33">
        <f t="shared" si="3"/>
        <v>427160.88095622149</v>
      </c>
      <c r="L33">
        <f>Input!J34</f>
        <v>36.735469857142846</v>
      </c>
      <c r="M33">
        <f t="shared" si="4"/>
        <v>36.481927571428557</v>
      </c>
      <c r="N33">
        <f t="shared" si="5"/>
        <v>26.272882824406139</v>
      </c>
      <c r="O33">
        <f t="shared" si="6"/>
        <v>109.46572741759029</v>
      </c>
      <c r="P33">
        <f t="shared" si="7"/>
        <v>143.91686637505808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441.67077885714286</v>
      </c>
      <c r="D34">
        <f t="shared" si="1"/>
        <v>440.769295</v>
      </c>
      <c r="E34">
        <f t="shared" si="8"/>
        <v>493.23052755503278</v>
      </c>
      <c r="F34">
        <f t="shared" si="2"/>
        <v>2752.1809211932314</v>
      </c>
      <c r="G34">
        <f t="shared" si="3"/>
        <v>391928.27739872929</v>
      </c>
      <c r="L34">
        <f>Input!J35</f>
        <v>40.510433714285739</v>
      </c>
      <c r="M34">
        <f t="shared" si="4"/>
        <v>40.25689142857145</v>
      </c>
      <c r="N34">
        <f t="shared" si="5"/>
        <v>27.533705548780254</v>
      </c>
      <c r="O34">
        <f t="shared" si="6"/>
        <v>168.39547388142333</v>
      </c>
      <c r="P34">
        <f t="shared" si="7"/>
        <v>115.25553092370878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485.50543442857139</v>
      </c>
      <c r="D35">
        <f t="shared" si="1"/>
        <v>484.60395057142853</v>
      </c>
      <c r="E35">
        <f t="shared" si="8"/>
        <v>522.09617043796902</v>
      </c>
      <c r="F35">
        <f t="shared" si="2"/>
        <v>1405.6665505210137</v>
      </c>
      <c r="G35">
        <f t="shared" si="3"/>
        <v>356619.30735249323</v>
      </c>
      <c r="L35">
        <f>Input!J36</f>
        <v>43.834655571428527</v>
      </c>
      <c r="M35">
        <f t="shared" si="4"/>
        <v>43.581113285714238</v>
      </c>
      <c r="N35">
        <f t="shared" si="5"/>
        <v>28.865642882936296</v>
      </c>
      <c r="O35">
        <f t="shared" si="6"/>
        <v>224.07134086824144</v>
      </c>
      <c r="P35">
        <f t="shared" si="7"/>
        <v>88.43099441317456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530.14297414285716</v>
      </c>
      <c r="D36">
        <f t="shared" si="1"/>
        <v>529.24149028571435</v>
      </c>
      <c r="E36">
        <f t="shared" si="8"/>
        <v>552.36757488136709</v>
      </c>
      <c r="F36">
        <f t="shared" si="2"/>
        <v>534.81578872528701</v>
      </c>
      <c r="G36">
        <f t="shared" si="3"/>
        <v>321380.94612940127</v>
      </c>
      <c r="L36">
        <f>Input!J37</f>
        <v>44.637539714285765</v>
      </c>
      <c r="M36">
        <f t="shared" si="4"/>
        <v>44.383997428571476</v>
      </c>
      <c r="N36">
        <f t="shared" si="5"/>
        <v>30.271404443398112</v>
      </c>
      <c r="O36">
        <f t="shared" si="6"/>
        <v>206.38584262144226</v>
      </c>
      <c r="P36">
        <f t="shared" si="7"/>
        <v>63.968227622392966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575.62565514285711</v>
      </c>
      <c r="D37">
        <f t="shared" si="1"/>
        <v>574.72417128571431</v>
      </c>
      <c r="E37">
        <f t="shared" si="8"/>
        <v>584.120896519952</v>
      </c>
      <c r="F37">
        <f t="shared" si="2"/>
        <v>88.298445127759408</v>
      </c>
      <c r="G37">
        <f t="shared" si="3"/>
        <v>286387.00460349914</v>
      </c>
      <c r="L37">
        <f>Input!J38</f>
        <v>45.482680999999957</v>
      </c>
      <c r="M37">
        <f t="shared" si="4"/>
        <v>45.229138714285668</v>
      </c>
      <c r="N37">
        <f t="shared" si="5"/>
        <v>31.753321638584861</v>
      </c>
      <c r="O37">
        <f t="shared" si="6"/>
        <v>188.49530847487634</v>
      </c>
      <c r="P37">
        <f t="shared" si="7"/>
        <v>42.459517307519896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620.7280225714286</v>
      </c>
      <c r="D38">
        <f t="shared" si="1"/>
        <v>619.82653871428579</v>
      </c>
      <c r="E38">
        <f t="shared" si="8"/>
        <v>617.43409074499198</v>
      </c>
      <c r="F38">
        <f t="shared" si="2"/>
        <v>5.7238072857780855</v>
      </c>
      <c r="G38">
        <f t="shared" si="3"/>
        <v>251841.56947279506</v>
      </c>
      <c r="L38">
        <f>Input!J39</f>
        <v>45.102367428571483</v>
      </c>
      <c r="M38">
        <f t="shared" si="4"/>
        <v>44.848825142857194</v>
      </c>
      <c r="N38">
        <f t="shared" si="5"/>
        <v>33.313194225039979</v>
      </c>
      <c r="O38">
        <f t="shared" si="6"/>
        <v>138.98460482286526</v>
      </c>
      <c r="P38">
        <f t="shared" si="7"/>
        <v>24.564158303224179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669.53492557142852</v>
      </c>
      <c r="D39">
        <f t="shared" si="1"/>
        <v>668.63344171428571</v>
      </c>
      <c r="E39">
        <f t="shared" si="8"/>
        <v>652.38619561514179</v>
      </c>
      <c r="F39">
        <f t="shared" si="2"/>
        <v>263.9730058061474</v>
      </c>
      <c r="G39">
        <f t="shared" si="3"/>
        <v>217982.61698126094</v>
      </c>
      <c r="L39">
        <f>Input!J40</f>
        <v>48.80690299999992</v>
      </c>
      <c r="M39">
        <f t="shared" si="4"/>
        <v>48.553360714285631</v>
      </c>
      <c r="N39">
        <f t="shared" si="5"/>
        <v>34.95210487014986</v>
      </c>
      <c r="O39">
        <f t="shared" si="6"/>
        <v>191.95543121889673</v>
      </c>
      <c r="P39">
        <f t="shared" si="7"/>
        <v>11.004569209783751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720.72230942857129</v>
      </c>
      <c r="D40">
        <f t="shared" si="1"/>
        <v>719.82082557142849</v>
      </c>
      <c r="E40">
        <f t="shared" si="8"/>
        <v>689.05639425378615</v>
      </c>
      <c r="F40">
        <f t="shared" si="2"/>
        <v>946.45023429793241</v>
      </c>
      <c r="G40">
        <f t="shared" si="3"/>
        <v>185085.70944404599</v>
      </c>
      <c r="L40">
        <f>Input!J41</f>
        <v>51.187383857142777</v>
      </c>
      <c r="M40">
        <f t="shared" si="4"/>
        <v>50.933841571428488</v>
      </c>
      <c r="N40">
        <f t="shared" si="5"/>
        <v>36.670198638644393</v>
      </c>
      <c r="O40">
        <f t="shared" si="6"/>
        <v>210.74866666818795</v>
      </c>
      <c r="P40">
        <f t="shared" si="7"/>
        <v>2.5575039195713232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773.19149085714275</v>
      </c>
      <c r="D41">
        <f t="shared" si="1"/>
        <v>772.29000699999995</v>
      </c>
      <c r="E41">
        <f t="shared" si="8"/>
        <v>727.52281967732131</v>
      </c>
      <c r="F41">
        <f t="shared" si="2"/>
        <v>2004.1010607837989</v>
      </c>
      <c r="G41">
        <f t="shared" si="3"/>
        <v>153467.64066079279</v>
      </c>
      <c r="L41">
        <f>Input!J42</f>
        <v>52.46918142857146</v>
      </c>
      <c r="M41">
        <f t="shared" si="4"/>
        <v>52.215639142857171</v>
      </c>
      <c r="N41">
        <f t="shared" si="5"/>
        <v>38.466425423535128</v>
      </c>
      <c r="O41">
        <f t="shared" si="6"/>
        <v>196.07717573658107</v>
      </c>
      <c r="P41">
        <f t="shared" si="7"/>
        <v>3.881175814935553E-2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823.59007642857148</v>
      </c>
      <c r="D42">
        <f t="shared" si="1"/>
        <v>822.68859257142867</v>
      </c>
      <c r="E42">
        <f t="shared" si="8"/>
        <v>767.86106490632574</v>
      </c>
      <c r="F42">
        <f t="shared" si="2"/>
        <v>3006.0577898676274</v>
      </c>
      <c r="G42">
        <f t="shared" si="3"/>
        <v>123489.8429885645</v>
      </c>
      <c r="L42">
        <f>Input!J43</f>
        <v>50.398585571428725</v>
      </c>
      <c r="M42">
        <f t="shared" si="4"/>
        <v>50.145043285714436</v>
      </c>
      <c r="N42">
        <f t="shared" si="5"/>
        <v>40.338245229004464</v>
      </c>
      <c r="O42">
        <f t="shared" si="6"/>
        <v>101.2104478054091</v>
      </c>
      <c r="P42">
        <f t="shared" si="7"/>
        <v>4.2800443520823199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874.52391799999998</v>
      </c>
      <c r="D43">
        <f t="shared" si="1"/>
        <v>873.62243414285717</v>
      </c>
      <c r="E43">
        <f t="shared" si="8"/>
        <v>810.14236402602296</v>
      </c>
      <c r="F43">
        <f t="shared" si="2"/>
        <v>4029.7193020381878</v>
      </c>
      <c r="G43">
        <f t="shared" si="3"/>
        <v>95561.30573735066</v>
      </c>
      <c r="L43">
        <f>Input!J44</f>
        <v>50.933841571428502</v>
      </c>
      <c r="M43">
        <f t="shared" si="4"/>
        <v>50.680299285714213</v>
      </c>
      <c r="N43">
        <f t="shared" si="5"/>
        <v>42.281299119697238</v>
      </c>
      <c r="O43">
        <f t="shared" si="6"/>
        <v>74.866490879011678</v>
      </c>
      <c r="P43">
        <f t="shared" si="7"/>
        <v>16.095186722281831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927.20438457142848</v>
      </c>
      <c r="D44">
        <f t="shared" si="1"/>
        <v>926.30290071428567</v>
      </c>
      <c r="E44">
        <f t="shared" si="8"/>
        <v>854.43141683605847</v>
      </c>
      <c r="F44">
        <f t="shared" si="2"/>
        <v>5165.5101948582715</v>
      </c>
      <c r="G44">
        <f t="shared" si="3"/>
        <v>70140.683475901591</v>
      </c>
      <c r="L44">
        <f>Input!J45</f>
        <v>52.680466571428497</v>
      </c>
      <c r="M44">
        <f t="shared" si="4"/>
        <v>52.426924285714207</v>
      </c>
      <c r="N44">
        <f t="shared" si="5"/>
        <v>44.289052810035535</v>
      </c>
      <c r="O44">
        <f t="shared" si="6"/>
        <v>70.415824914895168</v>
      </c>
      <c r="P44">
        <f t="shared" si="7"/>
        <v>36.235998150204544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980.56096428571436</v>
      </c>
      <c r="D45">
        <f t="shared" si="1"/>
        <v>979.65948042857156</v>
      </c>
      <c r="E45">
        <f t="shared" si="8"/>
        <v>900.78384229132121</v>
      </c>
      <c r="F45">
        <f t="shared" si="2"/>
        <v>6221.3662915584619</v>
      </c>
      <c r="G45">
        <f t="shared" si="3"/>
        <v>47737.197968811772</v>
      </c>
      <c r="L45">
        <f>Input!J46</f>
        <v>53.356579714285886</v>
      </c>
      <c r="M45">
        <f t="shared" si="4"/>
        <v>53.103037428571596</v>
      </c>
      <c r="N45">
        <f t="shared" si="5"/>
        <v>46.352425455262718</v>
      </c>
      <c r="O45">
        <f t="shared" si="6"/>
        <v>49.05817688419237</v>
      </c>
      <c r="P45">
        <f t="shared" si="7"/>
        <v>65.33500267907516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1030.2693511428572</v>
      </c>
      <c r="D46">
        <f t="shared" si="1"/>
        <v>1029.3678672857143</v>
      </c>
      <c r="E46">
        <f t="shared" si="8"/>
        <v>949.24326555540711</v>
      </c>
      <c r="F46">
        <f t="shared" si="2"/>
        <v>6419.9518024403442</v>
      </c>
      <c r="G46">
        <f t="shared" si="3"/>
        <v>28909.866186018742</v>
      </c>
      <c r="L46">
        <f>Input!J47</f>
        <v>49.708386857142841</v>
      </c>
      <c r="M46">
        <f t="shared" si="4"/>
        <v>49.454844571428552</v>
      </c>
      <c r="N46">
        <f t="shared" si="5"/>
        <v>48.459423264085942</v>
      </c>
      <c r="O46">
        <f t="shared" si="6"/>
        <v>1.5599100567816002</v>
      </c>
      <c r="P46">
        <f t="shared" si="7"/>
        <v>103.83619865563981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1079.2593680000002</v>
      </c>
      <c r="D47">
        <f t="shared" si="1"/>
        <v>1078.3578841428573</v>
      </c>
      <c r="E47">
        <f t="shared" si="8"/>
        <v>999.83807143083641</v>
      </c>
      <c r="F47">
        <f t="shared" si="2"/>
        <v>6165.3609883308382</v>
      </c>
      <c r="G47">
        <f t="shared" si="3"/>
        <v>14264.530480709975</v>
      </c>
      <c r="L47">
        <f>Input!J48</f>
        <v>48.990016857143019</v>
      </c>
      <c r="M47">
        <f t="shared" si="4"/>
        <v>48.73647457142873</v>
      </c>
      <c r="N47">
        <f t="shared" si="5"/>
        <v>50.59480587542933</v>
      </c>
      <c r="O47">
        <f t="shared" si="6"/>
        <v>2.5753477932123432</v>
      </c>
      <c r="P47">
        <f t="shared" si="7"/>
        <v>151.9151758455896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1127.9394997142858</v>
      </c>
      <c r="D48">
        <f t="shared" si="1"/>
        <v>1127.0380158571429</v>
      </c>
      <c r="E48">
        <f t="shared" si="8"/>
        <v>1052.5778938722567</v>
      </c>
      <c r="F48">
        <f t="shared" si="2"/>
        <v>5544.3097660041331</v>
      </c>
      <c r="G48">
        <f t="shared" si="3"/>
        <v>4448.1413108095703</v>
      </c>
      <c r="L48">
        <f>Input!J49</f>
        <v>48.680131714285608</v>
      </c>
      <c r="M48">
        <f t="shared" si="4"/>
        <v>48.426589428571319</v>
      </c>
      <c r="N48">
        <f t="shared" si="5"/>
        <v>52.739822441420344</v>
      </c>
      <c r="O48">
        <f t="shared" si="6"/>
        <v>16.481088799983763</v>
      </c>
      <c r="P48">
        <f t="shared" si="7"/>
        <v>209.39259244819985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1179.9156820000003</v>
      </c>
      <c r="D49">
        <f t="shared" si="1"/>
        <v>1179.0141981428574</v>
      </c>
      <c r="E49">
        <f t="shared" si="8"/>
        <v>1107.4499568028075</v>
      </c>
      <c r="F49">
        <f t="shared" si="2"/>
        <v>5121.4406385769034</v>
      </c>
      <c r="G49">
        <f t="shared" si="3"/>
        <v>139.76735588722408</v>
      </c>
      <c r="L49">
        <f>Input!J50</f>
        <v>51.976182285714458</v>
      </c>
      <c r="M49">
        <f t="shared" si="4"/>
        <v>51.722640000000169</v>
      </c>
      <c r="N49">
        <f t="shared" si="5"/>
        <v>54.872062930550854</v>
      </c>
      <c r="O49">
        <f t="shared" si="6"/>
        <v>8.3861247091380591</v>
      </c>
      <c r="P49">
        <f t="shared" si="7"/>
        <v>275.64780463479684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1233.8216034285713</v>
      </c>
      <c r="D50">
        <f t="shared" si="1"/>
        <v>1232.9201195714284</v>
      </c>
      <c r="E50">
        <f t="shared" si="8"/>
        <v>1164.4154334011296</v>
      </c>
      <c r="F50">
        <f t="shared" si="2"/>
        <v>4692.8920272911255</v>
      </c>
      <c r="G50">
        <f t="shared" si="3"/>
        <v>2037.9041840301852</v>
      </c>
      <c r="L50">
        <f>Input!J51</f>
        <v>53.905921428570991</v>
      </c>
      <c r="M50">
        <f t="shared" si="4"/>
        <v>53.652379142856702</v>
      </c>
      <c r="N50">
        <f t="shared" si="5"/>
        <v>56.965476598322148</v>
      </c>
      <c r="O50">
        <f t="shared" si="6"/>
        <v>9.3608778367510297</v>
      </c>
      <c r="P50">
        <f t="shared" si="7"/>
        <v>349.54259128454436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1286.6570127142857</v>
      </c>
      <c r="D51">
        <f t="shared" si="1"/>
        <v>1285.7555288571427</v>
      </c>
      <c r="E51">
        <f t="shared" si="8"/>
        <v>1223.4060449822216</v>
      </c>
      <c r="F51">
        <f t="shared" si="2"/>
        <v>3887.4581394690504</v>
      </c>
      <c r="G51">
        <f t="shared" si="3"/>
        <v>10843.840744171264</v>
      </c>
      <c r="L51">
        <f>Input!J52</f>
        <v>52.835409285714377</v>
      </c>
      <c r="M51">
        <f t="shared" si="4"/>
        <v>52.581867000000088</v>
      </c>
      <c r="N51">
        <f t="shared" si="5"/>
        <v>58.990611581092104</v>
      </c>
      <c r="O51">
        <f t="shared" si="6"/>
        <v>37.886515297023237</v>
      </c>
      <c r="P51">
        <f t="shared" si="7"/>
        <v>429.36784588334143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1339.8304782857142</v>
      </c>
      <c r="D52">
        <f t="shared" si="1"/>
        <v>1338.9289944285713</v>
      </c>
      <c r="E52">
        <f t="shared" si="8"/>
        <v>1284.3211695080201</v>
      </c>
      <c r="F52">
        <f t="shared" si="2"/>
        <v>2982.0145425535661</v>
      </c>
      <c r="G52">
        <f t="shared" si="3"/>
        <v>27241.135507494553</v>
      </c>
      <c r="L52">
        <f>Input!J53</f>
        <v>53.173465571428551</v>
      </c>
      <c r="M52">
        <f t="shared" si="4"/>
        <v>52.919923285714262</v>
      </c>
      <c r="N52">
        <f t="shared" si="5"/>
        <v>60.915124525798653</v>
      </c>
      <c r="O52">
        <f t="shared" si="6"/>
        <v>59.933283365778784</v>
      </c>
      <c r="P52">
        <f t="shared" si="7"/>
        <v>512.82800488163116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1396.2154804285713</v>
      </c>
      <c r="D53">
        <f t="shared" si="1"/>
        <v>1395.3139965714283</v>
      </c>
      <c r="E53">
        <f t="shared" si="8"/>
        <v>1347.0257641301621</v>
      </c>
      <c r="F53">
        <f t="shared" si="2"/>
        <v>2331.7533923017577</v>
      </c>
      <c r="G53">
        <f t="shared" si="3"/>
        <v>51871.648953399803</v>
      </c>
      <c r="L53">
        <f>Input!J54</f>
        <v>56.385002142857047</v>
      </c>
      <c r="M53">
        <f t="shared" si="4"/>
        <v>56.131459857142758</v>
      </c>
      <c r="N53">
        <f t="shared" si="5"/>
        <v>62.704594622141933</v>
      </c>
      <c r="O53">
        <f t="shared" si="6"/>
        <v>39.937249104234091</v>
      </c>
      <c r="P53">
        <f t="shared" si="7"/>
        <v>597.07783586940775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1454.2625935714284</v>
      </c>
      <c r="D54">
        <f t="shared" si="1"/>
        <v>1453.3611097142855</v>
      </c>
      <c r="E54">
        <f t="shared" si="8"/>
        <v>1411.3494150102447</v>
      </c>
      <c r="F54">
        <f t="shared" si="2"/>
        <v>1764.9824919055291</v>
      </c>
      <c r="G54">
        <f t="shared" si="3"/>
        <v>85309.052051949096</v>
      </c>
      <c r="L54">
        <f>Input!J55</f>
        <v>58.047113142857143</v>
      </c>
      <c r="M54">
        <f t="shared" si="4"/>
        <v>57.793570857142853</v>
      </c>
      <c r="N54">
        <f t="shared" si="5"/>
        <v>64.323650880082511</v>
      </c>
      <c r="O54">
        <f t="shared" si="6"/>
        <v>39.394925966814142</v>
      </c>
      <c r="P54">
        <f t="shared" si="7"/>
        <v>678.82302891307916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1514.2112742857141</v>
      </c>
      <c r="D55">
        <f t="shared" si="1"/>
        <v>1513.3097904285712</v>
      </c>
      <c r="E55">
        <f t="shared" si="8"/>
        <v>1477.0868004779745</v>
      </c>
      <c r="F55">
        <f t="shared" si="2"/>
        <v>1312.1050009610283</v>
      </c>
      <c r="G55">
        <f t="shared" si="3"/>
        <v>128031.23015362342</v>
      </c>
      <c r="L55">
        <f>Input!J56</f>
        <v>59.948680714285729</v>
      </c>
      <c r="M55">
        <f t="shared" si="4"/>
        <v>59.69513842857144</v>
      </c>
      <c r="N55">
        <f t="shared" si="5"/>
        <v>65.737385467729823</v>
      </c>
      <c r="O55">
        <f t="shared" si="6"/>
        <v>33.509102722546245</v>
      </c>
      <c r="P55">
        <f t="shared" si="7"/>
        <v>754.48921355495804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1575.4417525714284</v>
      </c>
      <c r="D56">
        <f t="shared" si="1"/>
        <v>1574.5402687142855</v>
      </c>
      <c r="E56">
        <f t="shared" si="8"/>
        <v>1543.9997831474357</v>
      </c>
      <c r="F56">
        <f t="shared" si="2"/>
        <v>932.72125865896328</v>
      </c>
      <c r="G56">
        <f t="shared" si="3"/>
        <v>180393.45084818578</v>
      </c>
      <c r="L56">
        <f>Input!J57</f>
        <v>61.230478285714298</v>
      </c>
      <c r="M56">
        <f t="shared" si="4"/>
        <v>60.976936000000009</v>
      </c>
      <c r="N56">
        <f t="shared" si="5"/>
        <v>66.912982669461172</v>
      </c>
      <c r="O56">
        <f t="shared" si="6"/>
        <v>32.290856071302443</v>
      </c>
      <c r="P56">
        <f t="shared" si="7"/>
        <v>820.45377272508392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1635.8411752857141</v>
      </c>
      <c r="D57">
        <f t="shared" si="1"/>
        <v>1634.9396914285712</v>
      </c>
      <c r="E57">
        <f t="shared" si="8"/>
        <v>1611.8212320830066</v>
      </c>
      <c r="F57">
        <f t="shared" si="2"/>
        <v>534.46316251252267</v>
      </c>
      <c r="G57">
        <f t="shared" si="3"/>
        <v>242604.4689436754</v>
      </c>
      <c r="L57">
        <f>Input!J58</f>
        <v>60.39942271428572</v>
      </c>
      <c r="M57">
        <f t="shared" si="4"/>
        <v>60.145880428571431</v>
      </c>
      <c r="N57">
        <f t="shared" si="5"/>
        <v>67.821448935571041</v>
      </c>
      <c r="O57">
        <f t="shared" si="6"/>
        <v>55.086473229446867</v>
      </c>
      <c r="P57">
        <f t="shared" si="7"/>
        <v>873.32250739935546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1695.0010575714289</v>
      </c>
      <c r="D58">
        <f t="shared" si="1"/>
        <v>1694.099573714286</v>
      </c>
      <c r="E58">
        <f t="shared" si="8"/>
        <v>1680.2605255156145</v>
      </c>
      <c r="F58">
        <f t="shared" si="2"/>
        <v>191.51925504515108</v>
      </c>
      <c r="G58">
        <f t="shared" si="3"/>
        <v>314707.81017799792</v>
      </c>
      <c r="L58">
        <f>Input!J59</f>
        <v>59.15988228571473</v>
      </c>
      <c r="M58">
        <f t="shared" si="4"/>
        <v>58.906340000000441</v>
      </c>
      <c r="N58">
        <f t="shared" si="5"/>
        <v>68.439293432607826</v>
      </c>
      <c r="O58">
        <f t="shared" si="6"/>
        <v>86.107471233083857</v>
      </c>
      <c r="P58">
        <f t="shared" si="7"/>
        <v>910.2213580784379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1755.5976800000001</v>
      </c>
      <c r="D59">
        <f t="shared" si="1"/>
        <v>1754.6961961428572</v>
      </c>
      <c r="E59">
        <f t="shared" si="8"/>
        <v>1749.0105154969251</v>
      </c>
      <c r="F59">
        <f t="shared" si="2"/>
        <v>32.326964407526319</v>
      </c>
      <c r="G59">
        <f t="shared" si="3"/>
        <v>396570.24364300311</v>
      </c>
      <c r="L59">
        <f>Input!J60</f>
        <v>60.596622428571209</v>
      </c>
      <c r="M59">
        <f t="shared" si="4"/>
        <v>60.34308014285692</v>
      </c>
      <c r="N59">
        <f t="shared" si="5"/>
        <v>68.749989981310605</v>
      </c>
      <c r="O59">
        <f t="shared" si="6"/>
        <v>66.477402450063622</v>
      </c>
      <c r="P59">
        <f t="shared" si="7"/>
        <v>929.06524250419818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1816.6873012857143</v>
      </c>
      <c r="D60">
        <f t="shared" si="1"/>
        <v>1815.7858174285714</v>
      </c>
      <c r="E60">
        <f t="shared" si="8"/>
        <v>1817.7555732540143</v>
      </c>
      <c r="F60">
        <f t="shared" si="2"/>
        <v>3.8799380118663067</v>
      </c>
      <c r="G60">
        <f t="shared" si="3"/>
        <v>487878.90917612013</v>
      </c>
      <c r="L60">
        <f>Input!J61</f>
        <v>61.089621285714202</v>
      </c>
      <c r="M60">
        <f t="shared" si="4"/>
        <v>60.836078999999913</v>
      </c>
      <c r="N60">
        <f t="shared" si="5"/>
        <v>68.745057757089214</v>
      </c>
      <c r="O60">
        <f t="shared" si="6"/>
        <v>58.60570756725869</v>
      </c>
      <c r="P60">
        <f t="shared" si="7"/>
        <v>928.76459280439326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1878.8474348571431</v>
      </c>
      <c r="D61">
        <f t="shared" si="1"/>
        <v>1877.9459510000002</v>
      </c>
      <c r="E61">
        <f t="shared" si="8"/>
        <v>1886.180205540056</v>
      </c>
      <c r="F61">
        <f t="shared" si="2"/>
        <v>67.802947830430739</v>
      </c>
      <c r="G61">
        <f t="shared" si="3"/>
        <v>588147.76430303941</v>
      </c>
      <c r="L61">
        <f>Input!J62</f>
        <v>62.160133571428787</v>
      </c>
      <c r="M61">
        <f t="shared" si="4"/>
        <v>61.906591285714498</v>
      </c>
      <c r="N61">
        <f t="shared" si="5"/>
        <v>68.424632286041742</v>
      </c>
      <c r="O61">
        <f t="shared" si="6"/>
        <v>39.243944145387367</v>
      </c>
      <c r="P61">
        <f t="shared" si="7"/>
        <v>909.33692310887216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1939.2750289999999</v>
      </c>
      <c r="D62">
        <f t="shared" si="1"/>
        <v>1938.373545142857</v>
      </c>
      <c r="E62">
        <f t="shared" si="8"/>
        <v>1953.9776617736907</v>
      </c>
      <c r="F62">
        <f t="shared" si="2"/>
        <v>243.48845582866045</v>
      </c>
      <c r="G62">
        <f t="shared" si="3"/>
        <v>696733.07223618776</v>
      </c>
      <c r="L62">
        <f>Input!J63</f>
        <v>60.427594142856833</v>
      </c>
      <c r="M62">
        <f t="shared" si="4"/>
        <v>60.174051857142544</v>
      </c>
      <c r="N62">
        <f t="shared" si="5"/>
        <v>67.797456233634605</v>
      </c>
      <c r="O62">
        <f t="shared" si="6"/>
        <v>54.31486723708332</v>
      </c>
      <c r="P62">
        <f t="shared" si="7"/>
        <v>871.90501692970599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1996.2234585714286</v>
      </c>
      <c r="D63">
        <f t="shared" si="1"/>
        <v>1995.3219747142857</v>
      </c>
      <c r="E63">
        <f t="shared" si="8"/>
        <v>2020.8579529109822</v>
      </c>
      <c r="F63">
        <f t="shared" si="2"/>
        <v>652.08618246216076</v>
      </c>
      <c r="G63">
        <f t="shared" si="3"/>
        <v>812856.72330224724</v>
      </c>
      <c r="L63">
        <f>Input!J64</f>
        <v>56.948429571428733</v>
      </c>
      <c r="M63">
        <f t="shared" si="4"/>
        <v>56.694887285714444</v>
      </c>
      <c r="N63">
        <f t="shared" si="5"/>
        <v>66.880291137291493</v>
      </c>
      <c r="O63">
        <f t="shared" si="6"/>
        <v>98.641874163461893</v>
      </c>
      <c r="P63">
        <f t="shared" si="7"/>
        <v>818.58203745734295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2050.7209787142856</v>
      </c>
      <c r="D64">
        <f t="shared" si="1"/>
        <v>2049.8194948571427</v>
      </c>
      <c r="E64">
        <f t="shared" si="8"/>
        <v>2086.5547755723933</v>
      </c>
      <c r="F64">
        <f t="shared" si="2"/>
        <v>1349.4808492282634</v>
      </c>
      <c r="G64">
        <f t="shared" si="3"/>
        <v>935635.42377734301</v>
      </c>
      <c r="L64">
        <f>Input!J65</f>
        <v>54.497520142856956</v>
      </c>
      <c r="M64">
        <f t="shared" si="4"/>
        <v>54.243977857142667</v>
      </c>
      <c r="N64">
        <f t="shared" si="5"/>
        <v>65.696822661410877</v>
      </c>
      <c r="O64">
        <f t="shared" si="6"/>
        <v>125.4243769020882</v>
      </c>
      <c r="P64">
        <f t="shared" si="7"/>
        <v>752.26250324181615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2104.6691571428569</v>
      </c>
      <c r="D65">
        <f t="shared" si="1"/>
        <v>2103.767673285714</v>
      </c>
      <c r="E65">
        <f t="shared" si="8"/>
        <v>2150.8309648733712</v>
      </c>
      <c r="F65">
        <f t="shared" si="2"/>
        <v>2214.9534150648456</v>
      </c>
      <c r="G65">
        <f t="shared" si="3"/>
        <v>1064113.3177105705</v>
      </c>
      <c r="L65">
        <f>Input!J66</f>
        <v>53.948178428571282</v>
      </c>
      <c r="M65">
        <f t="shared" si="4"/>
        <v>53.694636142856993</v>
      </c>
      <c r="N65">
        <f t="shared" si="5"/>
        <v>64.276189300977876</v>
      </c>
      <c r="O65">
        <f t="shared" si="6"/>
        <v>106.66780858054881</v>
      </c>
      <c r="P65">
        <f t="shared" si="7"/>
        <v>676.35213148505215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2157.3918808571425</v>
      </c>
      <c r="D66">
        <f t="shared" si="1"/>
        <v>2156.4903969999996</v>
      </c>
      <c r="E66">
        <f t="shared" si="8"/>
        <v>2213.4822626531345</v>
      </c>
      <c r="F66">
        <f t="shared" si="2"/>
        <v>3248.0727506249818</v>
      </c>
      <c r="G66">
        <f t="shared" si="3"/>
        <v>1197295.4833511079</v>
      </c>
      <c r="L66">
        <f>Input!J67</f>
        <v>52.722723714285621</v>
      </c>
      <c r="M66">
        <f t="shared" si="4"/>
        <v>52.469181428571332</v>
      </c>
      <c r="N66">
        <f t="shared" si="5"/>
        <v>62.65129777976329</v>
      </c>
      <c r="O66">
        <f t="shared" si="6"/>
        <v>98.576582973675769</v>
      </c>
      <c r="P66">
        <f t="shared" si="7"/>
        <v>594.47604095408519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2208.917321285714</v>
      </c>
      <c r="D67">
        <f t="shared" si="1"/>
        <v>2208.0158374285711</v>
      </c>
      <c r="E67">
        <f t="shared" si="8"/>
        <v>2274.3393566809732</v>
      </c>
      <c r="F67">
        <f t="shared" si="2"/>
        <v>4398.8092060237514</v>
      </c>
      <c r="G67">
        <f t="shared" si="3"/>
        <v>1334179.9486906773</v>
      </c>
      <c r="L67">
        <f>Input!J68</f>
        <v>51.525440428571528</v>
      </c>
      <c r="M67">
        <f t="shared" si="4"/>
        <v>51.271898142857239</v>
      </c>
      <c r="N67">
        <f t="shared" si="5"/>
        <v>60.857094027838833</v>
      </c>
      <c r="O67">
        <f t="shared" si="6"/>
        <v>87.079758896718459</v>
      </c>
      <c r="P67">
        <f t="shared" si="7"/>
        <v>510.20308921676298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2259.7103059999999</v>
      </c>
      <c r="D68">
        <f t="shared" ref="D68:D83" si="10">C68-$C$3</f>
        <v>2258.808822142857</v>
      </c>
      <c r="E68">
        <f t="shared" si="8"/>
        <v>2333.2682961053501</v>
      </c>
      <c r="F68">
        <f t="shared" ref="F68:F83" si="11">(D68-E68)^2</f>
        <v>5544.2132627711908</v>
      </c>
      <c r="G68">
        <f t="shared" ref="G68:G83" si="12">(E68-$H$4)^2</f>
        <v>1473786.3240279332</v>
      </c>
      <c r="L68">
        <f>Input!J69</f>
        <v>50.792984714285922</v>
      </c>
      <c r="M68">
        <f t="shared" ref="M68:M83" si="13">L68-$L$3</f>
        <v>50.539442428571633</v>
      </c>
      <c r="N68">
        <f t="shared" ref="N68:N83" si="14">2*($X$3/PI())*($Z$3/(4*((B68-$Y$3)^2)+$Z$3*$Z$3))</f>
        <v>58.928939424377049</v>
      </c>
      <c r="O68">
        <f t="shared" ref="O68:O83" si="15">(L68-N68)^2</f>
        <v>66.193759044654001</v>
      </c>
      <c r="P68">
        <f t="shared" ref="P68:P83" si="16">(N68-$Q$4)^2</f>
        <v>426.81580799475233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2312.644315</v>
      </c>
      <c r="D69">
        <f t="shared" si="10"/>
        <v>2311.7428311428571</v>
      </c>
      <c r="E69">
        <f t="shared" ref="E69:E83" si="17">N69+E68</f>
        <v>2390.1695016388753</v>
      </c>
      <c r="F69">
        <f t="shared" si="11"/>
        <v>6150.742645091017</v>
      </c>
      <c r="G69">
        <f t="shared" si="12"/>
        <v>1615179.7447327718</v>
      </c>
      <c r="L69">
        <f>Input!J70</f>
        <v>52.93400900000006</v>
      </c>
      <c r="M69">
        <f t="shared" si="13"/>
        <v>52.680466714285771</v>
      </c>
      <c r="N69">
        <f t="shared" si="14"/>
        <v>56.901205533524966</v>
      </c>
      <c r="O69">
        <f t="shared" si="15"/>
        <v>15.738648335612027</v>
      </c>
      <c r="P69">
        <f t="shared" si="16"/>
        <v>347.14349092147449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2367.9447192857147</v>
      </c>
      <c r="D70">
        <f t="shared" si="10"/>
        <v>2367.0432354285717</v>
      </c>
      <c r="E70">
        <f t="shared" si="17"/>
        <v>2444.9756580131875</v>
      </c>
      <c r="F70">
        <f t="shared" si="11"/>
        <v>6073.4624899071314</v>
      </c>
      <c r="G70">
        <f t="shared" si="12"/>
        <v>1757489.4430993586</v>
      </c>
      <c r="L70">
        <f>Input!J71</f>
        <v>55.300404285714649</v>
      </c>
      <c r="M70">
        <f t="shared" si="13"/>
        <v>55.04686200000036</v>
      </c>
      <c r="N70">
        <f t="shared" si="14"/>
        <v>54.806156374312238</v>
      </c>
      <c r="O70">
        <f t="shared" si="15"/>
        <v>0.2442809979256455</v>
      </c>
      <c r="P70">
        <f t="shared" si="16"/>
        <v>273.46370206109577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2426.2031177142858</v>
      </c>
      <c r="D71">
        <f t="shared" si="10"/>
        <v>2425.3016338571429</v>
      </c>
      <c r="E71">
        <f t="shared" si="17"/>
        <v>2497.6488021676892</v>
      </c>
      <c r="F71">
        <f t="shared" si="11"/>
        <v>5234.1127625545141</v>
      </c>
      <c r="G71">
        <f t="shared" si="12"/>
        <v>1899921.8333527318</v>
      </c>
      <c r="L71">
        <f>Input!J72</f>
        <v>58.258398428571127</v>
      </c>
      <c r="M71">
        <f t="shared" si="13"/>
        <v>58.004856142856838</v>
      </c>
      <c r="N71">
        <f t="shared" si="14"/>
        <v>52.673144154501841</v>
      </c>
      <c r="O71">
        <f t="shared" si="15"/>
        <v>31.195065306009219</v>
      </c>
      <c r="P71">
        <f t="shared" si="16"/>
        <v>207.46731494024985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2484.7009728571429</v>
      </c>
      <c r="D72">
        <f t="shared" si="10"/>
        <v>2483.799489</v>
      </c>
      <c r="E72">
        <f t="shared" si="17"/>
        <v>2548.1769108317767</v>
      </c>
      <c r="F72">
        <f t="shared" si="11"/>
        <v>4144.4524417065195</v>
      </c>
      <c r="G72">
        <f t="shared" si="12"/>
        <v>2041768.4403734519</v>
      </c>
      <c r="L72">
        <f>Input!J73</f>
        <v>58.497855142857134</v>
      </c>
      <c r="M72">
        <f t="shared" si="13"/>
        <v>58.244312857142845</v>
      </c>
      <c r="N72">
        <f t="shared" si="14"/>
        <v>50.528108664087604</v>
      </c>
      <c r="O72">
        <f t="shared" si="15"/>
        <v>63.516858935859318</v>
      </c>
      <c r="P72">
        <f t="shared" si="16"/>
        <v>150.2754864200611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2542.9030284285718</v>
      </c>
      <c r="D73">
        <f t="shared" si="10"/>
        <v>2542.0015445714289</v>
      </c>
      <c r="E73">
        <f t="shared" si="17"/>
        <v>2596.5702561792327</v>
      </c>
      <c r="F73">
        <f t="shared" si="11"/>
        <v>2977.7442865356647</v>
      </c>
      <c r="G73">
        <f t="shared" si="12"/>
        <v>2182409.3066609679</v>
      </c>
      <c r="L73">
        <f>Input!J74</f>
        <v>58.2020555714289</v>
      </c>
      <c r="M73">
        <f t="shared" si="13"/>
        <v>57.948513285714611</v>
      </c>
      <c r="N73">
        <f t="shared" si="14"/>
        <v>48.393345347456005</v>
      </c>
      <c r="O73">
        <f t="shared" si="15"/>
        <v>96.210796257870399</v>
      </c>
      <c r="P73">
        <f t="shared" si="16"/>
        <v>102.49389636604718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2602.4713957142853</v>
      </c>
      <c r="D74">
        <f t="shared" si="10"/>
        <v>2601.5699118571424</v>
      </c>
      <c r="E74">
        <f t="shared" si="17"/>
        <v>2642.8577490317703</v>
      </c>
      <c r="F74">
        <f t="shared" si="11"/>
        <v>1704.6854985585805</v>
      </c>
      <c r="G74">
        <f t="shared" si="12"/>
        <v>2321312.6775645879</v>
      </c>
      <c r="L74">
        <f>Input!J75</f>
        <v>59.568367285713521</v>
      </c>
      <c r="M74">
        <f t="shared" si="13"/>
        <v>59.314824999999232</v>
      </c>
      <c r="N74">
        <f t="shared" si="14"/>
        <v>46.287492852537483</v>
      </c>
      <c r="O74">
        <f t="shared" si="15"/>
        <v>176.38162570978895</v>
      </c>
      <c r="P74">
        <f t="shared" si="16"/>
        <v>64.289517553105853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2661.3918212857143</v>
      </c>
      <c r="D75">
        <f t="shared" si="10"/>
        <v>2660.4903374285714</v>
      </c>
      <c r="E75">
        <f t="shared" si="17"/>
        <v>2687.0834351030517</v>
      </c>
      <c r="F75">
        <f t="shared" si="11"/>
        <v>707.19284392444979</v>
      </c>
      <c r="G75">
        <f t="shared" si="12"/>
        <v>2458031.8140727626</v>
      </c>
      <c r="L75">
        <f>Input!J76</f>
        <v>58.92042557142895</v>
      </c>
      <c r="M75">
        <f t="shared" si="13"/>
        <v>58.666883285714661</v>
      </c>
      <c r="N75">
        <f t="shared" si="14"/>
        <v>44.225686071281267</v>
      </c>
      <c r="O75">
        <f t="shared" si="15"/>
        <v>215.9353689772006</v>
      </c>
      <c r="P75">
        <f t="shared" si="16"/>
        <v>35.477124294621447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2718.5233648571425</v>
      </c>
      <c r="D76">
        <f t="shared" si="10"/>
        <v>2717.6218809999996</v>
      </c>
      <c r="E76">
        <f t="shared" si="17"/>
        <v>2729.303257973766</v>
      </c>
      <c r="F76">
        <f t="shared" si="11"/>
        <v>136.4545680032403</v>
      </c>
      <c r="G76">
        <f t="shared" si="12"/>
        <v>2592199.7459348361</v>
      </c>
      <c r="L76">
        <f>Input!J77</f>
        <v>57.13154357142821</v>
      </c>
      <c r="M76">
        <f t="shared" si="13"/>
        <v>56.878001285713921</v>
      </c>
      <c r="N76">
        <f t="shared" si="14"/>
        <v>42.219822870714133</v>
      </c>
      <c r="O76">
        <f t="shared" si="15"/>
        <v>222.35941425610474</v>
      </c>
      <c r="P76">
        <f t="shared" si="16"/>
        <v>15.605695298303996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2775.4858801428568</v>
      </c>
      <c r="D77">
        <f t="shared" si="10"/>
        <v>2774.5843962857139</v>
      </c>
      <c r="E77">
        <f t="shared" si="17"/>
        <v>2769.5821572193463</v>
      </c>
      <c r="F77">
        <f t="shared" si="11"/>
        <v>25.022395677093851</v>
      </c>
      <c r="G77">
        <f t="shared" si="12"/>
        <v>2723522.6866448289</v>
      </c>
      <c r="L77">
        <f>Input!J78</f>
        <v>56.962515285714289</v>
      </c>
      <c r="M77">
        <f t="shared" si="13"/>
        <v>56.708973</v>
      </c>
      <c r="N77">
        <f t="shared" si="14"/>
        <v>40.278899245580391</v>
      </c>
      <c r="O77">
        <f t="shared" si="15"/>
        <v>278.34304417461311</v>
      </c>
      <c r="P77">
        <f t="shared" si="16"/>
        <v>4.0380131751913364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2830.3214568571429</v>
      </c>
      <c r="D78">
        <f t="shared" si="10"/>
        <v>2829.419973</v>
      </c>
      <c r="E78">
        <f t="shared" si="17"/>
        <v>2807.9915334505931</v>
      </c>
      <c r="F78">
        <f t="shared" si="11"/>
        <v>459.17802152258594</v>
      </c>
      <c r="G78">
        <f t="shared" si="12"/>
        <v>2851772.712674005</v>
      </c>
      <c r="L78">
        <f>Input!J79</f>
        <v>54.835576714286162</v>
      </c>
      <c r="M78">
        <f t="shared" si="13"/>
        <v>54.582034428571873</v>
      </c>
      <c r="N78">
        <f t="shared" si="14"/>
        <v>38.409376231246732</v>
      </c>
      <c r="O78">
        <f t="shared" si="15"/>
        <v>269.82006230900481</v>
      </c>
      <c r="P78">
        <f t="shared" si="16"/>
        <v>1.9588188010732945E-2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2884.8894054285711</v>
      </c>
      <c r="D79">
        <f t="shared" si="10"/>
        <v>2883.9879215714282</v>
      </c>
      <c r="E79">
        <f t="shared" si="17"/>
        <v>2844.607084358363</v>
      </c>
      <c r="F79">
        <f t="shared" si="11"/>
        <v>1550.8503396019414</v>
      </c>
      <c r="G79">
        <f t="shared" si="12"/>
        <v>2976780.1827363367</v>
      </c>
      <c r="L79">
        <f>Input!J80</f>
        <v>54.567948571428133</v>
      </c>
      <c r="M79">
        <f t="shared" si="13"/>
        <v>54.314406285713844</v>
      </c>
      <c r="N79">
        <f t="shared" si="14"/>
        <v>36.615550907769943</v>
      </c>
      <c r="O79">
        <f t="shared" si="15"/>
        <v>322.28858187411998</v>
      </c>
      <c r="P79">
        <f t="shared" si="16"/>
        <v>2.7352777588608213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2939.1192975714284</v>
      </c>
      <c r="D80">
        <f t="shared" si="10"/>
        <v>2938.2178137142855</v>
      </c>
      <c r="E80">
        <f t="shared" si="17"/>
        <v>2879.5069964741988</v>
      </c>
      <c r="F80">
        <f t="shared" si="11"/>
        <v>3446.9600609988647</v>
      </c>
      <c r="G80">
        <f t="shared" si="12"/>
        <v>3098426.2525981483</v>
      </c>
      <c r="L80">
        <f>Input!J81</f>
        <v>54.229892142857352</v>
      </c>
      <c r="M80">
        <f t="shared" si="13"/>
        <v>53.976349857143063</v>
      </c>
      <c r="N80">
        <f t="shared" si="14"/>
        <v>34.899912115835605</v>
      </c>
      <c r="O80">
        <f t="shared" si="15"/>
        <v>373.64812784505966</v>
      </c>
      <c r="P80">
        <f t="shared" si="16"/>
        <v>11.353572755910445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2992.1237350000001</v>
      </c>
      <c r="D81">
        <f t="shared" si="10"/>
        <v>2991.2222511428572</v>
      </c>
      <c r="E81">
        <f t="shared" si="17"/>
        <v>2912.7704649933876</v>
      </c>
      <c r="F81">
        <f t="shared" si="11"/>
        <v>6154.6827500421141</v>
      </c>
      <c r="G81">
        <f t="shared" si="12"/>
        <v>3216635.7350070076</v>
      </c>
      <c r="L81">
        <f>Input!J82</f>
        <v>53.004437428571691</v>
      </c>
      <c r="M81">
        <f t="shared" si="13"/>
        <v>52.750895142857402</v>
      </c>
      <c r="N81">
        <f t="shared" si="14"/>
        <v>33.263468519188869</v>
      </c>
      <c r="O81">
        <f t="shared" si="15"/>
        <v>389.70585348121921</v>
      </c>
      <c r="P81">
        <f t="shared" si="16"/>
        <v>25.059534442274281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3046.6494265714286</v>
      </c>
      <c r="D82">
        <f t="shared" si="10"/>
        <v>3045.7479427142857</v>
      </c>
      <c r="E82">
        <f t="shared" si="17"/>
        <v>2944.4765071836136</v>
      </c>
      <c r="F82">
        <f t="shared" si="11"/>
        <v>10255.903654443071</v>
      </c>
      <c r="G82">
        <f t="shared" si="12"/>
        <v>3331370.4662806173</v>
      </c>
      <c r="L82">
        <f>Input!J83</f>
        <v>54.525691571428524</v>
      </c>
      <c r="M82">
        <f t="shared" si="13"/>
        <v>54.272149285714235</v>
      </c>
      <c r="N82">
        <f t="shared" si="14"/>
        <v>31.706042190226093</v>
      </c>
      <c r="O82">
        <f t="shared" si="15"/>
        <v>520.73639788101252</v>
      </c>
      <c r="P82">
        <f t="shared" si="16"/>
        <v>43.077907576622508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3100.4708338571431</v>
      </c>
      <c r="D83">
        <f t="shared" si="10"/>
        <v>3099.5693500000002</v>
      </c>
      <c r="E83">
        <f t="shared" si="17"/>
        <v>2974.7030321961115</v>
      </c>
      <c r="F83">
        <f t="shared" si="11"/>
        <v>15591.597321901734</v>
      </c>
      <c r="G83">
        <f t="shared" si="12"/>
        <v>3442623.2714697341</v>
      </c>
      <c r="L83">
        <f>Input!J84</f>
        <v>53.821407285714486</v>
      </c>
      <c r="M83">
        <f t="shared" si="13"/>
        <v>53.567865000000197</v>
      </c>
      <c r="N83">
        <f t="shared" si="14"/>
        <v>30.226525012497735</v>
      </c>
      <c r="O83">
        <f t="shared" si="15"/>
        <v>556.71846948695804</v>
      </c>
      <c r="P83">
        <f t="shared" si="16"/>
        <v>64.688134417211657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0.90148385714285717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2671604.7306492757</v>
      </c>
      <c r="J3" s="2" t="s">
        <v>11</v>
      </c>
      <c r="K3" s="23">
        <f>SUM(H3:H167)</f>
        <v>5616634.5891066305</v>
      </c>
      <c r="L3">
        <f>1-(K3/K5)</f>
        <v>0.95062500387963123</v>
      </c>
      <c r="N3">
        <f>Input!J4</f>
        <v>0.25354228571428572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1917.6398166923707</v>
      </c>
      <c r="S3" s="1" t="s">
        <v>11</v>
      </c>
      <c r="T3" s="23">
        <f>SUM(Q3:Q167)</f>
        <v>4794.968871369003</v>
      </c>
      <c r="U3" s="5">
        <f>1-(T3/T5)</f>
        <v>0.90688029632532263</v>
      </c>
      <c r="X3">
        <f>COUNT(B3:B500)</f>
        <v>81</v>
      </c>
      <c r="Z3">
        <v>3730.9247911554253</v>
      </c>
      <c r="AA3">
        <v>1.6849446417649135E-2</v>
      </c>
      <c r="AB3">
        <v>2.6814847299407401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1.6849446417649135E-2</v>
      </c>
      <c r="D4">
        <f t="shared" ref="D4:D67" si="2">POWER(C4,$AB$3)</f>
        <v>1.756371839802139E-5</v>
      </c>
      <c r="E4" s="4">
        <f>Input!I5</f>
        <v>1.3381401428571429</v>
      </c>
      <c r="F4">
        <f t="shared" ref="F4:F67" si="3">E4-$E$3</f>
        <v>0.43665628571428572</v>
      </c>
      <c r="G4">
        <f t="shared" ref="G4:G67" si="4">$Z$3*(1-EXP(-1*D4))</f>
        <v>6.5528336933768042E-2</v>
      </c>
      <c r="H4">
        <f t="shared" ref="H4:H67" si="5">(F4-G4)^2</f>
        <v>0.13773595436603456</v>
      </c>
      <c r="I4">
        <f t="shared" ref="I4:I67" si="6">(G4-$J$4)^2</f>
        <v>2671390.5222292626</v>
      </c>
      <c r="J4">
        <f>AVERAGE(E3:E167)</f>
        <v>1634.5044296817539</v>
      </c>
      <c r="K4" t="s">
        <v>5</v>
      </c>
      <c r="L4" t="s">
        <v>6</v>
      </c>
      <c r="N4">
        <f>Input!J5</f>
        <v>0.43665628571428572</v>
      </c>
      <c r="O4">
        <f t="shared" ref="O4:O67" si="7">N4-$N$3</f>
        <v>0.183114</v>
      </c>
      <c r="P4">
        <f t="shared" ref="P4:P67" si="8">POWER(C4,$AB$3)*EXP(-D4)*$Z$3*$AA$3*$AB$3</f>
        <v>2.9606447356329015E-3</v>
      </c>
      <c r="Q4">
        <f t="shared" ref="Q4:Q67" si="9">(O4-P4)^2</f>
        <v>3.2455231413009267E-2</v>
      </c>
      <c r="R4">
        <f t="shared" ref="R4:R67" si="10">(P4-$S$4)^2</f>
        <v>1917.3805270726816</v>
      </c>
      <c r="S4">
        <f>AVERAGE(N3:N167)</f>
        <v>43.790864534653466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3.3698892835298269E-2</v>
      </c>
      <c r="D5">
        <f t="shared" si="2"/>
        <v>1.126740232652436E-4</v>
      </c>
      <c r="E5" s="4">
        <f>Input!I6</f>
        <v>2.183281285714286</v>
      </c>
      <c r="F5">
        <f t="shared" si="3"/>
        <v>1.2817974285714289</v>
      </c>
      <c r="G5">
        <f t="shared" si="4"/>
        <v>0.42035462475141061</v>
      </c>
      <c r="H5">
        <f t="shared" si="5"/>
        <v>0.74208370425329451</v>
      </c>
      <c r="I5">
        <f t="shared" si="6"/>
        <v>2670230.7643548995</v>
      </c>
      <c r="K5">
        <f>SUM(I3:I167)</f>
        <v>113754633.52775002</v>
      </c>
      <c r="L5" s="5">
        <f>1-((1-L3)*(X3-1)/(X3-1-1))</f>
        <v>0.95000000392874051</v>
      </c>
      <c r="N5">
        <f>Input!J6</f>
        <v>0.84514114285714315</v>
      </c>
      <c r="O5">
        <f t="shared" si="7"/>
        <v>0.59159885714285743</v>
      </c>
      <c r="P5">
        <f t="shared" si="8"/>
        <v>1.899119651885316E-2</v>
      </c>
      <c r="Q5">
        <f t="shared" si="9"/>
        <v>0.32787953300529482</v>
      </c>
      <c r="R5">
        <f t="shared" si="10"/>
        <v>1915.9768955296997</v>
      </c>
      <c r="T5">
        <f>SUM(R3:R167)</f>
        <v>51492.527168263812</v>
      </c>
      <c r="U5" s="5">
        <f>1-((1-U3)*(X3-1)/(X3-1-1))</f>
        <v>0.90570156589906092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5.0548339252947404E-2</v>
      </c>
      <c r="D6">
        <f t="shared" si="2"/>
        <v>3.3420259998298964E-4</v>
      </c>
      <c r="E6" s="4">
        <f>Input!I7</f>
        <v>3.3664789999999996</v>
      </c>
      <c r="F6">
        <f t="shared" si="3"/>
        <v>2.4649951428571422</v>
      </c>
      <c r="G6">
        <f t="shared" si="4"/>
        <v>1.2466764326889324</v>
      </c>
      <c r="H6">
        <f t="shared" si="5"/>
        <v>1.4843004795459305</v>
      </c>
      <c r="I6">
        <f t="shared" si="6"/>
        <v>2667530.8885481837</v>
      </c>
      <c r="N6">
        <f>Input!J7</f>
        <v>1.1831977142857135</v>
      </c>
      <c r="O6">
        <f t="shared" si="7"/>
        <v>0.9296554285714278</v>
      </c>
      <c r="P6">
        <f t="shared" si="8"/>
        <v>5.6317340979702701E-2</v>
      </c>
      <c r="Q6">
        <f t="shared" si="9"/>
        <v>0.76271941523837183</v>
      </c>
      <c r="R6">
        <f t="shared" si="10"/>
        <v>1912.7106182356777</v>
      </c>
      <c r="X6" s="19" t="s">
        <v>17</v>
      </c>
      <c r="Y6" s="25">
        <f>SQRT((U5-L5)^2)</f>
        <v>4.4298438029679588E-2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6.7397785670596538E-2</v>
      </c>
      <c r="D7">
        <f t="shared" si="2"/>
        <v>7.2282162757784029E-4</v>
      </c>
      <c r="E7" s="4">
        <f>Input!I8</f>
        <v>5.2680465714285711</v>
      </c>
      <c r="F7">
        <f t="shared" si="3"/>
        <v>4.3665627142857142</v>
      </c>
      <c r="G7">
        <f t="shared" si="4"/>
        <v>2.6958187145042993</v>
      </c>
      <c r="H7">
        <f t="shared" si="5"/>
        <v>2.7913855128056002</v>
      </c>
      <c r="I7">
        <f t="shared" si="6"/>
        <v>2662799.3428268642</v>
      </c>
      <c r="N7">
        <f>Input!J8</f>
        <v>1.9015675714285716</v>
      </c>
      <c r="O7">
        <f t="shared" si="7"/>
        <v>1.6480252857142859</v>
      </c>
      <c r="P7">
        <f t="shared" si="8"/>
        <v>0.12175720798183018</v>
      </c>
      <c r="Q7">
        <f t="shared" si="9"/>
        <v>2.3294942451051255</v>
      </c>
      <c r="R7">
        <f t="shared" si="10"/>
        <v>1906.9909347083662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8.4247232088245666E-2</v>
      </c>
      <c r="D8">
        <f t="shared" si="2"/>
        <v>1.314903431302834E-3</v>
      </c>
      <c r="E8" s="4">
        <f>Input!I9</f>
        <v>7.5921848571428585</v>
      </c>
      <c r="F8">
        <f t="shared" si="3"/>
        <v>6.6907010000000016</v>
      </c>
      <c r="G8">
        <f t="shared" si="4"/>
        <v>4.9025818925783948</v>
      </c>
      <c r="H8">
        <f t="shared" si="5"/>
        <v>3.1973699423262434</v>
      </c>
      <c r="I8">
        <f t="shared" si="6"/>
        <v>2655602.1823178953</v>
      </c>
      <c r="N8">
        <f>Input!J9</f>
        <v>2.3241382857142874</v>
      </c>
      <c r="O8">
        <f t="shared" si="7"/>
        <v>2.0705960000000019</v>
      </c>
      <c r="P8">
        <f t="shared" si="8"/>
        <v>0.2213605692274962</v>
      </c>
      <c r="Q8">
        <f t="shared" si="9"/>
        <v>3.4196716784243746</v>
      </c>
      <c r="R8">
        <f t="shared" si="10"/>
        <v>1898.3016757932689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0.10109667850589481</v>
      </c>
      <c r="D9">
        <f t="shared" si="2"/>
        <v>2.1439623815666716E-3</v>
      </c>
      <c r="E9" s="4">
        <f>Input!I10</f>
        <v>10.564264714285715</v>
      </c>
      <c r="F9">
        <f t="shared" si="3"/>
        <v>9.6627808571428577</v>
      </c>
      <c r="G9">
        <f t="shared" si="4"/>
        <v>7.9903937881405289</v>
      </c>
      <c r="H9">
        <f t="shared" si="5"/>
        <v>2.7968785085662002</v>
      </c>
      <c r="I9">
        <f t="shared" si="6"/>
        <v>2645547.9089589301</v>
      </c>
      <c r="N9">
        <f>Input!J10</f>
        <v>2.9720798571428562</v>
      </c>
      <c r="O9">
        <f t="shared" si="7"/>
        <v>2.7185375714285707</v>
      </c>
      <c r="P9">
        <f t="shared" si="8"/>
        <v>0.36063137635567594</v>
      </c>
      <c r="Q9">
        <f t="shared" si="9"/>
        <v>5.5597216247631351</v>
      </c>
      <c r="R9">
        <f t="shared" si="10"/>
        <v>1886.1851521841088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0.11794612492354395</v>
      </c>
      <c r="D10">
        <f t="shared" si="2"/>
        <v>3.2414099056312759E-3</v>
      </c>
      <c r="E10" s="4">
        <f>Input!I11</f>
        <v>14.888570428571429</v>
      </c>
      <c r="F10">
        <f t="shared" si="3"/>
        <v>13.987086571428572</v>
      </c>
      <c r="G10">
        <f t="shared" si="4"/>
        <v>12.07387781022897</v>
      </c>
      <c r="H10">
        <f t="shared" si="5"/>
        <v>3.6603677639309158</v>
      </c>
      <c r="I10">
        <f t="shared" si="6"/>
        <v>2632280.8956461404</v>
      </c>
      <c r="N10">
        <f>Input!J11</f>
        <v>4.324305714285714</v>
      </c>
      <c r="O10">
        <f t="shared" si="7"/>
        <v>4.0707634285714285</v>
      </c>
      <c r="P10">
        <f t="shared" si="8"/>
        <v>0.54463266870805038</v>
      </c>
      <c r="Q10">
        <f t="shared" si="9"/>
        <v>12.433598135654686</v>
      </c>
      <c r="R10">
        <f t="shared" si="10"/>
        <v>1870.236570603113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0.13479557134119308</v>
      </c>
      <c r="D11">
        <f t="shared" si="2"/>
        <v>4.6370147275591606E-3</v>
      </c>
      <c r="E11" s="4">
        <f>Input!I12</f>
        <v>20.410159428571429</v>
      </c>
      <c r="F11">
        <f t="shared" si="3"/>
        <v>19.508675571428572</v>
      </c>
      <c r="G11">
        <f t="shared" si="4"/>
        <v>17.260304134325406</v>
      </c>
      <c r="H11">
        <f t="shared" si="5"/>
        <v>5.0551741191813591</v>
      </c>
      <c r="I11">
        <f t="shared" si="6"/>
        <v>2615478.5616176664</v>
      </c>
      <c r="N11">
        <f>Input!J12</f>
        <v>5.5215890000000005</v>
      </c>
      <c r="O11">
        <f t="shared" si="7"/>
        <v>5.268046714285715</v>
      </c>
      <c r="P11">
        <f t="shared" si="8"/>
        <v>0.77804032193819161</v>
      </c>
      <c r="Q11">
        <f t="shared" si="9"/>
        <v>20.160157403321623</v>
      </c>
      <c r="R11">
        <f t="shared" si="10"/>
        <v>1850.1030467539454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0.1516450177588422</v>
      </c>
      <c r="D12">
        <f t="shared" si="2"/>
        <v>6.3592102369377825E-3</v>
      </c>
      <c r="E12" s="4">
        <f>Input!I13</f>
        <v>28.269972285714285</v>
      </c>
      <c r="F12">
        <f t="shared" si="3"/>
        <v>27.368488428571428</v>
      </c>
      <c r="G12">
        <f t="shared" si="4"/>
        <v>23.650456312109764</v>
      </c>
      <c r="H12">
        <f t="shared" si="5"/>
        <v>13.823762819040404</v>
      </c>
      <c r="I12">
        <f t="shared" si="6"/>
        <v>2594850.52352077</v>
      </c>
      <c r="N12">
        <f>Input!J13</f>
        <v>7.859812857142856</v>
      </c>
      <c r="O12">
        <f t="shared" si="7"/>
        <v>7.6062705714285705</v>
      </c>
      <c r="P12">
        <f t="shared" si="8"/>
        <v>1.0651698687185125</v>
      </c>
      <c r="Q12">
        <f t="shared" si="9"/>
        <v>42.785998402994018</v>
      </c>
      <c r="R12">
        <f t="shared" si="10"/>
        <v>1825.4849846867025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0.16849446417649133</v>
      </c>
      <c r="D13">
        <f t="shared" si="2"/>
        <v>8.4353128678523164E-3</v>
      </c>
      <c r="E13" s="4">
        <f>Input!I14</f>
        <v>37.904581714285712</v>
      </c>
      <c r="F13">
        <f t="shared" si="3"/>
        <v>37.003097857142855</v>
      </c>
      <c r="G13">
        <f t="shared" si="4"/>
        <v>31.339154287498854</v>
      </c>
      <c r="H13">
        <f t="shared" si="5"/>
        <v>32.080256760111631</v>
      </c>
      <c r="I13">
        <f t="shared" si="6"/>
        <v>2570138.9002299379</v>
      </c>
      <c r="N13">
        <f>Input!J14</f>
        <v>9.6346094285714265</v>
      </c>
      <c r="O13">
        <f t="shared" si="7"/>
        <v>9.3810671428571411</v>
      </c>
      <c r="P13">
        <f t="shared" si="8"/>
        <v>1.4099874432173394</v>
      </c>
      <c r="Q13">
        <f t="shared" si="9"/>
        <v>63.538111578009747</v>
      </c>
      <c r="R13">
        <f t="shared" si="10"/>
        <v>1796.1387430394154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0.18534391059414049</v>
      </c>
      <c r="D14">
        <f t="shared" si="2"/>
        <v>1.0891684396632116E-2</v>
      </c>
      <c r="E14" s="4">
        <f>Input!I15</f>
        <v>48.849159999999998</v>
      </c>
      <c r="F14">
        <f t="shared" si="3"/>
        <v>47.947676142857141</v>
      </c>
      <c r="G14">
        <f t="shared" si="4"/>
        <v>40.415559039338405</v>
      </c>
      <c r="H14">
        <f t="shared" si="5"/>
        <v>56.732788061119479</v>
      </c>
      <c r="I14">
        <f t="shared" si="6"/>
        <v>2541119.3275060118</v>
      </c>
      <c r="N14">
        <f>Input!J15</f>
        <v>10.944578285714286</v>
      </c>
      <c r="O14">
        <f t="shared" si="7"/>
        <v>10.691036</v>
      </c>
      <c r="P14">
        <f t="shared" si="8"/>
        <v>1.8161106683710153</v>
      </c>
      <c r="Q14">
        <f t="shared" si="9"/>
        <v>78.764299641989851</v>
      </c>
      <c r="R14">
        <f t="shared" si="10"/>
        <v>1761.8799621349933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0.20219335701178962</v>
      </c>
      <c r="D15">
        <f t="shared" si="2"/>
        <v>1.3753856773726456E-2</v>
      </c>
      <c r="E15" s="4">
        <f>Input!I16</f>
        <v>60.32899428571428</v>
      </c>
      <c r="F15">
        <f t="shared" si="3"/>
        <v>59.427510428571424</v>
      </c>
      <c r="G15">
        <f t="shared" si="4"/>
        <v>50.963330650002405</v>
      </c>
      <c r="H15">
        <f t="shared" si="5"/>
        <v>71.642339323936682</v>
      </c>
      <c r="I15">
        <f t="shared" si="6"/>
        <v>2507602.412322687</v>
      </c>
      <c r="N15">
        <f>Input!J16</f>
        <v>11.479834285714283</v>
      </c>
      <c r="O15">
        <f t="shared" si="7"/>
        <v>11.226291999999997</v>
      </c>
      <c r="P15">
        <f t="shared" si="8"/>
        <v>2.2868028928021489</v>
      </c>
      <c r="Q15">
        <f t="shared" si="9"/>
        <v>79.914465497708989</v>
      </c>
      <c r="R15">
        <f t="shared" si="10"/>
        <v>1722.5871327705936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0.21904280342943874</v>
      </c>
      <c r="D16">
        <f t="shared" si="2"/>
        <v>1.7046630776504056E-2</v>
      </c>
      <c r="E16" s="4">
        <f>Input!I17</f>
        <v>72.132799428571417</v>
      </c>
      <c r="F16">
        <f t="shared" si="3"/>
        <v>71.231315571428553</v>
      </c>
      <c r="G16">
        <f t="shared" si="4"/>
        <v>63.060684222384914</v>
      </c>
      <c r="H16">
        <f t="shared" si="5"/>
        <v>66.759216641974675</v>
      </c>
      <c r="I16">
        <f t="shared" si="6"/>
        <v>2469435.44514337</v>
      </c>
      <c r="N16">
        <f>Input!J17</f>
        <v>11.803805142857136</v>
      </c>
      <c r="O16">
        <f t="shared" si="7"/>
        <v>11.550262857142851</v>
      </c>
      <c r="P16">
        <f t="shared" si="8"/>
        <v>2.8249629508636236</v>
      </c>
      <c r="Q16">
        <f t="shared" si="9"/>
        <v>76.1308584545163</v>
      </c>
      <c r="R16">
        <f t="shared" si="10"/>
        <v>1678.2050925727551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0.2358922498470879</v>
      </c>
      <c r="D17">
        <f t="shared" si="2"/>
        <v>2.0794155704547922E-2</v>
      </c>
      <c r="E17" s="4">
        <f>Input!I18</f>
        <v>83.683062142857139</v>
      </c>
      <c r="F17">
        <f t="shared" si="3"/>
        <v>82.781578285714275</v>
      </c>
      <c r="G17">
        <f t="shared" si="4"/>
        <v>76.780372901588777</v>
      </c>
      <c r="H17">
        <f t="shared" si="5"/>
        <v>36.014466062456869</v>
      </c>
      <c r="I17">
        <f t="shared" si="6"/>
        <v>2426504.2370716548</v>
      </c>
      <c r="N17">
        <f>Input!J18</f>
        <v>11.550262714285722</v>
      </c>
      <c r="O17">
        <f t="shared" si="7"/>
        <v>11.296720428571437</v>
      </c>
      <c r="P17">
        <f t="shared" si="8"/>
        <v>3.4331119384541204</v>
      </c>
      <c r="Q17">
        <f t="shared" si="9"/>
        <v>61.836338485845147</v>
      </c>
      <c r="R17">
        <f t="shared" si="10"/>
        <v>1628.7481946160351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0.25274169626473703</v>
      </c>
      <c r="D18">
        <f t="shared" si="2"/>
        <v>2.5019994941245832E-2</v>
      </c>
      <c r="E18" s="4">
        <f>Input!I19</f>
        <v>95.529124285714289</v>
      </c>
      <c r="F18">
        <f t="shared" si="3"/>
        <v>94.627640428571425</v>
      </c>
      <c r="G18">
        <f t="shared" si="4"/>
        <v>92.189618332675437</v>
      </c>
      <c r="H18">
        <f t="shared" si="5"/>
        <v>5.9439517400770674</v>
      </c>
      <c r="I18">
        <f t="shared" si="6"/>
        <v>2378734.9773067432</v>
      </c>
      <c r="N18">
        <f>Input!J19</f>
        <v>11.84606214285715</v>
      </c>
      <c r="O18">
        <f t="shared" si="7"/>
        <v>11.592519857142864</v>
      </c>
      <c r="P18">
        <f t="shared" si="8"/>
        <v>4.11337809842456</v>
      </c>
      <c r="Q18">
        <f t="shared" si="9"/>
        <v>55.93756144700393</v>
      </c>
      <c r="R18">
        <f t="shared" si="10"/>
        <v>1574.3029298971287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0.26959114268238615</v>
      </c>
      <c r="D19">
        <f t="shared" si="2"/>
        <v>2.9747180719609839E-2</v>
      </c>
      <c r="E19" s="4">
        <f>Input!I20</f>
        <v>106.65681657142856</v>
      </c>
      <c r="F19">
        <f t="shared" si="3"/>
        <v>105.7553327142857</v>
      </c>
      <c r="G19">
        <f t="shared" si="4"/>
        <v>109.35000337292611</v>
      </c>
      <c r="H19">
        <f t="shared" si="5"/>
        <v>12.921657144090283</v>
      </c>
      <c r="I19">
        <f t="shared" si="6"/>
        <v>2326096.02408941</v>
      </c>
      <c r="N19">
        <f>Input!J20</f>
        <v>11.127692285714275</v>
      </c>
      <c r="O19">
        <f t="shared" si="7"/>
        <v>10.87414999999999</v>
      </c>
      <c r="P19">
        <f t="shared" si="8"/>
        <v>4.8674806641574957</v>
      </c>
      <c r="Q19">
        <f t="shared" si="9"/>
        <v>36.080076510150505</v>
      </c>
      <c r="R19">
        <f t="shared" si="10"/>
        <v>1515.0298119299857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0.28644058910003528</v>
      </c>
      <c r="D20">
        <f t="shared" si="2"/>
        <v>3.4998260471250937E-2</v>
      </c>
      <c r="E20" s="4">
        <f>Input!I21</f>
        <v>117.67182314285715</v>
      </c>
      <c r="F20">
        <f t="shared" si="3"/>
        <v>116.77033928571429</v>
      </c>
      <c r="G20">
        <f t="shared" si="4"/>
        <v>128.31733833233153</v>
      </c>
      <c r="H20">
        <f t="shared" si="5"/>
        <v>133.33318698257955</v>
      </c>
      <c r="I20">
        <f t="shared" si="6"/>
        <v>2268599.5541476333</v>
      </c>
      <c r="N20">
        <f>Input!J21</f>
        <v>11.015006571428586</v>
      </c>
      <c r="O20">
        <f t="shared" si="7"/>
        <v>10.7614642857143</v>
      </c>
      <c r="P20">
        <f t="shared" si="8"/>
        <v>5.6967133525588238</v>
      </c>
      <c r="Q20">
        <f t="shared" si="9"/>
        <v>25.651702014899271</v>
      </c>
      <c r="R20">
        <f t="shared" si="10"/>
        <v>1451.1643542842826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0.30329003551768441</v>
      </c>
      <c r="D21">
        <f t="shared" si="2"/>
        <v>4.0795336496969876E-2</v>
      </c>
      <c r="E21" s="4">
        <f>Input!I22</f>
        <v>129.08122899999998</v>
      </c>
      <c r="F21">
        <f t="shared" si="3"/>
        <v>128.17974514285712</v>
      </c>
      <c r="G21">
        <f t="shared" si="4"/>
        <v>149.14150965678243</v>
      </c>
      <c r="H21">
        <f t="shared" si="5"/>
        <v>439.39557153725866</v>
      </c>
      <c r="I21">
        <f t="shared" si="6"/>
        <v>2206303.0041851099</v>
      </c>
      <c r="N21">
        <f>Input!J22</f>
        <v>11.409405857142829</v>
      </c>
      <c r="O21">
        <f t="shared" si="7"/>
        <v>11.155863571428544</v>
      </c>
      <c r="P21">
        <f t="shared" si="8"/>
        <v>6.601928092520124</v>
      </c>
      <c r="Q21">
        <f t="shared" si="9"/>
        <v>20.738328346060857</v>
      </c>
      <c r="R21">
        <f t="shared" si="10"/>
        <v>1383.0169936970331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0.32013948193533354</v>
      </c>
      <c r="D22">
        <f t="shared" si="2"/>
        <v>4.7160100257066816E-2</v>
      </c>
      <c r="E22" s="4">
        <f>Input!I23</f>
        <v>141.39211885714286</v>
      </c>
      <c r="F22">
        <f t="shared" si="3"/>
        <v>140.490635</v>
      </c>
      <c r="G22">
        <f t="shared" si="4"/>
        <v>171.86631834845096</v>
      </c>
      <c r="H22">
        <f t="shared" si="5"/>
        <v>984.43350558226302</v>
      </c>
      <c r="I22">
        <f t="shared" si="6"/>
        <v>2139310.2447246513</v>
      </c>
      <c r="N22">
        <f>Input!J23</f>
        <v>12.310889857142882</v>
      </c>
      <c r="O22">
        <f t="shared" si="7"/>
        <v>12.057347571428597</v>
      </c>
      <c r="P22">
        <f t="shared" si="8"/>
        <v>7.5835195014251164</v>
      </c>
      <c r="Q22">
        <f t="shared" si="9"/>
        <v>20.015137599951068</v>
      </c>
      <c r="R22">
        <f t="shared" si="10"/>
        <v>1310.9718343552456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0.33698892835298266</v>
      </c>
      <c r="D23">
        <f t="shared" si="2"/>
        <v>5.411386226899835E-2</v>
      </c>
      <c r="E23" s="4">
        <f>Input!I24</f>
        <v>154.39320728571428</v>
      </c>
      <c r="F23">
        <f t="shared" si="3"/>
        <v>153.49172342857142</v>
      </c>
      <c r="G23">
        <f t="shared" si="4"/>
        <v>196.52931427170438</v>
      </c>
      <c r="H23">
        <f t="shared" si="5"/>
        <v>1852.2342255809222</v>
      </c>
      <c r="I23">
        <f t="shared" si="6"/>
        <v>2067772.4325385452</v>
      </c>
      <c r="N23">
        <f>Input!J24</f>
        <v>13.001088428571421</v>
      </c>
      <c r="O23">
        <f t="shared" si="7"/>
        <v>12.747546142857136</v>
      </c>
      <c r="P23">
        <f t="shared" si="8"/>
        <v>8.6414105682330913</v>
      </c>
      <c r="Q23">
        <f t="shared" si="9"/>
        <v>16.860349357193133</v>
      </c>
      <c r="R23">
        <f t="shared" si="10"/>
        <v>1235.484114137505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0.35383837477063185</v>
      </c>
      <c r="D24">
        <f t="shared" si="2"/>
        <v>6.1677578376263698E-2</v>
      </c>
      <c r="E24" s="4">
        <f>Input!I25</f>
        <v>168.78877871428571</v>
      </c>
      <c r="F24">
        <f t="shared" si="3"/>
        <v>167.88729485714285</v>
      </c>
      <c r="G24">
        <f t="shared" si="4"/>
        <v>223.16163165665549</v>
      </c>
      <c r="H24">
        <f t="shared" si="5"/>
        <v>3055.2523086259571</v>
      </c>
      <c r="I24">
        <f t="shared" si="6"/>
        <v>1991888.4935373135</v>
      </c>
      <c r="N24">
        <f>Input!J25</f>
        <v>14.395571428571429</v>
      </c>
      <c r="O24">
        <f t="shared" si="7"/>
        <v>14.142029142857144</v>
      </c>
      <c r="P24">
        <f t="shared" si="8"/>
        <v>9.7750399594563611</v>
      </c>
      <c r="Q24">
        <f t="shared" si="9"/>
        <v>19.070594527939434</v>
      </c>
      <c r="R24">
        <f t="shared" si="10"/>
        <v>1157.0763215305831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0.37068782118828097</v>
      </c>
      <c r="D25">
        <f t="shared" si="2"/>
        <v>6.9871872988015407E-2</v>
      </c>
      <c r="E25" s="4">
        <f>Input!I26</f>
        <v>184.74786128571432</v>
      </c>
      <c r="F25">
        <f t="shared" si="3"/>
        <v>183.84637742857146</v>
      </c>
      <c r="G25">
        <f t="shared" si="4"/>
        <v>251.7878304816204</v>
      </c>
      <c r="H25">
        <f t="shared" si="5"/>
        <v>4616.0410429596541</v>
      </c>
      <c r="I25">
        <f t="shared" si="6"/>
        <v>1911905.1937035825</v>
      </c>
      <c r="N25">
        <f>Input!J26</f>
        <v>15.95908257142861</v>
      </c>
      <c r="O25">
        <f t="shared" si="7"/>
        <v>15.705540285714324</v>
      </c>
      <c r="P25">
        <f t="shared" si="8"/>
        <v>10.983351329060973</v>
      </c>
      <c r="Q25">
        <f t="shared" si="9"/>
        <v>22.299068542338865</v>
      </c>
      <c r="R25">
        <f t="shared" si="10"/>
        <v>1076.3329227351257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0.3875372676059301</v>
      </c>
      <c r="D26">
        <f t="shared" si="2"/>
        <v>7.8717059766032868E-2</v>
      </c>
      <c r="E26" s="4">
        <f>Input!I27</f>
        <v>203.08742471428573</v>
      </c>
      <c r="F26">
        <f t="shared" si="3"/>
        <v>202.18594085714287</v>
      </c>
      <c r="G26">
        <f t="shared" si="4"/>
        <v>282.42574792181824</v>
      </c>
      <c r="H26">
        <f t="shared" si="5"/>
        <v>6438.4266377763279</v>
      </c>
      <c r="I26">
        <f t="shared" si="6"/>
        <v>1828116.7616696851</v>
      </c>
      <c r="N26">
        <f>Input!J27</f>
        <v>18.33956342857141</v>
      </c>
      <c r="O26">
        <f t="shared" si="7"/>
        <v>18.086021142857124</v>
      </c>
      <c r="P26">
        <f t="shared" si="8"/>
        <v>12.264784981728891</v>
      </c>
      <c r="Q26">
        <f t="shared" si="9"/>
        <v>33.886790443626971</v>
      </c>
      <c r="R26">
        <f t="shared" si="10"/>
        <v>993.8936919773289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0.40438671402357923</v>
      </c>
      <c r="D27">
        <f t="shared" si="2"/>
        <v>8.8233160142459549E-2</v>
      </c>
      <c r="E27" s="4">
        <f>Input!I28</f>
        <v>223.44124142857143</v>
      </c>
      <c r="F27">
        <f t="shared" si="3"/>
        <v>222.53975757142857</v>
      </c>
      <c r="G27">
        <f t="shared" si="4"/>
        <v>315.08636364846137</v>
      </c>
      <c r="H27">
        <f t="shared" si="5"/>
        <v>8564.8742963774857</v>
      </c>
      <c r="I27">
        <f t="shared" si="6"/>
        <v>1740864.0329750336</v>
      </c>
      <c r="N27">
        <f>Input!J28</f>
        <v>20.353816714285699</v>
      </c>
      <c r="O27">
        <f t="shared" si="7"/>
        <v>20.100274428571414</v>
      </c>
      <c r="P27">
        <f t="shared" si="8"/>
        <v>13.61727220884851</v>
      </c>
      <c r="Q27">
        <f t="shared" si="9"/>
        <v>42.029317780932097</v>
      </c>
      <c r="R27">
        <f t="shared" si="10"/>
        <v>910.44567384387562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0.42123616044122836</v>
      </c>
      <c r="D28">
        <f t="shared" si="2"/>
        <v>9.8439919979970855E-2</v>
      </c>
      <c r="E28" s="4">
        <f>Input!I29</f>
        <v>246.40091014285716</v>
      </c>
      <c r="F28">
        <f t="shared" si="3"/>
        <v>245.49942628571429</v>
      </c>
      <c r="G28">
        <f t="shared" si="4"/>
        <v>349.77368241844079</v>
      </c>
      <c r="H28">
        <f t="shared" si="5"/>
        <v>10873.120492033448</v>
      </c>
      <c r="I28">
        <f t="shared" si="6"/>
        <v>1650533.0929637509</v>
      </c>
      <c r="N28">
        <f>Input!J29</f>
        <v>22.959668714285726</v>
      </c>
      <c r="O28">
        <f t="shared" si="7"/>
        <v>22.706126428571441</v>
      </c>
      <c r="P28">
        <f t="shared" si="8"/>
        <v>15.038232586568839</v>
      </c>
      <c r="Q28">
        <f t="shared" si="9"/>
        <v>58.796595972221425</v>
      </c>
      <c r="R28">
        <f t="shared" si="10"/>
        <v>826.71384394201675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0.43808560685887749</v>
      </c>
      <c r="D29">
        <f t="shared" si="2"/>
        <v>0.10935682463015417</v>
      </c>
      <c r="E29" s="4">
        <f>Input!I30</f>
        <v>271.68471699999998</v>
      </c>
      <c r="F29">
        <f t="shared" si="3"/>
        <v>270.78323314285711</v>
      </c>
      <c r="G29">
        <f t="shared" si="4"/>
        <v>386.48463708792082</v>
      </c>
      <c r="H29">
        <f t="shared" si="5"/>
        <v>13386.814874858803</v>
      </c>
      <c r="I29">
        <f t="shared" si="6"/>
        <v>1557553.4027059539</v>
      </c>
      <c r="N29">
        <f>Input!J30</f>
        <v>25.283806857142821</v>
      </c>
      <c r="O29">
        <f t="shared" si="7"/>
        <v>25.030264571428535</v>
      </c>
      <c r="P29">
        <f t="shared" si="8"/>
        <v>16.524574494254377</v>
      </c>
      <c r="Q29">
        <f t="shared" si="9"/>
        <v>72.346763688938935</v>
      </c>
      <c r="R29">
        <f t="shared" si="10"/>
        <v>743.45057256716655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0.45493505327652661</v>
      </c>
      <c r="D30">
        <f t="shared" si="2"/>
        <v>0.12100311260185465</v>
      </c>
      <c r="E30" s="4">
        <f>Input!I31</f>
        <v>299.25040499999994</v>
      </c>
      <c r="F30">
        <f t="shared" si="3"/>
        <v>298.34892114285708</v>
      </c>
      <c r="G30">
        <f t="shared" si="4"/>
        <v>425.20901489783097</v>
      </c>
      <c r="H30">
        <f t="shared" si="5"/>
        <v>16093.483387520764</v>
      </c>
      <c r="I30">
        <f t="shared" si="6"/>
        <v>1462395.4002174204</v>
      </c>
      <c r="N30">
        <f>Input!J31</f>
        <v>27.565687999999966</v>
      </c>
      <c r="O30">
        <f t="shared" si="7"/>
        <v>27.31214571428568</v>
      </c>
      <c r="P30">
        <f t="shared" si="8"/>
        <v>18.072699079047858</v>
      </c>
      <c r="Q30">
        <f t="shared" si="9"/>
        <v>85.367374125407522</v>
      </c>
      <c r="R30">
        <f t="shared" si="10"/>
        <v>661.4240344019056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0.4717844996941758</v>
      </c>
      <c r="D31">
        <f t="shared" si="2"/>
        <v>0.13339778801619112</v>
      </c>
      <c r="E31" s="4">
        <f>Input!I32</f>
        <v>330.11214357142859</v>
      </c>
      <c r="F31">
        <f t="shared" si="3"/>
        <v>329.21065971428573</v>
      </c>
      <c r="G31">
        <f t="shared" si="4"/>
        <v>465.92940960437028</v>
      </c>
      <c r="H31">
        <f t="shared" si="5"/>
        <v>18692.016571507495</v>
      </c>
      <c r="I31">
        <f t="shared" si="6"/>
        <v>1365567.5775488575</v>
      </c>
      <c r="N31">
        <f>Input!J32</f>
        <v>30.861738571428646</v>
      </c>
      <c r="O31">
        <f t="shared" si="7"/>
        <v>30.60819628571436</v>
      </c>
      <c r="P31">
        <f t="shared" si="8"/>
        <v>19.678507857570917</v>
      </c>
      <c r="Q31">
        <f t="shared" si="9"/>
        <v>119.45808913629268</v>
      </c>
      <c r="R31">
        <f t="shared" si="10"/>
        <v>581.40574452284739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0.48863394611182492</v>
      </c>
      <c r="D32">
        <f t="shared" si="2"/>
        <v>0.14655963199677938</v>
      </c>
      <c r="E32" s="4">
        <f>Input!I33</f>
        <v>364.42487528571428</v>
      </c>
      <c r="F32">
        <f t="shared" si="3"/>
        <v>363.52339142857141</v>
      </c>
      <c r="G32">
        <f t="shared" si="4"/>
        <v>508.62120175538035</v>
      </c>
      <c r="H32">
        <f t="shared" si="5"/>
        <v>21053.374561634624</v>
      </c>
      <c r="I32">
        <f t="shared" si="6"/>
        <v>1267613.0429259106</v>
      </c>
      <c r="N32">
        <f>Input!J33</f>
        <v>34.31273171428569</v>
      </c>
      <c r="O32">
        <f t="shared" si="7"/>
        <v>34.059189428571401</v>
      </c>
      <c r="P32">
        <f t="shared" si="8"/>
        <v>21.337414108850471</v>
      </c>
      <c r="Q32">
        <f t="shared" si="9"/>
        <v>161.84356728546055</v>
      </c>
      <c r="R32">
        <f t="shared" si="10"/>
        <v>504.15743602399266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0.50548339252947405</v>
      </c>
      <c r="D33">
        <f t="shared" si="2"/>
        <v>0.16050721312087274</v>
      </c>
      <c r="E33" s="4">
        <f>Input!I34</f>
        <v>401.16034514285712</v>
      </c>
      <c r="F33">
        <f t="shared" si="3"/>
        <v>400.25886128571426</v>
      </c>
      <c r="G33">
        <f t="shared" si="4"/>
        <v>553.25256913838746</v>
      </c>
      <c r="H33">
        <f t="shared" si="5"/>
        <v>23407.074642509117</v>
      </c>
      <c r="I33">
        <f t="shared" si="6"/>
        <v>1169105.5859284918</v>
      </c>
      <c r="N33">
        <f>Input!J34</f>
        <v>36.735469857142846</v>
      </c>
      <c r="O33">
        <f t="shared" si="7"/>
        <v>36.481927571428557</v>
      </c>
      <c r="P33">
        <f t="shared" si="8"/>
        <v>23.04435817328892</v>
      </c>
      <c r="Q33">
        <f t="shared" si="9"/>
        <v>180.56827132981883</v>
      </c>
      <c r="R33">
        <f t="shared" si="10"/>
        <v>430.41752620213953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0.52233283894712312</v>
      </c>
      <c r="D34">
        <f t="shared" si="2"/>
        <v>0.17525889703846942</v>
      </c>
      <c r="E34" s="4">
        <f>Input!I35</f>
        <v>441.67077885714286</v>
      </c>
      <c r="F34">
        <f t="shared" si="3"/>
        <v>440.769295</v>
      </c>
      <c r="G34">
        <f t="shared" si="4"/>
        <v>599.7845291445667</v>
      </c>
      <c r="H34">
        <f t="shared" si="5"/>
        <v>25285.844690051374</v>
      </c>
      <c r="I34">
        <f t="shared" si="6"/>
        <v>1070645.2725676866</v>
      </c>
      <c r="N34">
        <f>Input!J35</f>
        <v>40.510433714285739</v>
      </c>
      <c r="O34">
        <f t="shared" si="7"/>
        <v>40.25689142857145</v>
      </c>
      <c r="P34">
        <f t="shared" si="8"/>
        <v>24.793826730967833</v>
      </c>
      <c r="Q34">
        <f t="shared" si="9"/>
        <v>239.10636984227523</v>
      </c>
      <c r="R34">
        <f t="shared" si="10"/>
        <v>360.88744531466102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0.53918228536477231</v>
      </c>
      <c r="D35">
        <f t="shared" si="2"/>
        <v>0.19083285535108063</v>
      </c>
      <c r="E35" s="4">
        <f>Input!I36</f>
        <v>485.50543442857139</v>
      </c>
      <c r="F35">
        <f t="shared" si="3"/>
        <v>484.60395057142853</v>
      </c>
      <c r="G35">
        <f t="shared" si="4"/>
        <v>648.17101450259929</v>
      </c>
      <c r="H35">
        <f t="shared" si="5"/>
        <v>26754.184403063704</v>
      </c>
      <c r="I35">
        <f t="shared" si="6"/>
        <v>972853.60589897458</v>
      </c>
      <c r="N35">
        <f>Input!J36</f>
        <v>43.834655571428527</v>
      </c>
      <c r="O35">
        <f t="shared" si="7"/>
        <v>43.581113285714238</v>
      </c>
      <c r="P35">
        <f t="shared" si="8"/>
        <v>26.579876088970153</v>
      </c>
      <c r="Q35">
        <f t="shared" si="9"/>
        <v>289.04206621995468</v>
      </c>
      <c r="R35">
        <f t="shared" si="10"/>
        <v>296.21812327744448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0.55603173178242149</v>
      </c>
      <c r="D36">
        <f t="shared" si="2"/>
        <v>0.20724707382912011</v>
      </c>
      <c r="E36" s="4">
        <f>Input!I37</f>
        <v>530.14297414285716</v>
      </c>
      <c r="F36">
        <f t="shared" si="3"/>
        <v>529.24149028571435</v>
      </c>
      <c r="G36">
        <f t="shared" si="4"/>
        <v>698.3589835362742</v>
      </c>
      <c r="H36">
        <f t="shared" si="5"/>
        <v>28600.726523353154</v>
      </c>
      <c r="I36">
        <f t="shared" si="6"/>
        <v>876368.2963389192</v>
      </c>
      <c r="N36">
        <f>Input!J37</f>
        <v>44.637539714285765</v>
      </c>
      <c r="O36">
        <f t="shared" si="7"/>
        <v>44.383997428571476</v>
      </c>
      <c r="P36">
        <f t="shared" si="8"/>
        <v>28.396159462001766</v>
      </c>
      <c r="Q36">
        <f t="shared" si="9"/>
        <v>255.6109628452879</v>
      </c>
      <c r="R36">
        <f t="shared" si="10"/>
        <v>236.99694427392797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0.57288117820007056</v>
      </c>
      <c r="D37">
        <f t="shared" si="2"/>
        <v>0.22451936003625667</v>
      </c>
      <c r="E37" s="4">
        <f>Input!I38</f>
        <v>575.62565514285711</v>
      </c>
      <c r="F37">
        <f t="shared" si="3"/>
        <v>574.72417128571431</v>
      </c>
      <c r="G37">
        <f t="shared" si="4"/>
        <v>750.28856578943532</v>
      </c>
      <c r="H37">
        <f t="shared" si="5"/>
        <v>30822.856617458187</v>
      </c>
      <c r="I37">
        <f t="shared" si="6"/>
        <v>781837.69395883929</v>
      </c>
      <c r="N37">
        <f>Input!J38</f>
        <v>45.482680999999957</v>
      </c>
      <c r="O37">
        <f t="shared" si="7"/>
        <v>45.229138714285668</v>
      </c>
      <c r="P37">
        <f t="shared" si="8"/>
        <v>30.235958183756182</v>
      </c>
      <c r="Q37">
        <f t="shared" si="9"/>
        <v>224.79546242104843</v>
      </c>
      <c r="R37">
        <f t="shared" si="10"/>
        <v>183.73548618159552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0.58973062461771975</v>
      </c>
      <c r="D38">
        <f t="shared" si="2"/>
        <v>0.24266735042015397</v>
      </c>
      <c r="E38" s="4">
        <f>Input!I39</f>
        <v>620.7280225714286</v>
      </c>
      <c r="F38">
        <f t="shared" si="3"/>
        <v>619.82653871428579</v>
      </c>
      <c r="G38">
        <f t="shared" si="4"/>
        <v>803.89324354209191</v>
      </c>
      <c r="H38">
        <f t="shared" si="5"/>
        <v>33880.551826166702</v>
      </c>
      <c r="I38">
        <f t="shared" si="6"/>
        <v>689914.94254033617</v>
      </c>
      <c r="N38">
        <f>Input!J39</f>
        <v>45.102367428571483</v>
      </c>
      <c r="O38">
        <f t="shared" si="7"/>
        <v>44.848825142857194</v>
      </c>
      <c r="P38">
        <f t="shared" si="8"/>
        <v>32.092216738632011</v>
      </c>
      <c r="Q38">
        <f t="shared" si="9"/>
        <v>162.73105797874857</v>
      </c>
      <c r="R38">
        <f t="shared" si="10"/>
        <v>136.85836025535764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0.60658007103536882</v>
      </c>
      <c r="D39">
        <f t="shared" si="2"/>
        <v>0.26170851692149943</v>
      </c>
      <c r="E39" s="4">
        <f>Input!I40</f>
        <v>669.53492557142852</v>
      </c>
      <c r="F39">
        <f t="shared" si="3"/>
        <v>668.63344171428571</v>
      </c>
      <c r="G39">
        <f t="shared" si="4"/>
        <v>859.10006941331949</v>
      </c>
      <c r="H39">
        <f t="shared" si="5"/>
        <v>36277.536267042342</v>
      </c>
      <c r="I39">
        <f t="shared" si="6"/>
        <v>601251.92192330002</v>
      </c>
      <c r="N39">
        <f>Input!J40</f>
        <v>48.80690299999992</v>
      </c>
      <c r="O39">
        <f t="shared" si="7"/>
        <v>48.553360714285631</v>
      </c>
      <c r="P39">
        <f t="shared" si="8"/>
        <v>33.9575814550887</v>
      </c>
      <c r="Q39">
        <f t="shared" si="9"/>
        <v>213.03677218320331</v>
      </c>
      <c r="R39">
        <f t="shared" si="10"/>
        <v>96.693456122854712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0.623429517453018</v>
      </c>
      <c r="D40">
        <f t="shared" si="2"/>
        <v>0.28166017314684194</v>
      </c>
      <c r="E40" s="4">
        <f>Input!I41</f>
        <v>720.72230942857129</v>
      </c>
      <c r="F40">
        <f t="shared" si="3"/>
        <v>719.82082557142849</v>
      </c>
      <c r="G40">
        <f t="shared" si="4"/>
        <v>915.82991991173162</v>
      </c>
      <c r="H40">
        <f t="shared" si="5"/>
        <v>38419.565064105853</v>
      </c>
      <c r="I40">
        <f t="shared" si="6"/>
        <v>516493.05099318182</v>
      </c>
      <c r="N40">
        <f>Input!J41</f>
        <v>51.187383857142777</v>
      </c>
      <c r="O40">
        <f t="shared" si="7"/>
        <v>50.933841571428488</v>
      </c>
      <c r="P40">
        <f t="shared" si="8"/>
        <v>35.824442653668264</v>
      </c>
      <c r="Q40">
        <f t="shared" si="9"/>
        <v>228.29393565601382</v>
      </c>
      <c r="R40">
        <f t="shared" si="10"/>
        <v>63.463877585839796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0.64027896387066707</v>
      </c>
      <c r="D41">
        <f t="shared" si="2"/>
        <v>0.30253948014530802</v>
      </c>
      <c r="E41" s="4">
        <f>Input!I42</f>
        <v>773.19149085714275</v>
      </c>
      <c r="F41">
        <f t="shared" si="3"/>
        <v>772.29000699999995</v>
      </c>
      <c r="G41">
        <f t="shared" si="4"/>
        <v>973.99778445492575</v>
      </c>
      <c r="H41">
        <f t="shared" si="5"/>
        <v>40686.027485805876</v>
      </c>
      <c r="I41">
        <f t="shared" si="6"/>
        <v>436269.02838879899</v>
      </c>
      <c r="N41">
        <f>Input!J42</f>
        <v>52.46918142857146</v>
      </c>
      <c r="O41">
        <f t="shared" si="7"/>
        <v>52.215639142857171</v>
      </c>
      <c r="P41">
        <f t="shared" si="8"/>
        <v>37.684979995122234</v>
      </c>
      <c r="Q41">
        <f t="shared" si="9"/>
        <v>211.140055267653</v>
      </c>
      <c r="R41">
        <f t="shared" si="10"/>
        <v>37.281826010086519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0.65712841028831626</v>
      </c>
      <c r="D42">
        <f t="shared" si="2"/>
        <v>0.32436345182461412</v>
      </c>
      <c r="E42" s="4">
        <f>Input!I43</f>
        <v>823.59007642857148</v>
      </c>
      <c r="F42">
        <f t="shared" si="3"/>
        <v>822.68859257142867</v>
      </c>
      <c r="G42">
        <f t="shared" si="4"/>
        <v>1033.5130890380626</v>
      </c>
      <c r="H42">
        <f t="shared" si="5"/>
        <v>44446.968310409749</v>
      </c>
      <c r="I42">
        <f t="shared" si="6"/>
        <v>361190.59152870136</v>
      </c>
      <c r="N42">
        <f>Input!J43</f>
        <v>50.398585571428725</v>
      </c>
      <c r="O42">
        <f t="shared" si="7"/>
        <v>50.145043285714436</v>
      </c>
      <c r="P42">
        <f t="shared" si="8"/>
        <v>39.531210727803767</v>
      </c>
      <c r="Q42">
        <f t="shared" si="9"/>
        <v>112.65344156736454</v>
      </c>
      <c r="R42">
        <f t="shared" si="10"/>
        <v>18.144650554209125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0.67397785670596533</v>
      </c>
      <c r="D43">
        <f t="shared" si="2"/>
        <v>0.34714896003776669</v>
      </c>
      <c r="E43" s="4">
        <f>Input!I44</f>
        <v>874.52391799999998</v>
      </c>
      <c r="F43">
        <f t="shared" si="3"/>
        <v>873.62243414285717</v>
      </c>
      <c r="G43">
        <f t="shared" si="4"/>
        <v>1094.2800533913844</v>
      </c>
      <c r="H43">
        <f t="shared" si="5"/>
        <v>48689.784932428011</v>
      </c>
      <c r="I43">
        <f t="shared" si="6"/>
        <v>291842.37673831871</v>
      </c>
      <c r="N43">
        <f>Input!J44</f>
        <v>50.933841571428502</v>
      </c>
      <c r="O43">
        <f t="shared" si="7"/>
        <v>50.680299285714213</v>
      </c>
      <c r="P43">
        <f t="shared" si="8"/>
        <v>41.355040489168601</v>
      </c>
      <c r="Q43">
        <f t="shared" si="9"/>
        <v>86.960451622551304</v>
      </c>
      <c r="R43">
        <f t="shared" si="10"/>
        <v>5.9332387805622488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0.69082730312361451</v>
      </c>
      <c r="D44">
        <f t="shared" si="2"/>
        <v>0.37091273936838848</v>
      </c>
      <c r="E44" s="4">
        <f>Input!I45</f>
        <v>927.20438457142848</v>
      </c>
      <c r="F44">
        <f t="shared" si="3"/>
        <v>926.30290071428567</v>
      </c>
      <c r="G44">
        <f t="shared" si="4"/>
        <v>1156.1980801303403</v>
      </c>
      <c r="H44">
        <f t="shared" si="5"/>
        <v>52851.793518739927</v>
      </c>
      <c r="I44">
        <f t="shared" si="6"/>
        <v>228776.96402119909</v>
      </c>
      <c r="N44">
        <f>Input!J45</f>
        <v>52.680466571428497</v>
      </c>
      <c r="O44">
        <f t="shared" si="7"/>
        <v>52.426924285714207</v>
      </c>
      <c r="P44">
        <f t="shared" si="8"/>
        <v>43.148316274551547</v>
      </c>
      <c r="Q44">
        <f t="shared" si="9"/>
        <v>86.092566624811894</v>
      </c>
      <c r="R44">
        <f t="shared" si="10"/>
        <v>0.41286826656000253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0.70767674954126369</v>
      </c>
      <c r="D45">
        <f t="shared" si="2"/>
        <v>0.39567139163959197</v>
      </c>
      <c r="E45" s="4">
        <f>Input!I46</f>
        <v>980.56096428571436</v>
      </c>
      <c r="F45">
        <f t="shared" si="3"/>
        <v>979.65948042857156</v>
      </c>
      <c r="G45">
        <f t="shared" si="4"/>
        <v>1219.1621740732444</v>
      </c>
      <c r="H45">
        <f t="shared" si="5"/>
        <v>57361.540263054005</v>
      </c>
      <c r="I45">
        <f t="shared" si="6"/>
        <v>172509.18929396445</v>
      </c>
      <c r="N45">
        <f>Input!J46</f>
        <v>53.356579714285886</v>
      </c>
      <c r="O45">
        <f t="shared" si="7"/>
        <v>53.103037428571596</v>
      </c>
      <c r="P45">
        <f t="shared" si="8"/>
        <v>44.902881148009527</v>
      </c>
      <c r="Q45">
        <f t="shared" si="9"/>
        <v>67.242563025641545</v>
      </c>
      <c r="R45">
        <f t="shared" si="10"/>
        <v>1.2365809483798846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0.72452619595891277</v>
      </c>
      <c r="D46">
        <f t="shared" si="2"/>
        <v>0.42144139016870952</v>
      </c>
      <c r="E46" s="4">
        <f>Input!I47</f>
        <v>1030.2693511428572</v>
      </c>
      <c r="F46">
        <f t="shared" si="3"/>
        <v>1029.3678672857143</v>
      </c>
      <c r="G46">
        <f t="shared" si="4"/>
        <v>1283.0633895836722</v>
      </c>
      <c r="H46">
        <f t="shared" si="5"/>
        <v>64361.418034033682</v>
      </c>
      <c r="I46">
        <f t="shared" si="6"/>
        <v>123510.80466522144</v>
      </c>
      <c r="N46">
        <f>Input!J47</f>
        <v>49.708386857142841</v>
      </c>
      <c r="O46">
        <f t="shared" si="7"/>
        <v>49.454844571428552</v>
      </c>
      <c r="P46">
        <f t="shared" si="8"/>
        <v>46.610630235606365</v>
      </c>
      <c r="Q46">
        <f t="shared" si="9"/>
        <v>8.089555188096444</v>
      </c>
      <c r="R46">
        <f t="shared" si="10"/>
        <v>7.9510786082703975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0.74137564237656195</v>
      </c>
      <c r="D47">
        <f t="shared" si="2"/>
        <v>0.44823908378790078</v>
      </c>
      <c r="E47" s="4">
        <f>Input!I48</f>
        <v>1079.2593680000002</v>
      </c>
      <c r="F47">
        <f t="shared" si="3"/>
        <v>1078.3578841428573</v>
      </c>
      <c r="G47">
        <f t="shared" si="4"/>
        <v>1347.7893034915976</v>
      </c>
      <c r="H47">
        <f t="shared" si="5"/>
        <v>72593.289732276739</v>
      </c>
      <c r="I47">
        <f t="shared" si="6"/>
        <v>82205.563586237244</v>
      </c>
      <c r="N47">
        <f>Input!J48</f>
        <v>48.990016857143019</v>
      </c>
      <c r="O47">
        <f t="shared" si="7"/>
        <v>48.73647457142873</v>
      </c>
      <c r="P47">
        <f t="shared" si="8"/>
        <v>48.263567511681771</v>
      </c>
      <c r="Q47">
        <f t="shared" si="9"/>
        <v>0.22364108715851355</v>
      </c>
      <c r="R47">
        <f t="shared" si="10"/>
        <v>20.005071920717864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0.75822508879421102</v>
      </c>
      <c r="D48">
        <f t="shared" si="2"/>
        <v>0.47608070064864944</v>
      </c>
      <c r="E48" s="4">
        <f>Input!I49</f>
        <v>1127.9394997142858</v>
      </c>
      <c r="F48">
        <f t="shared" si="3"/>
        <v>1127.0380158571429</v>
      </c>
      <c r="G48">
        <f t="shared" si="4"/>
        <v>1413.2245108621412</v>
      </c>
      <c r="H48">
        <f t="shared" si="5"/>
        <v>81902.7099232459</v>
      </c>
      <c r="I48">
        <f t="shared" si="6"/>
        <v>48964.802472814386</v>
      </c>
      <c r="N48">
        <f>Input!J49</f>
        <v>48.680131714285608</v>
      </c>
      <c r="O48">
        <f t="shared" si="7"/>
        <v>48.426589428571319</v>
      </c>
      <c r="P48">
        <f t="shared" si="8"/>
        <v>49.853862863984403</v>
      </c>
      <c r="Q48">
        <f t="shared" si="9"/>
        <v>2.037109459435869</v>
      </c>
      <c r="R48">
        <f t="shared" si="10"/>
        <v>36.759948741469742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0.7750745352118602</v>
      </c>
      <c r="D49">
        <f t="shared" si="2"/>
        <v>0.50498235182640649</v>
      </c>
      <c r="E49" s="4">
        <f>Input!I50</f>
        <v>1179.9156820000003</v>
      </c>
      <c r="F49">
        <f t="shared" si="3"/>
        <v>1179.0141981428574</v>
      </c>
      <c r="G49">
        <f t="shared" si="4"/>
        <v>1479.2511406173478</v>
      </c>
      <c r="H49">
        <f t="shared" si="5"/>
        <v>90142.221626430473</v>
      </c>
      <c r="I49">
        <f t="shared" si="6"/>
        <v>24103.583765316034</v>
      </c>
      <c r="N49">
        <f>Input!J50</f>
        <v>51.976182285714458</v>
      </c>
      <c r="O49">
        <f t="shared" si="7"/>
        <v>51.722640000000169</v>
      </c>
      <c r="P49">
        <f t="shared" si="8"/>
        <v>51.373908904591367</v>
      </c>
      <c r="Q49">
        <f t="shared" si="9"/>
        <v>0.12161337690502272</v>
      </c>
      <c r="R49">
        <f t="shared" si="10"/>
        <v>57.502561916446908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0.79192398162950928</v>
      </c>
      <c r="D50">
        <f t="shared" si="2"/>
        <v>0.5349600347400697</v>
      </c>
      <c r="E50" s="4">
        <f>Input!I51</f>
        <v>1233.8216034285713</v>
      </c>
      <c r="F50">
        <f t="shared" si="3"/>
        <v>1232.9201195714284</v>
      </c>
      <c r="G50">
        <f t="shared" si="4"/>
        <v>1545.7493877779068</v>
      </c>
      <c r="H50">
        <f t="shared" si="5"/>
        <v>97862.151046600833</v>
      </c>
      <c r="I50">
        <f t="shared" si="6"/>
        <v>7877.4574633536522</v>
      </c>
      <c r="N50">
        <f>Input!J51</f>
        <v>53.905921428570991</v>
      </c>
      <c r="O50">
        <f t="shared" si="7"/>
        <v>53.652379142856702</v>
      </c>
      <c r="P50">
        <f t="shared" si="8"/>
        <v>52.816376980748949</v>
      </c>
      <c r="Q50">
        <f t="shared" si="9"/>
        <v>0.69889961504883868</v>
      </c>
      <c r="R50">
        <f t="shared" si="10"/>
        <v>81.459874914624478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0.80877342804715846</v>
      </c>
      <c r="D51">
        <f t="shared" si="2"/>
        <v>0.56602963639962578</v>
      </c>
      <c r="E51" s="4">
        <f>Input!I52</f>
        <v>1286.6570127142857</v>
      </c>
      <c r="F51">
        <f t="shared" si="3"/>
        <v>1285.7555288571427</v>
      </c>
      <c r="G51">
        <f t="shared" si="4"/>
        <v>1612.598058881538</v>
      </c>
      <c r="H51">
        <f t="shared" si="5"/>
        <v>106826.03943274773</v>
      </c>
      <c r="I51">
        <f t="shared" si="6"/>
        <v>479.889081636551</v>
      </c>
      <c r="N51">
        <f>Input!J52</f>
        <v>52.835409285714377</v>
      </c>
      <c r="O51">
        <f t="shared" si="7"/>
        <v>52.581867000000088</v>
      </c>
      <c r="P51">
        <f t="shared" si="8"/>
        <v>54.174271833548381</v>
      </c>
      <c r="Q51">
        <f t="shared" si="9"/>
        <v>2.5357531539079687</v>
      </c>
      <c r="R51">
        <f t="shared" si="10"/>
        <v>107.81514713474421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0.82562287446480764</v>
      </c>
      <c r="D52">
        <f t="shared" si="2"/>
        <v>0.59820693649404977</v>
      </c>
      <c r="E52" s="4">
        <f>Input!I53</f>
        <v>1339.8304782857142</v>
      </c>
      <c r="F52">
        <f t="shared" si="3"/>
        <v>1338.9289944285713</v>
      </c>
      <c r="G52">
        <f t="shared" si="4"/>
        <v>1679.675126955751</v>
      </c>
      <c r="H52">
        <f t="shared" si="5"/>
        <v>116107.92683223033</v>
      </c>
      <c r="I52">
        <f t="shared" si="6"/>
        <v>2040.391892219091</v>
      </c>
      <c r="N52">
        <f>Input!J53</f>
        <v>53.173465571428551</v>
      </c>
      <c r="O52">
        <f t="shared" si="7"/>
        <v>52.919923285714262</v>
      </c>
      <c r="P52">
        <f t="shared" si="8"/>
        <v>55.440984352996814</v>
      </c>
      <c r="Q52">
        <f t="shared" si="9"/>
        <v>6.3557489049678422</v>
      </c>
      <c r="R52">
        <f t="shared" si="10"/>
        <v>135.72529178175645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0.84247232088245672</v>
      </c>
      <c r="D53">
        <f t="shared" si="2"/>
        <v>0.63150761033047964</v>
      </c>
      <c r="E53" s="4">
        <f>Input!I54</f>
        <v>1396.2154804285713</v>
      </c>
      <c r="F53">
        <f t="shared" si="3"/>
        <v>1395.3139965714283</v>
      </c>
      <c r="G53">
        <f t="shared" si="4"/>
        <v>1746.8582922776498</v>
      </c>
      <c r="H53">
        <f t="shared" si="5"/>
        <v>123583.39184358325</v>
      </c>
      <c r="I53">
        <f t="shared" si="6"/>
        <v>12623.390440217447</v>
      </c>
      <c r="N53">
        <f>Input!J54</f>
        <v>56.385002142857047</v>
      </c>
      <c r="O53">
        <f t="shared" si="7"/>
        <v>56.131459857142758</v>
      </c>
      <c r="P53">
        <f t="shared" si="8"/>
        <v>56.610341885768669</v>
      </c>
      <c r="Q53">
        <f t="shared" si="9"/>
        <v>0.22932799734086784</v>
      </c>
      <c r="R53">
        <f t="shared" si="10"/>
        <v>164.33899955575566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0.8593217673001059</v>
      </c>
      <c r="D54">
        <f t="shared" si="2"/>
        <v>0.66594723163470926</v>
      </c>
      <c r="E54" s="4">
        <f>Input!I55</f>
        <v>1454.2625935714284</v>
      </c>
      <c r="F54">
        <f t="shared" si="3"/>
        <v>1453.3611097142855</v>
      </c>
      <c r="G54">
        <f t="shared" si="4"/>
        <v>1814.0255450446423</v>
      </c>
      <c r="H54">
        <f t="shared" si="5"/>
        <v>130078.83491216513</v>
      </c>
      <c r="I54">
        <f t="shared" si="6"/>
        <v>32227.830861135484</v>
      </c>
      <c r="N54">
        <f>Input!J55</f>
        <v>58.047113142857143</v>
      </c>
      <c r="O54">
        <f t="shared" si="7"/>
        <v>57.793570857142853</v>
      </c>
      <c r="P54">
        <f t="shared" si="8"/>
        <v>57.676655566831137</v>
      </c>
      <c r="Q54">
        <f t="shared" si="9"/>
        <v>1.3669185108672962E-2</v>
      </c>
      <c r="R54">
        <f t="shared" si="10"/>
        <v>192.81519258930584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0.87617121371775497</v>
      </c>
      <c r="D55">
        <f t="shared" si="2"/>
        <v>0.70154127522217857</v>
      </c>
      <c r="E55" s="4">
        <f>Input!I56</f>
        <v>1514.2112742857141</v>
      </c>
      <c r="F55">
        <f t="shared" si="3"/>
        <v>1513.3097904285712</v>
      </c>
      <c r="G55">
        <f t="shared" si="4"/>
        <v>1881.0557260093535</v>
      </c>
      <c r="H55">
        <f t="shared" si="5"/>
        <v>135237.07313618489</v>
      </c>
      <c r="I55">
        <f t="shared" si="6"/>
        <v>60787.541720819841</v>
      </c>
      <c r="N55">
        <f>Input!J56</f>
        <v>59.948680714285729</v>
      </c>
      <c r="O55">
        <f t="shared" si="7"/>
        <v>59.69513842857144</v>
      </c>
      <c r="P55">
        <f t="shared" si="8"/>
        <v>58.634764168223533</v>
      </c>
      <c r="Q55">
        <f t="shared" si="9"/>
        <v>1.1243935720083693</v>
      </c>
      <c r="R55">
        <f t="shared" si="10"/>
        <v>220.3413563315016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0.89302066013540415</v>
      </c>
      <c r="D56">
        <f t="shared" si="2"/>
        <v>0.73830511954787048</v>
      </c>
      <c r="E56" s="4">
        <f>Input!I57</f>
        <v>1575.4417525714284</v>
      </c>
      <c r="F56">
        <f t="shared" si="3"/>
        <v>1574.5402687142855</v>
      </c>
      <c r="G56">
        <f t="shared" si="4"/>
        <v>1947.8290811011955</v>
      </c>
      <c r="H56">
        <f t="shared" si="5"/>
        <v>139344.53745322966</v>
      </c>
      <c r="I56">
        <f t="shared" si="6"/>
        <v>98172.337187114579</v>
      </c>
      <c r="N56">
        <f>Input!J57</f>
        <v>61.230478285714298</v>
      </c>
      <c r="O56">
        <f t="shared" si="7"/>
        <v>60.976936000000009</v>
      </c>
      <c r="P56">
        <f t="shared" si="8"/>
        <v>59.480073987416439</v>
      </c>
      <c r="Q56">
        <f t="shared" si="9"/>
        <v>2.2405958847157352</v>
      </c>
      <c r="R56">
        <f t="shared" si="10"/>
        <v>246.15129325266705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0.90987010655305323</v>
      </c>
      <c r="D57">
        <f t="shared" si="2"/>
        <v>0.77625404914281615</v>
      </c>
      <c r="E57" s="4">
        <f>Input!I58</f>
        <v>1635.8411752857141</v>
      </c>
      <c r="F57">
        <f t="shared" si="3"/>
        <v>1634.9396914285712</v>
      </c>
      <c r="G57">
        <f t="shared" si="4"/>
        <v>2014.2278060669469</v>
      </c>
      <c r="H57">
        <f t="shared" si="5"/>
        <v>143859.47390593358</v>
      </c>
      <c r="I57">
        <f t="shared" si="6"/>
        <v>144189.84257337093</v>
      </c>
      <c r="N57">
        <f>Input!J58</f>
        <v>60.39942271428572</v>
      </c>
      <c r="O57">
        <f t="shared" si="7"/>
        <v>60.145880428571431</v>
      </c>
      <c r="P57">
        <f t="shared" si="8"/>
        <v>60.208594333644299</v>
      </c>
      <c r="Q57">
        <f t="shared" si="9"/>
        <v>3.9330338894887828E-3</v>
      </c>
      <c r="R57">
        <f t="shared" si="10"/>
        <v>269.54185175267162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0.92671955297070241</v>
      </c>
      <c r="D58">
        <f t="shared" si="2"/>
        <v>0.81540325694429749</v>
      </c>
      <c r="E58" s="4">
        <f>Input!I59</f>
        <v>1695.0010575714289</v>
      </c>
      <c r="F58">
        <f t="shared" si="3"/>
        <v>1694.099573714286</v>
      </c>
      <c r="G58">
        <f t="shared" si="4"/>
        <v>2080.1365772139015</v>
      </c>
      <c r="H58">
        <f t="shared" si="5"/>
        <v>149024.56807096221</v>
      </c>
      <c r="I58">
        <f t="shared" si="6"/>
        <v>198588.01091411381</v>
      </c>
      <c r="N58">
        <f>Input!J59</f>
        <v>59.15988228571473</v>
      </c>
      <c r="O58">
        <f t="shared" si="7"/>
        <v>58.906340000000441</v>
      </c>
      <c r="P58">
        <f t="shared" si="8"/>
        <v>60.816968213048014</v>
      </c>
      <c r="Q58">
        <f t="shared" si="9"/>
        <v>3.6505001684933633</v>
      </c>
      <c r="R58">
        <f t="shared" si="10"/>
        <v>289.8882064674404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0.94356899938835159</v>
      </c>
      <c r="D59">
        <f t="shared" si="2"/>
        <v>0.85576784652625726</v>
      </c>
      <c r="E59" s="4">
        <f>Input!I60</f>
        <v>1755.5976800000001</v>
      </c>
      <c r="F59">
        <f t="shared" si="3"/>
        <v>1754.6961961428572</v>
      </c>
      <c r="G59">
        <f t="shared" si="4"/>
        <v>2145.4430644315676</v>
      </c>
      <c r="H59">
        <f t="shared" si="5"/>
        <v>152683.11507743481</v>
      </c>
      <c r="I59">
        <f t="shared" si="6"/>
        <v>261058.28848000351</v>
      </c>
      <c r="N59">
        <f>Input!J60</f>
        <v>60.596622428571209</v>
      </c>
      <c r="O59">
        <f t="shared" si="7"/>
        <v>60.34308014285692</v>
      </c>
      <c r="P59">
        <f t="shared" si="8"/>
        <v>61.302497861910631</v>
      </c>
      <c r="Q59">
        <f t="shared" si="9"/>
        <v>0.92048235963422553</v>
      </c>
      <c r="R59">
        <f t="shared" si="10"/>
        <v>306.65730178830387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0.96041844580600066</v>
      </c>
      <c r="D60">
        <f t="shared" si="2"/>
        <v>0.89736283423592778</v>
      </c>
      <c r="E60" s="4">
        <f>Input!I61</f>
        <v>1816.6873012857143</v>
      </c>
      <c r="F60">
        <f t="shared" si="3"/>
        <v>1815.7858174285714</v>
      </c>
      <c r="G60">
        <f t="shared" si="4"/>
        <v>2210.0384228010826</v>
      </c>
      <c r="H60">
        <f t="shared" si="5"/>
        <v>155435.11684301303</v>
      </c>
      <c r="I60">
        <f t="shared" si="6"/>
        <v>331239.37723587948</v>
      </c>
      <c r="N60">
        <f>Input!J61</f>
        <v>61.089621285714202</v>
      </c>
      <c r="O60">
        <f t="shared" si="7"/>
        <v>60.836078999999913</v>
      </c>
      <c r="P60">
        <f t="shared" si="8"/>
        <v>61.663164831150326</v>
      </c>
      <c r="Q60">
        <f t="shared" si="9"/>
        <v>0.68407097208976908</v>
      </c>
      <c r="R60">
        <f t="shared" si="10"/>
        <v>319.41911788816174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0.97726789222364985</v>
      </c>
      <c r="D61">
        <f t="shared" si="2"/>
        <v>0.94020315124222065</v>
      </c>
      <c r="E61" s="4">
        <f>Input!I62</f>
        <v>1878.8474348571431</v>
      </c>
      <c r="F61">
        <f t="shared" si="3"/>
        <v>1877.9459510000002</v>
      </c>
      <c r="G61">
        <f t="shared" si="4"/>
        <v>2273.8177592742654</v>
      </c>
      <c r="H61">
        <f t="shared" si="5"/>
        <v>156714.48858633664</v>
      </c>
      <c r="I61">
        <f t="shared" si="6"/>
        <v>408721.5333946633</v>
      </c>
      <c r="N61">
        <f>Input!J62</f>
        <v>62.160133571428787</v>
      </c>
      <c r="O61">
        <f t="shared" si="7"/>
        <v>61.906591285714498</v>
      </c>
      <c r="P61">
        <f t="shared" si="8"/>
        <v>61.897644383870364</v>
      </c>
      <c r="Q61">
        <f t="shared" si="9"/>
        <v>8.0047052608559288E-5</v>
      </c>
      <c r="R61">
        <f t="shared" si="10"/>
        <v>327.85547650800714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0.99411733864129892</v>
      </c>
      <c r="D62">
        <f t="shared" si="2"/>
        <v>0.98430364550100025</v>
      </c>
      <c r="E62" s="4">
        <f>Input!I63</f>
        <v>1939.2750289999999</v>
      </c>
      <c r="F62">
        <f t="shared" si="3"/>
        <v>1938.373545142857</v>
      </c>
      <c r="G62">
        <f t="shared" si="4"/>
        <v>2336.6805711149341</v>
      </c>
      <c r="H62">
        <f t="shared" si="5"/>
        <v>158648.48693872089</v>
      </c>
      <c r="I62">
        <f t="shared" si="6"/>
        <v>493051.33359798946</v>
      </c>
      <c r="N62">
        <f>Input!J63</f>
        <v>60.427594142856833</v>
      </c>
      <c r="O62">
        <f t="shared" si="7"/>
        <v>60.174051857142544</v>
      </c>
      <c r="P62">
        <f t="shared" si="8"/>
        <v>62.005314030387702</v>
      </c>
      <c r="Q62">
        <f t="shared" si="9"/>
        <v>3.3535211471585771</v>
      </c>
      <c r="R62">
        <f t="shared" si="10"/>
        <v>331.76617043265315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1.0109667850589481</v>
      </c>
      <c r="D63">
        <f t="shared" si="2"/>
        <v>1.0296790836419913</v>
      </c>
      <c r="E63" s="4">
        <f>Input!I64</f>
        <v>1996.2234585714286</v>
      </c>
      <c r="F63">
        <f t="shared" si="3"/>
        <v>1995.3219747142857</v>
      </c>
      <c r="G63">
        <f t="shared" si="4"/>
        <v>2398.5311530416475</v>
      </c>
      <c r="H63">
        <f t="shared" si="5"/>
        <v>162577.64148742621</v>
      </c>
      <c r="I63">
        <f t="shared" si="6"/>
        <v>583736.83400805539</v>
      </c>
      <c r="N63">
        <f>Input!J64</f>
        <v>56.948429571428733</v>
      </c>
      <c r="O63">
        <f t="shared" si="7"/>
        <v>56.694887285714444</v>
      </c>
      <c r="P63">
        <f t="shared" si="8"/>
        <v>61.986256090918673</v>
      </c>
      <c r="Q63">
        <f t="shared" si="9"/>
        <v>27.998583832688428</v>
      </c>
      <c r="R63">
        <f t="shared" si="10"/>
        <v>331.07227388580719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1.0278162314765973</v>
      </c>
      <c r="D64">
        <f t="shared" si="2"/>
        <v>1.0763441527817106</v>
      </c>
      <c r="E64" s="4">
        <f>Input!I65</f>
        <v>2050.7209787142856</v>
      </c>
      <c r="F64">
        <f t="shared" si="3"/>
        <v>2049.8194948571427</v>
      </c>
      <c r="G64">
        <f t="shared" si="4"/>
        <v>2459.2789702905425</v>
      </c>
      <c r="H64">
        <f t="shared" si="5"/>
        <v>167657.06202219494</v>
      </c>
      <c r="I64">
        <f t="shared" si="6"/>
        <v>680253.04283643828</v>
      </c>
      <c r="N64">
        <f>Input!J65</f>
        <v>54.497520142856956</v>
      </c>
      <c r="O64">
        <f t="shared" si="7"/>
        <v>54.243977857142667</v>
      </c>
      <c r="P64">
        <f t="shared" si="8"/>
        <v>61.841254244072402</v>
      </c>
      <c r="Q64">
        <f t="shared" si="9"/>
        <v>57.718608499400133</v>
      </c>
      <c r="R64">
        <f t="shared" si="10"/>
        <v>325.81656866189707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1.0446656778942462</v>
      </c>
      <c r="D65">
        <f t="shared" si="2"/>
        <v>1.1243134622665114</v>
      </c>
      <c r="E65" s="4">
        <f>Input!I66</f>
        <v>2104.6691571428569</v>
      </c>
      <c r="F65">
        <f t="shared" si="3"/>
        <v>2103.767673285714</v>
      </c>
      <c r="G65">
        <f t="shared" si="4"/>
        <v>2518.8389951264826</v>
      </c>
      <c r="H65">
        <f t="shared" si="5"/>
        <v>172284.20221464292</v>
      </c>
      <c r="I65">
        <f t="shared" si="6"/>
        <v>782047.62364031712</v>
      </c>
      <c r="N65">
        <f>Input!J66</f>
        <v>53.948178428571282</v>
      </c>
      <c r="O65">
        <f t="shared" si="7"/>
        <v>53.694636142856993</v>
      </c>
      <c r="P65">
        <f t="shared" si="8"/>
        <v>61.571784088517489</v>
      </c>
      <c r="Q65">
        <f t="shared" si="9"/>
        <v>62.049459757823378</v>
      </c>
      <c r="R65">
        <f t="shared" si="10"/>
        <v>316.16110018098402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1.0615151243118954</v>
      </c>
      <c r="D66">
        <f t="shared" si="2"/>
        <v>1.1736015453495332</v>
      </c>
      <c r="E66" s="4">
        <f>Input!I67</f>
        <v>2157.3918808571425</v>
      </c>
      <c r="F66">
        <f t="shared" si="3"/>
        <v>2156.4903969999996</v>
      </c>
      <c r="G66">
        <f t="shared" si="4"/>
        <v>2577.1320046664796</v>
      </c>
      <c r="H66">
        <f t="shared" si="5"/>
        <v>176939.36210024089</v>
      </c>
      <c r="I66">
        <f t="shared" si="6"/>
        <v>888546.74512158462</v>
      </c>
      <c r="N66">
        <f>Input!J67</f>
        <v>52.722723714285621</v>
      </c>
      <c r="O66">
        <f t="shared" si="7"/>
        <v>52.469181428571332</v>
      </c>
      <c r="P66">
        <f t="shared" si="8"/>
        <v>61.179997814635477</v>
      </c>
      <c r="Q66">
        <f t="shared" si="9"/>
        <v>75.87832211172362</v>
      </c>
      <c r="R66">
        <f t="shared" si="10"/>
        <v>302.38195622897797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1.0783645707295446</v>
      </c>
      <c r="D67">
        <f t="shared" si="2"/>
        <v>1.2242228608050789</v>
      </c>
      <c r="E67" s="4">
        <f>Input!I68</f>
        <v>2208.917321285714</v>
      </c>
      <c r="F67">
        <f t="shared" si="3"/>
        <v>2208.0158374285711</v>
      </c>
      <c r="G67">
        <f t="shared" si="4"/>
        <v>2634.0848382374816</v>
      </c>
      <c r="H67">
        <f t="shared" si="5"/>
        <v>181534.79345030335</v>
      </c>
      <c r="I67">
        <f t="shared" si="6"/>
        <v>999160.99316843541</v>
      </c>
      <c r="N67">
        <f>Input!J68</f>
        <v>51.525440428571528</v>
      </c>
      <c r="O67">
        <f t="shared" si="7"/>
        <v>51.271898142857239</v>
      </c>
      <c r="P67">
        <f t="shared" si="8"/>
        <v>60.668703151626858</v>
      </c>
      <c r="Q67">
        <f t="shared" si="9"/>
        <v>88.299944372837786</v>
      </c>
      <c r="R67">
        <f t="shared" si="10"/>
        <v>284.86143638059832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1.0952140171471938</v>
      </c>
      <c r="D68">
        <f t="shared" ref="D68:D83" si="13">POWER(C68,$AB$3)</f>
        <v>1.2761917944837218</v>
      </c>
      <c r="E68" s="4">
        <f>Input!I69</f>
        <v>2259.7103059999999</v>
      </c>
      <c r="F68">
        <f t="shared" ref="F68:F83" si="14">E68-$E$3</f>
        <v>2258.808822142857</v>
      </c>
      <c r="G68">
        <f t="shared" ref="G68:G83" si="15">$Z$3*(1-EXP(-1*D68))</f>
        <v>2689.6306128667352</v>
      </c>
      <c r="H68">
        <f t="shared" ref="H68:H83" si="16">(F68-G68)^2</f>
        <v>185607.41536252908</v>
      </c>
      <c r="I68">
        <f t="shared" ref="I68:I83" si="17">(G68-$J$4)^2</f>
        <v>1113291.2624425066</v>
      </c>
      <c r="N68">
        <f>Input!J69</f>
        <v>50.792984714285922</v>
      </c>
      <c r="O68">
        <f t="shared" ref="O68:O83" si="18">N68-$N$3</f>
        <v>50.539442428571633</v>
      </c>
      <c r="P68">
        <f t="shared" ref="P68:P83" si="19">POWER(C68,$AB$3)*EXP(-D68)*$Z$3*$AA$3*$AB$3</f>
        <v>60.041336822361231</v>
      </c>
      <c r="Q68">
        <f t="shared" ref="Q68:Q83" si="20">(O68-P68)^2</f>
        <v>90.285997070730204</v>
      </c>
      <c r="R68">
        <f t="shared" ref="R68:R83" si="21">(P68-$S$4)^2</f>
        <v>264.07784957355807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1.112063463564843</v>
      </c>
      <c r="D69">
        <f t="shared" si="13"/>
        <v>1.3295226608111965</v>
      </c>
      <c r="E69" s="4">
        <f>Input!I70</f>
        <v>2312.644315</v>
      </c>
      <c r="F69">
        <f t="shared" si="14"/>
        <v>2311.7428311428571</v>
      </c>
      <c r="G69">
        <f t="shared" si="15"/>
        <v>2743.7088958924132</v>
      </c>
      <c r="H69">
        <f t="shared" si="16"/>
        <v>186594.68109521773</v>
      </c>
      <c r="I69">
        <f t="shared" si="17"/>
        <v>1230334.5478616736</v>
      </c>
      <c r="N69">
        <f>Input!J70</f>
        <v>52.93400900000006</v>
      </c>
      <c r="O69">
        <f t="shared" si="18"/>
        <v>52.680466714285771</v>
      </c>
      <c r="P69">
        <f t="shared" si="19"/>
        <v>59.301932802253106</v>
      </c>
      <c r="Q69">
        <f t="shared" si="20"/>
        <v>43.84381315410144</v>
      </c>
      <c r="R69">
        <f t="shared" si="21"/>
        <v>240.59323880213651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1.1289129099824919</v>
      </c>
      <c r="D70">
        <f t="shared" si="13"/>
        <v>1.3842297042339451</v>
      </c>
      <c r="E70" s="4">
        <f>Input!I71</f>
        <v>2367.9447192857147</v>
      </c>
      <c r="F70">
        <f t="shared" si="14"/>
        <v>2367.0432354285717</v>
      </c>
      <c r="G70">
        <f t="shared" si="15"/>
        <v>2796.265834080381</v>
      </c>
      <c r="H70">
        <f t="shared" si="16"/>
        <v>184232.03919341209</v>
      </c>
      <c r="I70">
        <f t="shared" si="17"/>
        <v>1349689.5607502703</v>
      </c>
      <c r="N70">
        <f>Input!J71</f>
        <v>55.300404285714649</v>
      </c>
      <c r="O70">
        <f t="shared" si="18"/>
        <v>55.04686200000036</v>
      </c>
      <c r="P70">
        <f t="shared" si="19"/>
        <v>58.455085738619964</v>
      </c>
      <c r="Q70">
        <f t="shared" si="20"/>
        <v>11.615989052490193</v>
      </c>
      <c r="R70">
        <f t="shared" si="21"/>
        <v>215.03938351886066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1.1457623564001411</v>
      </c>
      <c r="D71">
        <f t="shared" si="13"/>
        <v>1.4403271006139939</v>
      </c>
      <c r="E71" s="4">
        <f>Input!I72</f>
        <v>2426.2031177142858</v>
      </c>
      <c r="F71">
        <f t="shared" si="14"/>
        <v>2425.3016338571429</v>
      </c>
      <c r="G71">
        <f t="shared" si="15"/>
        <v>2847.2542390348112</v>
      </c>
      <c r="H71">
        <f t="shared" si="16"/>
        <v>178044.0010162213</v>
      </c>
      <c r="I71">
        <f t="shared" si="17"/>
        <v>1470762.1000858769</v>
      </c>
      <c r="N71">
        <f>Input!J72</f>
        <v>58.258398428571127</v>
      </c>
      <c r="O71">
        <f t="shared" si="18"/>
        <v>58.004856142856838</v>
      </c>
      <c r="P71">
        <f t="shared" si="19"/>
        <v>57.505909942421944</v>
      </c>
      <c r="Q71">
        <f t="shared" si="20"/>
        <v>0.2489473109284171</v>
      </c>
      <c r="R71">
        <f t="shared" si="21"/>
        <v>188.10247053715122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1.1626118028177903</v>
      </c>
      <c r="D72">
        <f t="shared" si="13"/>
        <v>1.497828958575661</v>
      </c>
      <c r="E72" s="4">
        <f>Input!I73</f>
        <v>2484.7009728571429</v>
      </c>
      <c r="F72">
        <f t="shared" si="14"/>
        <v>2483.799489</v>
      </c>
      <c r="G72">
        <f t="shared" si="15"/>
        <v>2896.6336290909362</v>
      </c>
      <c r="H72">
        <f t="shared" si="16"/>
        <v>170432.02722462275</v>
      </c>
      <c r="I72">
        <f t="shared" si="17"/>
        <v>1592970.1160012635</v>
      </c>
      <c r="N72">
        <f>Input!J73</f>
        <v>58.497855142857134</v>
      </c>
      <c r="O72">
        <f t="shared" si="18"/>
        <v>58.244312857142845</v>
      </c>
      <c r="P72">
        <f t="shared" si="19"/>
        <v>56.459994414144504</v>
      </c>
      <c r="Q72">
        <f t="shared" si="20"/>
        <v>3.1837923060240239</v>
      </c>
      <c r="R72">
        <f t="shared" si="21"/>
        <v>160.50685190341261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1.1794612492354395</v>
      </c>
      <c r="D73">
        <f t="shared" si="13"/>
        <v>1.5567493208064458</v>
      </c>
      <c r="E73" s="4">
        <f>Input!I74</f>
        <v>2542.9030284285718</v>
      </c>
      <c r="F73">
        <f t="shared" si="14"/>
        <v>2542.0015445714289</v>
      </c>
      <c r="G73">
        <f t="shared" si="15"/>
        <v>2944.3702282727008</v>
      </c>
      <c r="H73">
        <f t="shared" si="16"/>
        <v>161900.55762349424</v>
      </c>
      <c r="I73">
        <f t="shared" si="17"/>
        <v>1715748.4103182992</v>
      </c>
      <c r="N73">
        <f>Input!J74</f>
        <v>58.2020555714289</v>
      </c>
      <c r="O73">
        <f t="shared" si="18"/>
        <v>57.948513285714611</v>
      </c>
      <c r="P73">
        <f t="shared" si="19"/>
        <v>55.323354409105647</v>
      </c>
      <c r="Q73">
        <f t="shared" si="20"/>
        <v>6.8914591274388375</v>
      </c>
      <c r="R73">
        <f t="shared" si="21"/>
        <v>132.99832270434209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1.1963106956530885</v>
      </c>
      <c r="D74">
        <f t="shared" si="13"/>
        <v>1.6171021653142976</v>
      </c>
      <c r="E74" s="4">
        <f>Input!I75</f>
        <v>2602.4713957142853</v>
      </c>
      <c r="F74">
        <f t="shared" si="14"/>
        <v>2601.5699118571424</v>
      </c>
      <c r="G74">
        <f t="shared" si="15"/>
        <v>2990.436923281437</v>
      </c>
      <c r="H74">
        <f t="shared" si="16"/>
        <v>151217.55257406243</v>
      </c>
      <c r="I74">
        <f t="shared" si="17"/>
        <v>1838552.9271994545</v>
      </c>
      <c r="N74">
        <f>Input!J75</f>
        <v>59.568367285713521</v>
      </c>
      <c r="O74">
        <f t="shared" si="18"/>
        <v>59.314824999999232</v>
      </c>
      <c r="P74">
        <f t="shared" si="19"/>
        <v>54.102380083995676</v>
      </c>
      <c r="Q74">
        <f t="shared" si="20"/>
        <v>27.16958200237131</v>
      </c>
      <c r="R74">
        <f t="shared" si="21"/>
        <v>106.32735292432619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1.2131601420707376</v>
      </c>
      <c r="D75">
        <f t="shared" si="13"/>
        <v>1.6789014066433308</v>
      </c>
      <c r="E75" s="4">
        <f>Input!I76</f>
        <v>2661.3918212857143</v>
      </c>
      <c r="F75">
        <f t="shared" si="14"/>
        <v>2660.4903374285714</v>
      </c>
      <c r="G75">
        <f t="shared" si="15"/>
        <v>3034.8131798494301</v>
      </c>
      <c r="H75">
        <f t="shared" si="16"/>
        <v>140117.59035803101</v>
      </c>
      <c r="I75">
        <f t="shared" si="17"/>
        <v>1960864.5957961592</v>
      </c>
      <c r="N75">
        <f>Input!J76</f>
        <v>58.92042557142895</v>
      </c>
      <c r="O75">
        <f t="shared" si="18"/>
        <v>58.666883285714661</v>
      </c>
      <c r="P75">
        <f t="shared" si="19"/>
        <v>52.803782795447738</v>
      </c>
      <c r="Q75">
        <f t="shared" si="20"/>
        <v>34.375947358968233</v>
      </c>
      <c r="R75">
        <f t="shared" si="21"/>
        <v>81.232695575758854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1.2300095884883868</v>
      </c>
      <c r="D76">
        <f t="shared" si="13"/>
        <v>1.7421608970499116</v>
      </c>
      <c r="E76" s="4">
        <f>Input!I77</f>
        <v>2718.5233648571425</v>
      </c>
      <c r="F76">
        <f t="shared" si="14"/>
        <v>2717.6218809999996</v>
      </c>
      <c r="G76">
        <f t="shared" si="15"/>
        <v>3077.4849201399188</v>
      </c>
      <c r="H76">
        <f t="shared" si="16"/>
        <v>129501.40693901904</v>
      </c>
      <c r="I76">
        <f t="shared" si="17"/>
        <v>2082192.6958428861</v>
      </c>
      <c r="N76">
        <f>Input!J77</f>
        <v>57.13154357142821</v>
      </c>
      <c r="O76">
        <f t="shared" si="18"/>
        <v>56.878001285713921</v>
      </c>
      <c r="P76">
        <f t="shared" si="19"/>
        <v>51.434539642481234</v>
      </c>
      <c r="Q76">
        <f t="shared" si="20"/>
        <v>29.631274661345511</v>
      </c>
      <c r="R76">
        <f t="shared" si="21"/>
        <v>58.425769154025843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1.246859034906036</v>
      </c>
      <c r="D77">
        <f t="shared" si="13"/>
        <v>1.8068944276409589</v>
      </c>
      <c r="E77" s="4">
        <f>Input!I78</f>
        <v>2775.4858801428568</v>
      </c>
      <c r="F77">
        <f t="shared" si="14"/>
        <v>2774.5843962857139</v>
      </c>
      <c r="G77">
        <f t="shared" si="15"/>
        <v>3118.4443631985791</v>
      </c>
      <c r="H77">
        <f t="shared" si="16"/>
        <v>118239.6768453168</v>
      </c>
      <c r="I77">
        <f t="shared" si="17"/>
        <v>2202077.7262859195</v>
      </c>
      <c r="N77">
        <f>Input!J78</f>
        <v>56.962515285714289</v>
      </c>
      <c r="O77">
        <f t="shared" si="18"/>
        <v>56.708973</v>
      </c>
      <c r="P77">
        <f t="shared" si="19"/>
        <v>50.001836857479113</v>
      </c>
      <c r="Q77">
        <f t="shared" si="20"/>
        <v>44.985675234309973</v>
      </c>
      <c r="R77">
        <f t="shared" si="21"/>
        <v>38.576177194906215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1.2637084813236852</v>
      </c>
      <c r="D78">
        <f t="shared" si="13"/>
        <v>1.8731157294761607</v>
      </c>
      <c r="E78" s="4">
        <f>Input!I79</f>
        <v>2830.3214568571429</v>
      </c>
      <c r="F78">
        <f t="shared" si="14"/>
        <v>2829.419973</v>
      </c>
      <c r="G78">
        <f t="shared" si="15"/>
        <v>3157.6898307572042</v>
      </c>
      <c r="H78">
        <f t="shared" si="16"/>
        <v>107761.09951193504</v>
      </c>
      <c r="I78">
        <f t="shared" si="17"/>
        <v>2320093.7660493804</v>
      </c>
      <c r="N78">
        <f>Input!J79</f>
        <v>54.835576714286162</v>
      </c>
      <c r="O78">
        <f t="shared" si="18"/>
        <v>54.582034428571873</v>
      </c>
      <c r="P78">
        <f t="shared" si="19"/>
        <v>48.513012654818397</v>
      </c>
      <c r="Q78">
        <f t="shared" si="20"/>
        <v>36.833025290293797</v>
      </c>
      <c r="R78">
        <f t="shared" si="21"/>
        <v>22.298682868777192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1.2805579277413341</v>
      </c>
      <c r="D79">
        <f t="shared" si="13"/>
        <v>1.9408384746357208</v>
      </c>
      <c r="E79" s="4">
        <f>Input!I80</f>
        <v>2884.8894054285711</v>
      </c>
      <c r="F79">
        <f t="shared" si="14"/>
        <v>2883.9879215714282</v>
      </c>
      <c r="G79">
        <f t="shared" si="15"/>
        <v>3195.2255209548493</v>
      </c>
      <c r="H79">
        <f t="shared" si="16"/>
        <v>96868.843269954974</v>
      </c>
      <c r="I79">
        <f t="shared" si="17"/>
        <v>2435850.3247446818</v>
      </c>
      <c r="N79">
        <f>Input!J80</f>
        <v>54.567948571428133</v>
      </c>
      <c r="O79">
        <f t="shared" si="18"/>
        <v>54.314406285713844</v>
      </c>
      <c r="P79">
        <f t="shared" si="19"/>
        <v>46.975500142375253</v>
      </c>
      <c r="Q79">
        <f t="shared" si="20"/>
        <v>53.859543380732902</v>
      </c>
      <c r="R79">
        <f t="shared" si="21"/>
        <v>10.141903953969519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1.2974073741589833</v>
      </c>
      <c r="D80">
        <f t="shared" si="13"/>
        <v>2.0100762772551692</v>
      </c>
      <c r="E80" s="4">
        <f>Input!I81</f>
        <v>2939.1192975714284</v>
      </c>
      <c r="F80">
        <f t="shared" si="14"/>
        <v>2938.2178137142855</v>
      </c>
      <c r="G80">
        <f t="shared" si="15"/>
        <v>3231.0612527723838</v>
      </c>
      <c r="H80">
        <f t="shared" si="16"/>
        <v>85757.279799374126</v>
      </c>
      <c r="I80">
        <f t="shared" si="17"/>
        <v>2548993.6893572449</v>
      </c>
      <c r="N80">
        <f>Input!J81</f>
        <v>54.229892142857352</v>
      </c>
      <c r="O80">
        <f t="shared" si="18"/>
        <v>53.976349857143063</v>
      </c>
      <c r="P80">
        <f t="shared" si="19"/>
        <v>45.396770889019614</v>
      </c>
      <c r="Q80">
        <f t="shared" si="20"/>
        <v>73.609175270266235</v>
      </c>
      <c r="R80">
        <f t="shared" si="21"/>
        <v>2.5789352189935721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1.3142568205766325</v>
      </c>
      <c r="D81">
        <f t="shared" si="13"/>
        <v>2.0808426945286547</v>
      </c>
      <c r="E81" s="4">
        <f>Input!I82</f>
        <v>2992.1237350000001</v>
      </c>
      <c r="F81">
        <f t="shared" si="14"/>
        <v>2991.2222511428572</v>
      </c>
      <c r="G81">
        <f t="shared" si="15"/>
        <v>3265.2121841709109</v>
      </c>
      <c r="H81">
        <f t="shared" si="16"/>
        <v>75070.483400717334</v>
      </c>
      <c r="I81">
        <f t="shared" si="17"/>
        <v>2659207.7805510685</v>
      </c>
      <c r="N81">
        <f>Input!J82</f>
        <v>53.004437428571691</v>
      </c>
      <c r="O81">
        <f t="shared" si="18"/>
        <v>52.750895142857402</v>
      </c>
      <c r="P81">
        <f t="shared" si="19"/>
        <v>43.784279721188355</v>
      </c>
      <c r="Q81">
        <f t="shared" si="20"/>
        <v>80.400192120113189</v>
      </c>
      <c r="R81">
        <f t="shared" si="21"/>
        <v>4.3359768370300921E-5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1.3311062669942817</v>
      </c>
      <c r="D82">
        <f t="shared" si="13"/>
        <v>2.1531512276820925</v>
      </c>
      <c r="E82" s="4">
        <f>Input!I83</f>
        <v>3046.6494265714286</v>
      </c>
      <c r="F82">
        <f t="shared" si="14"/>
        <v>3045.7479427142857</v>
      </c>
      <c r="G82">
        <f t="shared" si="15"/>
        <v>3297.6985070812425</v>
      </c>
      <c r="H82">
        <f t="shared" si="16"/>
        <v>63479.086884828022</v>
      </c>
      <c r="I82">
        <f t="shared" si="17"/>
        <v>2766214.5390967359</v>
      </c>
      <c r="N82">
        <f>Input!J83</f>
        <v>54.525691571428524</v>
      </c>
      <c r="O82">
        <f t="shared" si="18"/>
        <v>54.272149285714235</v>
      </c>
      <c r="P82">
        <f t="shared" si="19"/>
        <v>42.145411294096156</v>
      </c>
      <c r="Q82">
        <f t="shared" si="20"/>
        <v>147.05777431735328</v>
      </c>
      <c r="R82">
        <f t="shared" si="21"/>
        <v>2.7075163668605495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1.3479557134119307</v>
      </c>
      <c r="D83">
        <f t="shared" si="13"/>
        <v>2.2270153229174343</v>
      </c>
      <c r="E83" s="4">
        <f>Input!I84</f>
        <v>3100.4708338571431</v>
      </c>
      <c r="F83">
        <f t="shared" si="14"/>
        <v>3099.5693500000002</v>
      </c>
      <c r="G83">
        <f t="shared" si="15"/>
        <v>3328.5451225093457</v>
      </c>
      <c r="H83">
        <f t="shared" si="16"/>
        <v>52429.904396251528</v>
      </c>
      <c r="I83">
        <f t="shared" si="17"/>
        <v>2869773.8689557873</v>
      </c>
      <c r="N83">
        <f>Input!J84</f>
        <v>53.821407285714486</v>
      </c>
      <c r="O83">
        <f t="shared" si="18"/>
        <v>53.567865000000197</v>
      </c>
      <c r="P83">
        <f t="shared" si="19"/>
        <v>40.48742894865736</v>
      </c>
      <c r="Q83">
        <f t="shared" si="20"/>
        <v>171.09780729326937</v>
      </c>
      <c r="R83">
        <f t="shared" si="21"/>
        <v>10.912686670825432</v>
      </c>
    </row>
    <row r="84" spans="1:18" x14ac:dyDescent="0.25">
      <c r="A84">
        <f>Input!G85</f>
        <v>81</v>
      </c>
      <c r="E84" s="4">
        <f>Input!I85</f>
        <v>3152.0948739999999</v>
      </c>
      <c r="N84">
        <f>Input!J85</f>
        <v>51.624040142856757</v>
      </c>
    </row>
    <row r="85" spans="1:18" x14ac:dyDescent="0.25">
      <c r="A85">
        <f>Input!G86</f>
        <v>82</v>
      </c>
      <c r="E85" s="4">
        <f>Input!I86</f>
        <v>3204.35277</v>
      </c>
      <c r="N85">
        <f>Input!J86</f>
        <v>52.257896000000073</v>
      </c>
    </row>
    <row r="86" spans="1:18" x14ac:dyDescent="0.25">
      <c r="A86">
        <f>Input!G87</f>
        <v>83</v>
      </c>
      <c r="E86" s="4">
        <f>Input!I87</f>
        <v>3255.920467428572</v>
      </c>
      <c r="N86">
        <f>Input!J87</f>
        <v>51.567697428572046</v>
      </c>
    </row>
    <row r="87" spans="1:18" x14ac:dyDescent="0.25">
      <c r="A87">
        <f>Input!G88</f>
        <v>84</v>
      </c>
      <c r="E87" s="4">
        <f>Input!I88</f>
        <v>3308.319220428572</v>
      </c>
      <c r="N87">
        <f>Input!J88</f>
        <v>52.398752999999942</v>
      </c>
    </row>
    <row r="88" spans="1:18" x14ac:dyDescent="0.25">
      <c r="A88">
        <f>Input!G89</f>
        <v>85</v>
      </c>
      <c r="E88" s="4">
        <f>Input!I89</f>
        <v>3361.8307425714293</v>
      </c>
      <c r="N88">
        <f>Input!J89</f>
        <v>53.511522142857302</v>
      </c>
    </row>
    <row r="89" spans="1:18" x14ac:dyDescent="0.25">
      <c r="A89">
        <f>Input!G90</f>
        <v>86</v>
      </c>
      <c r="E89" s="4">
        <f>Input!I90</f>
        <v>3415.2295792857144</v>
      </c>
      <c r="N89">
        <f>Input!J90</f>
        <v>53.398836714285153</v>
      </c>
    </row>
    <row r="90" spans="1:18" x14ac:dyDescent="0.25">
      <c r="A90">
        <f>Input!G91</f>
        <v>87</v>
      </c>
      <c r="E90" s="4">
        <f>Input!I91</f>
        <v>3470.9384684285715</v>
      </c>
      <c r="N90">
        <f>Input!J91</f>
        <v>55.708889142857061</v>
      </c>
    </row>
    <row r="91" spans="1:18" x14ac:dyDescent="0.25">
      <c r="A91">
        <f>Input!G92</f>
        <v>88</v>
      </c>
      <c r="E91" s="4">
        <f>Input!I92</f>
        <v>3530.0420079999999</v>
      </c>
      <c r="N91">
        <f>Input!J92</f>
        <v>59.103539571428428</v>
      </c>
    </row>
    <row r="92" spans="1:18" x14ac:dyDescent="0.25">
      <c r="A92">
        <f>Input!G93</f>
        <v>89</v>
      </c>
      <c r="E92" s="4">
        <f>Input!I93</f>
        <v>3589.5540325714287</v>
      </c>
      <c r="N92">
        <f>Input!J93</f>
        <v>59.51202457142881</v>
      </c>
    </row>
    <row r="93" spans="1:18" x14ac:dyDescent="0.25">
      <c r="A93">
        <f>Input!G94</f>
        <v>90</v>
      </c>
      <c r="E93" s="4">
        <f>Input!I94</f>
        <v>3649.8407698571427</v>
      </c>
      <c r="N93">
        <f>Input!J94</f>
        <v>60.286737285714025</v>
      </c>
    </row>
    <row r="94" spans="1:18" x14ac:dyDescent="0.25">
      <c r="A94">
        <f>Input!G95</f>
        <v>91</v>
      </c>
      <c r="E94" s="4">
        <f>Input!I95</f>
        <v>3712.3530455714281</v>
      </c>
      <c r="N94">
        <f>Input!J95</f>
        <v>62.512275714285352</v>
      </c>
    </row>
    <row r="95" spans="1:18" x14ac:dyDescent="0.25">
      <c r="A95">
        <f>Input!G96</f>
        <v>92</v>
      </c>
      <c r="E95" s="4">
        <f>Input!I96</f>
        <v>3777.0486025714281</v>
      </c>
      <c r="N95">
        <f>Input!J96</f>
        <v>64.695557000000008</v>
      </c>
    </row>
    <row r="96" spans="1:18" x14ac:dyDescent="0.25">
      <c r="A96">
        <f>Input!G97</f>
        <v>93</v>
      </c>
      <c r="E96" s="4">
        <f>Input!I97</f>
        <v>3845.2092384285711</v>
      </c>
      <c r="N96">
        <f>Input!J97</f>
        <v>68.160635857143006</v>
      </c>
    </row>
    <row r="97" spans="1:14" x14ac:dyDescent="0.25">
      <c r="A97">
        <f>Input!G98</f>
        <v>94</v>
      </c>
      <c r="E97" s="4">
        <f>Input!I98</f>
        <v>3917.1025811428576</v>
      </c>
      <c r="N97">
        <f>Input!J98</f>
        <v>71.893342714286518</v>
      </c>
    </row>
    <row r="98" spans="1:14" x14ac:dyDescent="0.25">
      <c r="A98">
        <f>Input!G99</f>
        <v>95</v>
      </c>
      <c r="E98" s="4">
        <f>Input!I99</f>
        <v>3994.2498848571427</v>
      </c>
      <c r="N98">
        <f>Input!J99</f>
        <v>77.147303714285044</v>
      </c>
    </row>
    <row r="99" spans="1:14" x14ac:dyDescent="0.25">
      <c r="A99">
        <f>Input!G100</f>
        <v>96</v>
      </c>
      <c r="E99" s="4">
        <f>Input!I100</f>
        <v>4076.3412644285718</v>
      </c>
      <c r="N99">
        <f>Input!J100</f>
        <v>82.091379571429115</v>
      </c>
    </row>
    <row r="100" spans="1:14" x14ac:dyDescent="0.25">
      <c r="A100">
        <f>Input!G101</f>
        <v>97</v>
      </c>
      <c r="E100" s="4">
        <f>Input!I101</f>
        <v>4161.2075241428565</v>
      </c>
      <c r="N100">
        <f>Input!J101</f>
        <v>84.866259714284752</v>
      </c>
    </row>
    <row r="101" spans="1:14" x14ac:dyDescent="0.25">
      <c r="A101">
        <f>Input!G102</f>
        <v>98</v>
      </c>
      <c r="E101" s="4">
        <f>Input!I102</f>
        <v>4246.482268857143</v>
      </c>
      <c r="N101">
        <f>Input!J102</f>
        <v>85.274744714286498</v>
      </c>
    </row>
    <row r="102" spans="1:14" x14ac:dyDescent="0.25">
      <c r="A102">
        <f>Input!G103</f>
        <v>99</v>
      </c>
      <c r="E102" s="4">
        <f>Input!I103</f>
        <v>4332.2500125714287</v>
      </c>
      <c r="N102">
        <f>Input!J103</f>
        <v>85.767743714285643</v>
      </c>
    </row>
    <row r="103" spans="1:14" x14ac:dyDescent="0.25">
      <c r="A103">
        <f>Input!G104</f>
        <v>100</v>
      </c>
      <c r="E103" s="4">
        <f>Input!I104</f>
        <v>4423.5252595714283</v>
      </c>
      <c r="N103">
        <f>Input!J104</f>
        <v>91.275246999999581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topLeftCell="H13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-0.11833327987463971</v>
      </c>
      <c r="E3" s="4">
        <f>Input!I4</f>
        <v>0.90148385714285717</v>
      </c>
      <c r="F3">
        <f>E3-$E$3</f>
        <v>0</v>
      </c>
      <c r="G3">
        <f>P3</f>
        <v>0</v>
      </c>
      <c r="H3">
        <f>(F3-G3)^2</f>
        <v>0</v>
      </c>
      <c r="I3">
        <f>(G3-$J$4)^2</f>
        <v>1306817.7963187259</v>
      </c>
      <c r="J3" s="2" t="s">
        <v>11</v>
      </c>
      <c r="K3" s="23">
        <f>SUM(H3:H161)</f>
        <v>193357900.38869131</v>
      </c>
      <c r="L3">
        <f>1-(K3/K5)</f>
        <v>-0.80440087525157744</v>
      </c>
      <c r="N3" s="4">
        <f>Input!J4</f>
        <v>0.25354228571428572</v>
      </c>
      <c r="O3">
        <f>N3-$N$3</f>
        <v>0</v>
      </c>
      <c r="P3" s="4">
        <v>0</v>
      </c>
      <c r="Q3">
        <f>(O3-P3)^2</f>
        <v>0</v>
      </c>
      <c r="R3">
        <f>(O3-$S$4)^2</f>
        <v>1457.6159877820153</v>
      </c>
      <c r="S3" s="2" t="s">
        <v>11</v>
      </c>
      <c r="T3" s="23">
        <f>SUM(Q4:Q167)</f>
        <v>156205.87181907523</v>
      </c>
      <c r="U3">
        <f>1-(T3/T5)</f>
        <v>-3.4346753179970584</v>
      </c>
      <c r="W3">
        <f>COUNT(B4:B500)</f>
        <v>81</v>
      </c>
      <c r="Y3">
        <v>0</v>
      </c>
      <c r="Z3">
        <v>3.33465159583305</v>
      </c>
      <c r="AA3">
        <v>19.729459018683002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-3.1241088100303592E-2</v>
      </c>
      <c r="E4" s="4">
        <f>Input!I5</f>
        <v>1.3381401428571429</v>
      </c>
      <c r="F4">
        <f t="shared" ref="F4:F67" si="3">E4-$E$3</f>
        <v>0.43665628571428572</v>
      </c>
      <c r="G4">
        <f>P4</f>
        <v>0</v>
      </c>
      <c r="H4">
        <f>(F4-G4)^2</f>
        <v>0.19066871185379591</v>
      </c>
      <c r="I4">
        <f t="shared" ref="I4:I67" si="4">(G4-$J$4)^2</f>
        <v>1306817.7963187259</v>
      </c>
      <c r="J4">
        <f>AVERAGE(F3:F161)</f>
        <v>1143.1613168397214</v>
      </c>
      <c r="K4" t="s">
        <v>5</v>
      </c>
      <c r="L4" t="s">
        <v>6</v>
      </c>
      <c r="N4" s="4">
        <f>Input!J5</f>
        <v>0.43665628571428572</v>
      </c>
      <c r="O4">
        <f>N4-$N$3</f>
        <v>0.183114</v>
      </c>
      <c r="P4">
        <f>$Y$3*((1/$AA$3)*(1/SQRT(2*PI()))*EXP(-1*D4*D4/2))</f>
        <v>0</v>
      </c>
      <c r="Q4">
        <f>(O4-P4)^2</f>
        <v>3.3530736995999996E-2</v>
      </c>
      <c r="R4">
        <f t="shared" ref="R4:R67" si="5">(O4-$S$4)^2</f>
        <v>1443.6673958865229</v>
      </c>
      <c r="S4">
        <f>AVERAGE(O3:O167)</f>
        <v>38.17873737804873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0.20550003420054463</v>
      </c>
      <c r="E5" s="4">
        <f>Input!I6</f>
        <v>2.183281285714286</v>
      </c>
      <c r="F5">
        <f t="shared" si="3"/>
        <v>1.2817974285714289</v>
      </c>
      <c r="G5">
        <f>G4+P5</f>
        <v>0</v>
      </c>
      <c r="H5">
        <f t="shared" ref="H5:H68" si="6">(F5-G5)^2</f>
        <v>1.6430046478923273</v>
      </c>
      <c r="I5">
        <f t="shared" si="4"/>
        <v>1306817.7963187259</v>
      </c>
      <c r="K5">
        <f>SUM(I3:I161)</f>
        <v>107159059.29813546</v>
      </c>
      <c r="L5">
        <f>1-((1-L3)*(W3-1)/(W3-1-1))</f>
        <v>-0.82724139265982544</v>
      </c>
      <c r="N5" s="4">
        <f>Input!J6</f>
        <v>0.84514114285714315</v>
      </c>
      <c r="O5">
        <f t="shared" ref="O5:O68" si="7">N5-$N$3</f>
        <v>0.59159885714285743</v>
      </c>
      <c r="P5">
        <f t="shared" ref="P5:P68" si="8">$Y$3*((1/$AA$3)*(1/SQRT(2*PI()))*EXP(-1*D5*D5/2))</f>
        <v>0</v>
      </c>
      <c r="Q5">
        <f t="shared" ref="Q5:Q68" si="9">(O5-P5)^2</f>
        <v>0.34998920777273501</v>
      </c>
      <c r="R5">
        <f t="shared" si="5"/>
        <v>1412.7929821897662</v>
      </c>
      <c r="T5">
        <f>SUM(R4:R167)</f>
        <v>35223.744833167701</v>
      </c>
      <c r="U5">
        <f>1-((1-U3)*(Y3-1)/(Y3-1-1))</f>
        <v>-1.2173376589985292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0.84902912499994065</v>
      </c>
      <c r="E6" s="4">
        <f>Input!I7</f>
        <v>3.3664789999999996</v>
      </c>
      <c r="F6">
        <f t="shared" si="3"/>
        <v>2.4649951428571422</v>
      </c>
      <c r="G6">
        <f t="shared" ref="G6:G69" si="10">G5+P6</f>
        <v>0</v>
      </c>
      <c r="H6">
        <f t="shared" si="6"/>
        <v>6.076201054309303</v>
      </c>
      <c r="I6">
        <f t="shared" si="4"/>
        <v>1306817.7963187259</v>
      </c>
      <c r="N6" s="4">
        <f>Input!J7</f>
        <v>1.1831977142857135</v>
      </c>
      <c r="O6">
        <f t="shared" si="7"/>
        <v>0.9296554285714278</v>
      </c>
      <c r="P6">
        <f t="shared" si="8"/>
        <v>0</v>
      </c>
      <c r="Q6">
        <f t="shared" si="9"/>
        <v>0.86425921587232513</v>
      </c>
      <c r="R6">
        <f t="shared" si="5"/>
        <v>1387.4941060788756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2.5983225586047096</v>
      </c>
      <c r="E7" s="4">
        <f>Input!I8</f>
        <v>5.2680465714285711</v>
      </c>
      <c r="F7">
        <f t="shared" si="3"/>
        <v>4.3665627142857142</v>
      </c>
      <c r="G7">
        <f t="shared" si="10"/>
        <v>0</v>
      </c>
      <c r="H7">
        <f t="shared" si="6"/>
        <v>19.066869937790223</v>
      </c>
      <c r="I7">
        <f t="shared" si="4"/>
        <v>1306817.7963187259</v>
      </c>
      <c r="N7" s="4">
        <f>Input!J8</f>
        <v>1.9015675714285716</v>
      </c>
      <c r="O7">
        <f t="shared" si="7"/>
        <v>1.6480252857142859</v>
      </c>
      <c r="P7">
        <f t="shared" si="8"/>
        <v>0</v>
      </c>
      <c r="Q7">
        <f t="shared" si="9"/>
        <v>2.7159873423536536</v>
      </c>
      <c r="R7">
        <f t="shared" si="5"/>
        <v>1334.4929259730302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7.353395111815284</v>
      </c>
      <c r="E8" s="4">
        <f>Input!I9</f>
        <v>7.5921848571428585</v>
      </c>
      <c r="F8">
        <f t="shared" si="3"/>
        <v>6.6907010000000016</v>
      </c>
      <c r="G8">
        <f t="shared" si="10"/>
        <v>0</v>
      </c>
      <c r="H8">
        <f t="shared" si="6"/>
        <v>44.76547987140102</v>
      </c>
      <c r="I8">
        <f t="shared" si="4"/>
        <v>1306817.7963187259</v>
      </c>
      <c r="N8" s="4">
        <f>Input!J9</f>
        <v>2.3241382857142874</v>
      </c>
      <c r="O8">
        <f t="shared" si="7"/>
        <v>2.0705960000000019</v>
      </c>
      <c r="P8">
        <f t="shared" si="8"/>
        <v>0</v>
      </c>
      <c r="Q8">
        <f t="shared" si="9"/>
        <v>4.2873677952160074</v>
      </c>
      <c r="R8">
        <f t="shared" si="5"/>
        <v>1303.7978737771548</v>
      </c>
      <c r="T8" s="19" t="s">
        <v>28</v>
      </c>
      <c r="U8" s="24">
        <f>SQRT((U5-L5)^2)</f>
        <v>0.39009626633870376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20.279022426211942</v>
      </c>
      <c r="E9" s="4">
        <f>Input!I10</f>
        <v>10.564264714285715</v>
      </c>
      <c r="F9">
        <f t="shared" si="3"/>
        <v>9.6627808571428577</v>
      </c>
      <c r="G9">
        <f t="shared" si="10"/>
        <v>0</v>
      </c>
      <c r="H9">
        <f t="shared" si="6"/>
        <v>93.369333893166456</v>
      </c>
      <c r="I9">
        <f t="shared" si="4"/>
        <v>1306817.7963187259</v>
      </c>
      <c r="N9" s="4">
        <f>Input!J10</f>
        <v>2.9720798571428562</v>
      </c>
      <c r="O9">
        <f t="shared" si="7"/>
        <v>2.7185375714285707</v>
      </c>
      <c r="P9">
        <f t="shared" si="8"/>
        <v>0</v>
      </c>
      <c r="Q9">
        <f t="shared" si="9"/>
        <v>7.3904465272687512</v>
      </c>
      <c r="R9">
        <f t="shared" si="5"/>
        <v>1257.4257703254245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55.414520276370268</v>
      </c>
      <c r="E10" s="4">
        <f>Input!I11</f>
        <v>14.888570428571429</v>
      </c>
      <c r="F10">
        <f t="shared" si="3"/>
        <v>13.987086571428572</v>
      </c>
      <c r="G10">
        <f t="shared" si="10"/>
        <v>0</v>
      </c>
      <c r="H10">
        <f t="shared" si="6"/>
        <v>195.63859075663748</v>
      </c>
      <c r="I10">
        <f t="shared" si="4"/>
        <v>1306817.7963187259</v>
      </c>
      <c r="N10" s="4">
        <f>Input!J11</f>
        <v>4.324305714285714</v>
      </c>
      <c r="O10">
        <f t="shared" si="7"/>
        <v>4.0707634285714285</v>
      </c>
      <c r="P10">
        <f t="shared" si="8"/>
        <v>0</v>
      </c>
      <c r="Q10">
        <f t="shared" si="9"/>
        <v>16.571114891394611</v>
      </c>
      <c r="R10">
        <f t="shared" si="5"/>
        <v>1163.3538869382219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150.92270561631753</v>
      </c>
      <c r="E11" s="4">
        <f>Input!I12</f>
        <v>20.410159428571429</v>
      </c>
      <c r="F11">
        <f t="shared" si="3"/>
        <v>19.508675571428572</v>
      </c>
      <c r="G11">
        <f t="shared" si="10"/>
        <v>0</v>
      </c>
      <c r="H11">
        <f t="shared" si="6"/>
        <v>380.58842255125393</v>
      </c>
      <c r="I11">
        <f t="shared" si="4"/>
        <v>1306817.7963187259</v>
      </c>
      <c r="N11" s="4">
        <f>Input!J12</f>
        <v>5.5215890000000005</v>
      </c>
      <c r="O11">
        <f t="shared" si="7"/>
        <v>5.268046714285715</v>
      </c>
      <c r="P11">
        <f t="shared" si="8"/>
        <v>0</v>
      </c>
      <c r="Q11">
        <f t="shared" si="9"/>
        <v>27.752316183896518</v>
      </c>
      <c r="R11">
        <f t="shared" si="5"/>
        <v>1083.113559965898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410.5408702949947</v>
      </c>
      <c r="E12" s="4">
        <f>Input!I13</f>
        <v>28.269972285714285</v>
      </c>
      <c r="F12">
        <f t="shared" si="3"/>
        <v>27.368488428571428</v>
      </c>
      <c r="G12">
        <f t="shared" si="10"/>
        <v>0</v>
      </c>
      <c r="H12">
        <f t="shared" si="6"/>
        <v>749.03415886484822</v>
      </c>
      <c r="I12">
        <f t="shared" si="4"/>
        <v>1306817.7963187259</v>
      </c>
      <c r="N12" s="4">
        <f>Input!J13</f>
        <v>7.859812857142856</v>
      </c>
      <c r="O12">
        <f t="shared" si="7"/>
        <v>7.6062705714285705</v>
      </c>
      <c r="P12">
        <f t="shared" si="8"/>
        <v>0</v>
      </c>
      <c r="Q12">
        <f t="shared" si="9"/>
        <v>57.855352005780311</v>
      </c>
      <c r="R12">
        <f t="shared" si="5"/>
        <v>934.6757266418914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1116.2562096789309</v>
      </c>
      <c r="E13" s="4">
        <f>Input!I14</f>
        <v>37.904581714285712</v>
      </c>
      <c r="F13">
        <f t="shared" si="3"/>
        <v>37.003097857142855</v>
      </c>
      <c r="G13">
        <f t="shared" si="10"/>
        <v>0</v>
      </c>
      <c r="H13">
        <f t="shared" si="6"/>
        <v>1369.2292510252901</v>
      </c>
      <c r="I13">
        <f t="shared" si="4"/>
        <v>1306817.7963187259</v>
      </c>
      <c r="N13" s="4">
        <f>Input!J14</f>
        <v>9.6346094285714265</v>
      </c>
      <c r="O13">
        <f t="shared" si="7"/>
        <v>9.3810671428571411</v>
      </c>
      <c r="P13">
        <f t="shared" si="8"/>
        <v>0</v>
      </c>
      <c r="Q13">
        <f t="shared" si="9"/>
        <v>88.00442073879384</v>
      </c>
      <c r="R13">
        <f t="shared" si="5"/>
        <v>829.30581097483957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3034.589392791092</v>
      </c>
      <c r="E14" s="4">
        <f>Input!I15</f>
        <v>48.849159999999998</v>
      </c>
      <c r="F14">
        <f t="shared" si="3"/>
        <v>47.947676142857141</v>
      </c>
      <c r="G14">
        <f t="shared" si="10"/>
        <v>0</v>
      </c>
      <c r="H14">
        <f t="shared" si="6"/>
        <v>2298.9796475003118</v>
      </c>
      <c r="I14">
        <f t="shared" si="4"/>
        <v>1306817.7963187259</v>
      </c>
      <c r="N14" s="4">
        <f>Input!J15</f>
        <v>10.944578285714286</v>
      </c>
      <c r="O14">
        <f t="shared" si="7"/>
        <v>10.691036</v>
      </c>
      <c r="P14">
        <f t="shared" si="8"/>
        <v>0</v>
      </c>
      <c r="Q14">
        <f t="shared" si="9"/>
        <v>114.298250753296</v>
      </c>
      <c r="R14">
        <f t="shared" si="5"/>
        <v>755.57372704878208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8249.1596253748776</v>
      </c>
      <c r="E15" s="4">
        <f>Input!I16</f>
        <v>60.32899428571428</v>
      </c>
      <c r="F15">
        <f t="shared" si="3"/>
        <v>59.427510428571424</v>
      </c>
      <c r="G15">
        <f t="shared" si="10"/>
        <v>0</v>
      </c>
      <c r="H15">
        <f t="shared" si="6"/>
        <v>3531.6289957379654</v>
      </c>
      <c r="I15">
        <f t="shared" si="4"/>
        <v>1306817.7963187259</v>
      </c>
      <c r="N15" s="4">
        <f>Input!J16</f>
        <v>11.479834285714283</v>
      </c>
      <c r="O15">
        <f t="shared" si="7"/>
        <v>11.226291999999997</v>
      </c>
      <c r="P15">
        <f t="shared" si="8"/>
        <v>0</v>
      </c>
      <c r="Q15">
        <f t="shared" si="9"/>
        <v>126.02963206926394</v>
      </c>
      <c r="R15">
        <f t="shared" si="5"/>
        <v>726.43431185670045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22423.831131830841</v>
      </c>
      <c r="E16" s="4">
        <f>Input!I17</f>
        <v>72.132799428571417</v>
      </c>
      <c r="F16">
        <f t="shared" si="3"/>
        <v>71.231315571428553</v>
      </c>
      <c r="G16">
        <f t="shared" si="10"/>
        <v>0</v>
      </c>
      <c r="H16">
        <f t="shared" si="6"/>
        <v>5073.9003180364398</v>
      </c>
      <c r="I16">
        <f t="shared" si="4"/>
        <v>1306817.7963187259</v>
      </c>
      <c r="N16" s="4">
        <f>Input!J17</f>
        <v>11.803805142857136</v>
      </c>
      <c r="O16">
        <f t="shared" si="7"/>
        <v>11.550262857142851</v>
      </c>
      <c r="P16">
        <f t="shared" si="8"/>
        <v>0</v>
      </c>
      <c r="Q16">
        <f t="shared" si="9"/>
        <v>133.40857206909374</v>
      </c>
      <c r="R16">
        <f t="shared" si="5"/>
        <v>709.07565531053353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60954.583112206281</v>
      </c>
      <c r="E17" s="4">
        <f>Input!I18</f>
        <v>83.683062142857139</v>
      </c>
      <c r="F17">
        <f t="shared" si="3"/>
        <v>82.781578285714275</v>
      </c>
      <c r="G17">
        <f t="shared" si="10"/>
        <v>0</v>
      </c>
      <c r="H17">
        <f t="shared" si="6"/>
        <v>6852.7897034738407</v>
      </c>
      <c r="I17">
        <f t="shared" si="4"/>
        <v>1306817.7963187259</v>
      </c>
      <c r="N17" s="4">
        <f>Input!J18</f>
        <v>11.550262714285722</v>
      </c>
      <c r="O17">
        <f t="shared" si="7"/>
        <v>11.296720428571437</v>
      </c>
      <c r="P17">
        <f t="shared" si="8"/>
        <v>0</v>
      </c>
      <c r="Q17">
        <f t="shared" si="9"/>
        <v>127.61589244130322</v>
      </c>
      <c r="R17">
        <f t="shared" si="5"/>
        <v>722.6428352719845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165692.02605732324</v>
      </c>
      <c r="E18" s="4">
        <f>Input!I19</f>
        <v>95.529124285714289</v>
      </c>
      <c r="F18">
        <f t="shared" si="3"/>
        <v>94.627640428571425</v>
      </c>
      <c r="G18">
        <f t="shared" si="10"/>
        <v>0</v>
      </c>
      <c r="H18">
        <f t="shared" si="6"/>
        <v>8954.3903330790054</v>
      </c>
      <c r="I18">
        <f t="shared" si="4"/>
        <v>1306817.7963187259</v>
      </c>
      <c r="N18" s="4">
        <f>Input!J19</f>
        <v>11.84606214285715</v>
      </c>
      <c r="O18">
        <f t="shared" si="7"/>
        <v>11.592519857142864</v>
      </c>
      <c r="P18">
        <f t="shared" si="8"/>
        <v>0</v>
      </c>
      <c r="Q18">
        <f t="shared" si="9"/>
        <v>134.38651663825161</v>
      </c>
      <c r="R18">
        <f t="shared" si="5"/>
        <v>706.82696206892206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450397.91397430067</v>
      </c>
      <c r="E19" s="4">
        <f>Input!I20</f>
        <v>106.65681657142856</v>
      </c>
      <c r="F19">
        <f t="shared" si="3"/>
        <v>105.7553327142857</v>
      </c>
      <c r="G19">
        <f t="shared" si="10"/>
        <v>0</v>
      </c>
      <c r="H19">
        <f t="shared" si="6"/>
        <v>11184.190397509266</v>
      </c>
      <c r="I19">
        <f t="shared" si="4"/>
        <v>1306817.7963187259</v>
      </c>
      <c r="N19" s="4">
        <f>Input!J20</f>
        <v>11.127692285714275</v>
      </c>
      <c r="O19">
        <f t="shared" si="7"/>
        <v>10.87414999999999</v>
      </c>
      <c r="P19">
        <f t="shared" si="8"/>
        <v>0</v>
      </c>
      <c r="Q19">
        <f t="shared" si="9"/>
        <v>118.24713822249977</v>
      </c>
      <c r="R19">
        <f t="shared" si="5"/>
        <v>745.54049188549857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1224308.755554318</v>
      </c>
      <c r="E20" s="4">
        <f>Input!I21</f>
        <v>117.67182314285715</v>
      </c>
      <c r="F20">
        <f t="shared" si="3"/>
        <v>116.77033928571429</v>
      </c>
      <c r="G20">
        <f t="shared" si="10"/>
        <v>0</v>
      </c>
      <c r="H20">
        <f t="shared" si="6"/>
        <v>13635.31213690083</v>
      </c>
      <c r="I20">
        <f t="shared" si="4"/>
        <v>1306817.7963187259</v>
      </c>
      <c r="N20" s="4">
        <f>Input!J21</f>
        <v>11.015006571428586</v>
      </c>
      <c r="O20">
        <f t="shared" si="7"/>
        <v>10.7614642857143</v>
      </c>
      <c r="P20">
        <f t="shared" si="8"/>
        <v>0</v>
      </c>
      <c r="Q20">
        <f t="shared" si="9"/>
        <v>115.80911357270439</v>
      </c>
      <c r="R20">
        <f t="shared" si="5"/>
        <v>751.70686381964549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3328016.5330687258</v>
      </c>
      <c r="E21" s="4">
        <f>Input!I22</f>
        <v>129.08122899999998</v>
      </c>
      <c r="F21">
        <f t="shared" si="3"/>
        <v>128.17974514285712</v>
      </c>
      <c r="G21">
        <f t="shared" si="10"/>
        <v>0</v>
      </c>
      <c r="H21">
        <f t="shared" si="6"/>
        <v>16430.047064887804</v>
      </c>
      <c r="I21">
        <f t="shared" si="4"/>
        <v>1306817.7963187259</v>
      </c>
      <c r="N21" s="4">
        <f>Input!J22</f>
        <v>11.409405857142829</v>
      </c>
      <c r="O21">
        <f t="shared" si="7"/>
        <v>11.155863571428544</v>
      </c>
      <c r="P21">
        <f t="shared" si="8"/>
        <v>0</v>
      </c>
      <c r="Q21">
        <f t="shared" si="9"/>
        <v>124.45329202432642</v>
      </c>
      <c r="R21">
        <f t="shared" si="5"/>
        <v>730.23570876851932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9046487.157074105</v>
      </c>
      <c r="E22" s="4">
        <f>Input!I23</f>
        <v>141.39211885714286</v>
      </c>
      <c r="F22">
        <f t="shared" si="3"/>
        <v>140.490635</v>
      </c>
      <c r="G22">
        <f t="shared" si="10"/>
        <v>0</v>
      </c>
      <c r="H22">
        <f t="shared" si="6"/>
        <v>19737.618522703226</v>
      </c>
      <c r="I22">
        <f t="shared" si="4"/>
        <v>1306817.7963187259</v>
      </c>
      <c r="N22" s="4">
        <f>Input!J23</f>
        <v>12.310889857142882</v>
      </c>
      <c r="O22">
        <f t="shared" si="7"/>
        <v>12.057347571428597</v>
      </c>
      <c r="P22">
        <f t="shared" si="8"/>
        <v>0</v>
      </c>
      <c r="Q22">
        <f t="shared" si="9"/>
        <v>145.37963045823508</v>
      </c>
      <c r="R22">
        <f t="shared" si="5"/>
        <v>682.32700542939824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24590901.940884788</v>
      </c>
      <c r="E23" s="4">
        <f>Input!I24</f>
        <v>154.39320728571428</v>
      </c>
      <c r="F23">
        <f t="shared" si="3"/>
        <v>153.49172342857142</v>
      </c>
      <c r="G23">
        <f t="shared" si="10"/>
        <v>0</v>
      </c>
      <c r="H23">
        <f t="shared" si="6"/>
        <v>23559.70916107306</v>
      </c>
      <c r="I23">
        <f t="shared" si="4"/>
        <v>1306817.7963187259</v>
      </c>
      <c r="N23" s="4">
        <f>Input!J24</f>
        <v>13.001088428571421</v>
      </c>
      <c r="O23">
        <f t="shared" si="7"/>
        <v>12.747546142857136</v>
      </c>
      <c r="P23">
        <f t="shared" si="8"/>
        <v>0</v>
      </c>
      <c r="Q23">
        <f t="shared" si="9"/>
        <v>162.49993266427182</v>
      </c>
      <c r="R23">
        <f t="shared" si="5"/>
        <v>646.74548764088581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66845002.181747489</v>
      </c>
      <c r="E24" s="4">
        <f>Input!I25</f>
        <v>168.78877871428571</v>
      </c>
      <c r="F24">
        <f t="shared" si="3"/>
        <v>167.88729485714285</v>
      </c>
      <c r="G24">
        <f t="shared" si="10"/>
        <v>0</v>
      </c>
      <c r="H24">
        <f t="shared" si="6"/>
        <v>28186.143774449225</v>
      </c>
      <c r="I24">
        <f t="shared" si="4"/>
        <v>1306817.7963187259</v>
      </c>
      <c r="N24" s="4">
        <f>Input!J25</f>
        <v>14.395571428571429</v>
      </c>
      <c r="O24">
        <f t="shared" si="7"/>
        <v>14.142029142857144</v>
      </c>
      <c r="P24">
        <f t="shared" si="8"/>
        <v>0</v>
      </c>
      <c r="Q24">
        <f t="shared" si="9"/>
        <v>199.99698827742077</v>
      </c>
      <c r="R24">
        <f t="shared" si="5"/>
        <v>577.76334278372701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181703555.04437158</v>
      </c>
      <c r="E25" s="4">
        <f>Input!I26</f>
        <v>184.74786128571432</v>
      </c>
      <c r="F25">
        <f t="shared" si="3"/>
        <v>183.84637742857146</v>
      </c>
      <c r="G25">
        <f t="shared" si="10"/>
        <v>0</v>
      </c>
      <c r="H25">
        <f t="shared" si="6"/>
        <v>33799.490493608748</v>
      </c>
      <c r="I25">
        <f t="shared" si="4"/>
        <v>1306817.7963187259</v>
      </c>
      <c r="N25" s="4">
        <f>Input!J26</f>
        <v>15.95908257142861</v>
      </c>
      <c r="O25">
        <f t="shared" si="7"/>
        <v>15.705540285714324</v>
      </c>
      <c r="P25">
        <f t="shared" si="8"/>
        <v>0</v>
      </c>
      <c r="Q25">
        <f t="shared" si="9"/>
        <v>246.66399566619558</v>
      </c>
      <c r="R25">
        <f t="shared" si="5"/>
        <v>505.04458755090758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493921472.13394523</v>
      </c>
      <c r="E26" s="4">
        <f>Input!I27</f>
        <v>203.08742471428573</v>
      </c>
      <c r="F26">
        <f t="shared" si="3"/>
        <v>202.18594085714287</v>
      </c>
      <c r="G26">
        <f t="shared" si="10"/>
        <v>0</v>
      </c>
      <c r="H26">
        <f t="shared" si="6"/>
        <v>40879.154680288077</v>
      </c>
      <c r="I26">
        <f t="shared" si="4"/>
        <v>1306817.7963187259</v>
      </c>
      <c r="N26" s="4">
        <f>Input!J27</f>
        <v>18.33956342857141</v>
      </c>
      <c r="O26">
        <f t="shared" si="7"/>
        <v>18.086021142857124</v>
      </c>
      <c r="P26">
        <f t="shared" si="8"/>
        <v>0</v>
      </c>
      <c r="Q26">
        <f t="shared" si="9"/>
        <v>327.10416077987492</v>
      </c>
      <c r="R26">
        <f t="shared" si="5"/>
        <v>403.71724570793236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1342617762.677866</v>
      </c>
      <c r="E27" s="4">
        <f>Input!I28</f>
        <v>223.44124142857143</v>
      </c>
      <c r="F27">
        <f t="shared" si="3"/>
        <v>222.53975757142857</v>
      </c>
      <c r="G27">
        <f t="shared" si="10"/>
        <v>0</v>
      </c>
      <c r="H27">
        <f t="shared" si="6"/>
        <v>49523.9436999502</v>
      </c>
      <c r="I27">
        <f t="shared" si="4"/>
        <v>1306817.7963187259</v>
      </c>
      <c r="N27" s="4">
        <f>Input!J28</f>
        <v>20.353816714285699</v>
      </c>
      <c r="O27">
        <f t="shared" si="7"/>
        <v>20.100274428571414</v>
      </c>
      <c r="P27">
        <f t="shared" si="8"/>
        <v>0</v>
      </c>
      <c r="Q27">
        <f t="shared" si="9"/>
        <v>404.02103210388185</v>
      </c>
      <c r="R27">
        <f t="shared" si="5"/>
        <v>326.83082261562407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3649613467.1440048</v>
      </c>
      <c r="E28" s="4">
        <f>Input!I29</f>
        <v>246.40091014285716</v>
      </c>
      <c r="F28">
        <f t="shared" si="3"/>
        <v>245.49942628571429</v>
      </c>
      <c r="G28">
        <f t="shared" si="10"/>
        <v>0</v>
      </c>
      <c r="H28">
        <f t="shared" si="6"/>
        <v>60269.968306614865</v>
      </c>
      <c r="I28">
        <f t="shared" si="4"/>
        <v>1306817.7963187259</v>
      </c>
      <c r="N28" s="4">
        <f>Input!J29</f>
        <v>22.959668714285726</v>
      </c>
      <c r="O28">
        <f t="shared" si="7"/>
        <v>22.706126428571441</v>
      </c>
      <c r="P28">
        <f t="shared" si="8"/>
        <v>0</v>
      </c>
      <c r="Q28">
        <f t="shared" si="9"/>
        <v>515.56817739027042</v>
      </c>
      <c r="R28">
        <f t="shared" si="5"/>
        <v>239.4016895938845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9920677968.9273834</v>
      </c>
      <c r="E29" s="4">
        <f>Input!I30</f>
        <v>271.68471699999998</v>
      </c>
      <c r="F29">
        <f t="shared" si="3"/>
        <v>270.78323314285711</v>
      </c>
      <c r="G29">
        <f t="shared" si="10"/>
        <v>0</v>
      </c>
      <c r="H29">
        <f t="shared" si="6"/>
        <v>73323.559351298914</v>
      </c>
      <c r="I29">
        <f t="shared" si="4"/>
        <v>1306817.7963187259</v>
      </c>
      <c r="N29" s="4">
        <f>Input!J30</f>
        <v>25.283806857142821</v>
      </c>
      <c r="O29">
        <f t="shared" si="7"/>
        <v>25.030264571428535</v>
      </c>
      <c r="P29">
        <f t="shared" si="8"/>
        <v>0</v>
      </c>
      <c r="Q29">
        <f t="shared" si="9"/>
        <v>626.51414451571054</v>
      </c>
      <c r="R29">
        <f t="shared" si="5"/>
        <v>172.88233714643073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26967198649.219715</v>
      </c>
      <c r="E30" s="4">
        <f>Input!I31</f>
        <v>299.25040499999994</v>
      </c>
      <c r="F30">
        <f t="shared" si="3"/>
        <v>298.34892114285708</v>
      </c>
      <c r="G30">
        <f t="shared" si="10"/>
        <v>0</v>
      </c>
      <c r="H30">
        <f t="shared" si="6"/>
        <v>89012.078747106745</v>
      </c>
      <c r="I30">
        <f t="shared" si="4"/>
        <v>1306817.7963187259</v>
      </c>
      <c r="N30" s="4">
        <f>Input!J31</f>
        <v>27.565687999999966</v>
      </c>
      <c r="O30">
        <f t="shared" si="7"/>
        <v>27.31214571428568</v>
      </c>
      <c r="P30">
        <f t="shared" si="8"/>
        <v>0</v>
      </c>
      <c r="Q30">
        <f t="shared" si="9"/>
        <v>745.95330351837367</v>
      </c>
      <c r="R30">
        <f t="shared" si="5"/>
        <v>118.0828143869646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73304446052.909668</v>
      </c>
      <c r="E31" s="4">
        <f>Input!I32</f>
        <v>330.11214357142859</v>
      </c>
      <c r="F31">
        <f t="shared" si="3"/>
        <v>329.21065971428573</v>
      </c>
      <c r="G31">
        <f t="shared" si="10"/>
        <v>0</v>
      </c>
      <c r="H31">
        <f t="shared" si="6"/>
        <v>108379.65846951523</v>
      </c>
      <c r="I31">
        <f t="shared" si="4"/>
        <v>1306817.7963187259</v>
      </c>
      <c r="N31" s="4">
        <f>Input!J32</f>
        <v>30.861738571428646</v>
      </c>
      <c r="O31">
        <f t="shared" si="7"/>
        <v>30.60819628571436</v>
      </c>
      <c r="P31">
        <f t="shared" si="8"/>
        <v>0</v>
      </c>
      <c r="Q31">
        <f t="shared" si="9"/>
        <v>936.86167986481837</v>
      </c>
      <c r="R31">
        <f t="shared" si="5"/>
        <v>57.313092430723273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199262143651.1712</v>
      </c>
      <c r="E32" s="4">
        <f>Input!I33</f>
        <v>364.42487528571428</v>
      </c>
      <c r="F32">
        <f t="shared" si="3"/>
        <v>363.52339142857141</v>
      </c>
      <c r="G32">
        <f t="shared" si="10"/>
        <v>0</v>
      </c>
      <c r="H32">
        <f t="shared" si="6"/>
        <v>132149.25611573036</v>
      </c>
      <c r="I32">
        <f t="shared" si="4"/>
        <v>1306817.7963187259</v>
      </c>
      <c r="N32" s="4">
        <f>Input!J33</f>
        <v>34.31273171428569</v>
      </c>
      <c r="O32">
        <f t="shared" si="7"/>
        <v>34.059189428571401</v>
      </c>
      <c r="P32">
        <f t="shared" si="8"/>
        <v>0</v>
      </c>
      <c r="Q32">
        <f t="shared" si="9"/>
        <v>1160.0283845313099</v>
      </c>
      <c r="R32">
        <f t="shared" si="5"/>
        <v>16.970675308042871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541650664187.06506</v>
      </c>
      <c r="E33" s="4">
        <f>Input!I34</f>
        <v>401.16034514285712</v>
      </c>
      <c r="F33">
        <f t="shared" si="3"/>
        <v>400.25886128571426</v>
      </c>
      <c r="G33">
        <f t="shared" si="10"/>
        <v>0</v>
      </c>
      <c r="H33">
        <f t="shared" si="6"/>
        <v>160207.15603773665</v>
      </c>
      <c r="I33">
        <f t="shared" si="4"/>
        <v>1306817.7963187259</v>
      </c>
      <c r="N33" s="4">
        <f>Input!J34</f>
        <v>36.735469857142846</v>
      </c>
      <c r="O33">
        <f t="shared" si="7"/>
        <v>36.481927571428557</v>
      </c>
      <c r="P33">
        <f t="shared" si="8"/>
        <v>0</v>
      </c>
      <c r="Q33">
        <f t="shared" si="9"/>
        <v>1330.9310393269591</v>
      </c>
      <c r="R33">
        <f t="shared" si="5"/>
        <v>2.8791635198423902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1472359157832.7617</v>
      </c>
      <c r="E34" s="4">
        <f>Input!I35</f>
        <v>441.67077885714286</v>
      </c>
      <c r="F34">
        <f t="shared" si="3"/>
        <v>440.769295</v>
      </c>
      <c r="G34">
        <f t="shared" si="10"/>
        <v>0</v>
      </c>
      <c r="H34">
        <f t="shared" si="6"/>
        <v>194277.57141479701</v>
      </c>
      <c r="I34">
        <f t="shared" si="4"/>
        <v>1306817.7963187259</v>
      </c>
      <c r="N34" s="4">
        <f>Input!J35</f>
        <v>40.510433714285739</v>
      </c>
      <c r="O34">
        <f t="shared" si="7"/>
        <v>40.25689142857145</v>
      </c>
      <c r="P34">
        <f t="shared" si="8"/>
        <v>0</v>
      </c>
      <c r="Q34">
        <f t="shared" si="9"/>
        <v>1620.6173074917895</v>
      </c>
      <c r="R34">
        <f t="shared" si="5"/>
        <v>4.3187242577039875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4002287143702.3501</v>
      </c>
      <c r="E35" s="4">
        <f>Input!I36</f>
        <v>485.50543442857139</v>
      </c>
      <c r="F35">
        <f t="shared" si="3"/>
        <v>484.60395057142853</v>
      </c>
      <c r="G35">
        <f t="shared" si="10"/>
        <v>0</v>
      </c>
      <c r="H35">
        <f t="shared" si="6"/>
        <v>234840.98890943555</v>
      </c>
      <c r="I35">
        <f t="shared" si="4"/>
        <v>1306817.7963187259</v>
      </c>
      <c r="N35" s="4">
        <f>Input!J36</f>
        <v>43.834655571428527</v>
      </c>
      <c r="O35">
        <f t="shared" si="7"/>
        <v>43.581113285714238</v>
      </c>
      <c r="P35">
        <f t="shared" si="8"/>
        <v>0</v>
      </c>
      <c r="Q35">
        <f t="shared" si="9"/>
        <v>1899.313435222258</v>
      </c>
      <c r="R35">
        <f t="shared" si="5"/>
        <v>29.185665447724723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10879344415001.643</v>
      </c>
      <c r="E36" s="4">
        <f>Input!I37</f>
        <v>530.14297414285716</v>
      </c>
      <c r="F36">
        <f t="shared" si="3"/>
        <v>529.24149028571435</v>
      </c>
      <c r="G36">
        <f t="shared" si="10"/>
        <v>0</v>
      </c>
      <c r="H36">
        <f t="shared" si="6"/>
        <v>280096.55503984389</v>
      </c>
      <c r="I36">
        <f t="shared" si="4"/>
        <v>1306817.7963187259</v>
      </c>
      <c r="N36" s="4">
        <f>Input!J37</f>
        <v>44.637539714285765</v>
      </c>
      <c r="O36">
        <f t="shared" si="7"/>
        <v>44.383997428571476</v>
      </c>
      <c r="P36">
        <f t="shared" si="8"/>
        <v>0</v>
      </c>
      <c r="Q36">
        <f t="shared" si="9"/>
        <v>1969.9392277394395</v>
      </c>
      <c r="R36">
        <f t="shared" si="5"/>
        <v>38.505252294613555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29573124228846.656</v>
      </c>
      <c r="E37" s="4">
        <f>Input!I38</f>
        <v>575.62565514285711</v>
      </c>
      <c r="F37">
        <f t="shared" si="3"/>
        <v>574.72417128571431</v>
      </c>
      <c r="G37">
        <f t="shared" si="10"/>
        <v>0</v>
      </c>
      <c r="H37">
        <f t="shared" si="6"/>
        <v>330307.87306005106</v>
      </c>
      <c r="I37">
        <f t="shared" si="4"/>
        <v>1306817.7963187259</v>
      </c>
      <c r="N37" s="4">
        <f>Input!J38</f>
        <v>45.482680999999957</v>
      </c>
      <c r="O37">
        <f t="shared" si="7"/>
        <v>45.229138714285668</v>
      </c>
      <c r="P37">
        <f t="shared" si="8"/>
        <v>0</v>
      </c>
      <c r="Q37">
        <f t="shared" si="9"/>
        <v>2045.6749888360946</v>
      </c>
      <c r="R37">
        <f t="shared" si="5"/>
        <v>49.708159002011598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80388086202036.094</v>
      </c>
      <c r="E38" s="4">
        <f>Input!I39</f>
        <v>620.7280225714286</v>
      </c>
      <c r="F38">
        <f t="shared" si="3"/>
        <v>619.82653871428579</v>
      </c>
      <c r="G38">
        <f t="shared" si="10"/>
        <v>0</v>
      </c>
      <c r="H38">
        <f t="shared" si="6"/>
        <v>384184.938094532</v>
      </c>
      <c r="I38">
        <f t="shared" si="4"/>
        <v>1306817.7963187259</v>
      </c>
      <c r="N38" s="4">
        <f>Input!J39</f>
        <v>45.102367428571483</v>
      </c>
      <c r="O38">
        <f t="shared" si="7"/>
        <v>44.848825142857194</v>
      </c>
      <c r="P38">
        <f t="shared" si="8"/>
        <v>0</v>
      </c>
      <c r="Q38">
        <f t="shared" si="9"/>
        <v>2011.4171166945796</v>
      </c>
      <c r="R38">
        <f t="shared" si="5"/>
        <v>44.490070790247572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218517473947594.25</v>
      </c>
      <c r="E39" s="4">
        <f>Input!I40</f>
        <v>669.53492557142852</v>
      </c>
      <c r="F39">
        <f t="shared" si="3"/>
        <v>668.63344171428571</v>
      </c>
      <c r="G39">
        <f t="shared" si="10"/>
        <v>0</v>
      </c>
      <c r="H39">
        <f t="shared" si="6"/>
        <v>447070.67937869113</v>
      </c>
      <c r="I39">
        <f t="shared" si="4"/>
        <v>1306817.7963187259</v>
      </c>
      <c r="N39" s="4">
        <f>Input!J40</f>
        <v>48.80690299999992</v>
      </c>
      <c r="O39">
        <f t="shared" si="7"/>
        <v>48.553360714285631</v>
      </c>
      <c r="P39">
        <f t="shared" si="8"/>
        <v>0</v>
      </c>
      <c r="Q39">
        <f t="shared" si="9"/>
        <v>2357.4288366515352</v>
      </c>
      <c r="R39">
        <f t="shared" si="5"/>
        <v>107.63280936879129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593992078632518.62</v>
      </c>
      <c r="E40" s="4">
        <f>Input!I41</f>
        <v>720.72230942857129</v>
      </c>
      <c r="F40">
        <f t="shared" si="3"/>
        <v>719.82082557142849</v>
      </c>
      <c r="G40">
        <f t="shared" si="10"/>
        <v>0</v>
      </c>
      <c r="H40">
        <f t="shared" si="6"/>
        <v>518142.02092633286</v>
      </c>
      <c r="I40">
        <f t="shared" si="4"/>
        <v>1306817.7963187259</v>
      </c>
      <c r="N40" s="4">
        <f>Input!J41</f>
        <v>51.187383857142777</v>
      </c>
      <c r="O40">
        <f t="shared" si="7"/>
        <v>50.933841571428488</v>
      </c>
      <c r="P40">
        <f t="shared" si="8"/>
        <v>0</v>
      </c>
      <c r="Q40">
        <f t="shared" si="9"/>
        <v>2594.256217223377</v>
      </c>
      <c r="R40">
        <f t="shared" si="5"/>
        <v>162.69268298397387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1614637873595392</v>
      </c>
      <c r="E41" s="4">
        <f>Input!I42</f>
        <v>773.19149085714275</v>
      </c>
      <c r="F41">
        <f t="shared" si="3"/>
        <v>772.29000699999995</v>
      </c>
      <c r="G41">
        <f t="shared" si="10"/>
        <v>0</v>
      </c>
      <c r="H41">
        <f t="shared" si="6"/>
        <v>596431.85491205996</v>
      </c>
      <c r="I41">
        <f t="shared" si="4"/>
        <v>1306817.7963187259</v>
      </c>
      <c r="N41" s="4">
        <f>Input!J42</f>
        <v>52.46918142857146</v>
      </c>
      <c r="O41">
        <f t="shared" si="7"/>
        <v>52.215639142857171</v>
      </c>
      <c r="P41">
        <f t="shared" si="8"/>
        <v>0</v>
      </c>
      <c r="Q41">
        <f t="shared" si="9"/>
        <v>2726.4729710970778</v>
      </c>
      <c r="R41">
        <f t="shared" si="5"/>
        <v>197.03461115488233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4389040791336107.5</v>
      </c>
      <c r="E42" s="4">
        <f>Input!I43</f>
        <v>823.59007642857148</v>
      </c>
      <c r="F42">
        <f t="shared" si="3"/>
        <v>822.68859257142867</v>
      </c>
      <c r="G42">
        <f t="shared" si="10"/>
        <v>0</v>
      </c>
      <c r="H42">
        <f t="shared" si="6"/>
        <v>676816.52034715819</v>
      </c>
      <c r="I42">
        <f t="shared" si="4"/>
        <v>1306817.7963187259</v>
      </c>
      <c r="N42" s="4">
        <f>Input!J43</f>
        <v>50.398585571428725</v>
      </c>
      <c r="O42">
        <f t="shared" si="7"/>
        <v>50.145043285714436</v>
      </c>
      <c r="P42">
        <f t="shared" si="8"/>
        <v>0</v>
      </c>
      <c r="Q42">
        <f t="shared" si="9"/>
        <v>2514.5253661261745</v>
      </c>
      <c r="R42">
        <f t="shared" si="5"/>
        <v>143.19247707583517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1.193064982745445E+16</v>
      </c>
      <c r="E43" s="4">
        <f>Input!I44</f>
        <v>874.52391799999998</v>
      </c>
      <c r="F43">
        <f t="shared" si="3"/>
        <v>873.62243414285717</v>
      </c>
      <c r="G43">
        <f t="shared" si="10"/>
        <v>0</v>
      </c>
      <c r="H43">
        <f t="shared" si="6"/>
        <v>763216.15743769077</v>
      </c>
      <c r="I43">
        <f t="shared" si="4"/>
        <v>1306817.7963187259</v>
      </c>
      <c r="N43" s="4">
        <f>Input!J44</f>
        <v>50.933841571428502</v>
      </c>
      <c r="O43">
        <f t="shared" si="7"/>
        <v>50.680299285714213</v>
      </c>
      <c r="P43">
        <f t="shared" si="8"/>
        <v>0</v>
      </c>
      <c r="Q43">
        <f t="shared" si="9"/>
        <v>2568.4927356895646</v>
      </c>
      <c r="R43">
        <f t="shared" si="5"/>
        <v>156.28905013119262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3.2430868627677472E+16</v>
      </c>
      <c r="E44" s="4">
        <f>Input!I45</f>
        <v>927.20438457142848</v>
      </c>
      <c r="F44">
        <f t="shared" si="3"/>
        <v>926.30290071428567</v>
      </c>
      <c r="G44">
        <f t="shared" si="10"/>
        <v>0</v>
      </c>
      <c r="H44">
        <f t="shared" si="6"/>
        <v>858037.06387169973</v>
      </c>
      <c r="I44">
        <f t="shared" si="4"/>
        <v>1306817.7963187259</v>
      </c>
      <c r="N44" s="4">
        <f>Input!J45</f>
        <v>52.680466571428497</v>
      </c>
      <c r="O44">
        <f t="shared" si="7"/>
        <v>52.426924285714207</v>
      </c>
      <c r="P44">
        <f t="shared" si="8"/>
        <v>0</v>
      </c>
      <c r="Q44">
        <f t="shared" si="9"/>
        <v>2748.5823900600103</v>
      </c>
      <c r="R44">
        <f t="shared" si="5"/>
        <v>203.01083015576992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8.8156240871758208E+16</v>
      </c>
      <c r="E45" s="4">
        <f>Input!I46</f>
        <v>980.56096428571436</v>
      </c>
      <c r="F45">
        <f t="shared" si="3"/>
        <v>979.65948042857156</v>
      </c>
      <c r="G45">
        <f t="shared" si="10"/>
        <v>0</v>
      </c>
      <c r="H45">
        <f t="shared" si="6"/>
        <v>959732.69759357872</v>
      </c>
      <c r="I45">
        <f t="shared" si="4"/>
        <v>1306817.7963187259</v>
      </c>
      <c r="N45" s="4">
        <f>Input!J46</f>
        <v>53.356579714285886</v>
      </c>
      <c r="O45">
        <f t="shared" si="7"/>
        <v>53.103037428571596</v>
      </c>
      <c r="P45">
        <f t="shared" si="8"/>
        <v>0</v>
      </c>
      <c r="Q45">
        <f t="shared" si="9"/>
        <v>2819.932584140276</v>
      </c>
      <c r="R45">
        <f t="shared" si="5"/>
        <v>222.73473199803684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2.3963350762695891E+17</v>
      </c>
      <c r="E46" s="4">
        <f>Input!I47</f>
        <v>1030.2693511428572</v>
      </c>
      <c r="F46">
        <f t="shared" si="3"/>
        <v>1029.3678672857143</v>
      </c>
      <c r="G46">
        <f t="shared" si="10"/>
        <v>0</v>
      </c>
      <c r="H46">
        <f t="shared" si="6"/>
        <v>1059598.2062003398</v>
      </c>
      <c r="I46">
        <f t="shared" si="4"/>
        <v>1306817.7963187259</v>
      </c>
      <c r="N46" s="4">
        <f>Input!J47</f>
        <v>49.708386857142841</v>
      </c>
      <c r="O46">
        <f t="shared" si="7"/>
        <v>49.454844571428552</v>
      </c>
      <c r="P46">
        <f t="shared" si="8"/>
        <v>0</v>
      </c>
      <c r="Q46">
        <f t="shared" si="9"/>
        <v>2445.781651584156</v>
      </c>
      <c r="R46">
        <f t="shared" si="5"/>
        <v>127.15059343659216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6.5139140927226445E+17</v>
      </c>
      <c r="E47" s="4">
        <f>Input!I48</f>
        <v>1079.2593680000002</v>
      </c>
      <c r="F47">
        <f t="shared" si="3"/>
        <v>1078.3578841428573</v>
      </c>
      <c r="G47">
        <f t="shared" si="10"/>
        <v>0</v>
      </c>
      <c r="H47">
        <f t="shared" si="6"/>
        <v>1162855.72629306</v>
      </c>
      <c r="I47">
        <f t="shared" si="4"/>
        <v>1306817.7963187259</v>
      </c>
      <c r="N47" s="4">
        <f>Input!J48</f>
        <v>48.990016857143019</v>
      </c>
      <c r="O47">
        <f t="shared" si="7"/>
        <v>48.73647457142873</v>
      </c>
      <c r="P47">
        <f t="shared" si="8"/>
        <v>0</v>
      </c>
      <c r="Q47">
        <f t="shared" si="9"/>
        <v>2375.243953651519</v>
      </c>
      <c r="R47">
        <f t="shared" si="5"/>
        <v>111.46581464447939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1.7706654310391252E+18</v>
      </c>
      <c r="E48" s="4">
        <f>Input!I49</f>
        <v>1127.9394997142858</v>
      </c>
      <c r="F48">
        <f t="shared" si="3"/>
        <v>1127.0380158571429</v>
      </c>
      <c r="G48">
        <f t="shared" si="10"/>
        <v>0</v>
      </c>
      <c r="H48">
        <f t="shared" si="6"/>
        <v>1270214.6891872054</v>
      </c>
      <c r="I48">
        <f t="shared" si="4"/>
        <v>1306817.7963187259</v>
      </c>
      <c r="N48" s="4">
        <f>Input!J49</f>
        <v>48.680131714285608</v>
      </c>
      <c r="O48">
        <f t="shared" si="7"/>
        <v>48.426589428571319</v>
      </c>
      <c r="P48">
        <f t="shared" si="8"/>
        <v>0</v>
      </c>
      <c r="Q48">
        <f t="shared" si="9"/>
        <v>2345.1345636834153</v>
      </c>
      <c r="R48">
        <f t="shared" si="5"/>
        <v>105.01847164940003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4.8131676654742569E+18</v>
      </c>
      <c r="E49" s="4">
        <f>Input!I50</f>
        <v>1179.9156820000003</v>
      </c>
      <c r="F49">
        <f t="shared" si="3"/>
        <v>1179.0141981428574</v>
      </c>
      <c r="G49">
        <f t="shared" si="10"/>
        <v>0</v>
      </c>
      <c r="H49">
        <f t="shared" si="6"/>
        <v>1390074.4794224449</v>
      </c>
      <c r="I49">
        <f t="shared" si="4"/>
        <v>1306817.7963187259</v>
      </c>
      <c r="N49" s="4">
        <f>Input!J50</f>
        <v>51.976182285714458</v>
      </c>
      <c r="O49">
        <f t="shared" si="7"/>
        <v>51.722640000000169</v>
      </c>
      <c r="P49">
        <f t="shared" si="8"/>
        <v>0</v>
      </c>
      <c r="Q49">
        <f t="shared" si="9"/>
        <v>2675.2314885696173</v>
      </c>
      <c r="R49">
        <f t="shared" si="5"/>
        <v>183.43729823290306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1.3083546202385318E+19</v>
      </c>
      <c r="E50" s="4">
        <f>Input!I51</f>
        <v>1233.8216034285713</v>
      </c>
      <c r="F50">
        <f t="shared" si="3"/>
        <v>1232.9201195714284</v>
      </c>
      <c r="G50">
        <f t="shared" si="10"/>
        <v>0</v>
      </c>
      <c r="H50">
        <f t="shared" si="6"/>
        <v>1520092.0212440251</v>
      </c>
      <c r="I50">
        <f t="shared" si="4"/>
        <v>1306817.7963187259</v>
      </c>
      <c r="N50" s="4">
        <f>Input!J51</f>
        <v>53.905921428570991</v>
      </c>
      <c r="O50">
        <f t="shared" si="7"/>
        <v>53.652379142856702</v>
      </c>
      <c r="P50">
        <f t="shared" si="8"/>
        <v>0</v>
      </c>
      <c r="Q50">
        <f t="shared" si="9"/>
        <v>2878.5777876888451</v>
      </c>
      <c r="R50">
        <f t="shared" si="5"/>
        <v>239.43358946560957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3.5564765893748355E+19</v>
      </c>
      <c r="E51" s="4">
        <f>Input!I52</f>
        <v>1286.6570127142857</v>
      </c>
      <c r="F51">
        <f t="shared" si="3"/>
        <v>1285.7555288571427</v>
      </c>
      <c r="G51">
        <f t="shared" si="10"/>
        <v>0</v>
      </c>
      <c r="H51">
        <f t="shared" si="6"/>
        <v>1653167.2799867108</v>
      </c>
      <c r="I51">
        <f t="shared" si="4"/>
        <v>1306817.7963187259</v>
      </c>
      <c r="N51" s="4">
        <f>Input!J52</f>
        <v>52.835409285714377</v>
      </c>
      <c r="O51">
        <f t="shared" si="7"/>
        <v>52.581867000000088</v>
      </c>
      <c r="P51">
        <f t="shared" si="8"/>
        <v>0</v>
      </c>
      <c r="Q51">
        <f t="shared" si="9"/>
        <v>2764.8527372056983</v>
      </c>
      <c r="R51">
        <f t="shared" si="5"/>
        <v>207.45014290673265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9.6675056862376182E+19</v>
      </c>
      <c r="E52" s="4">
        <f>Input!I53</f>
        <v>1339.8304782857142</v>
      </c>
      <c r="F52">
        <f t="shared" si="3"/>
        <v>1338.9289944285713</v>
      </c>
      <c r="G52">
        <f t="shared" si="10"/>
        <v>0</v>
      </c>
      <c r="H52">
        <f t="shared" si="6"/>
        <v>1792730.8521215052</v>
      </c>
      <c r="I52">
        <f t="shared" si="4"/>
        <v>1306817.7963187259</v>
      </c>
      <c r="N52" s="4">
        <f>Input!J53</f>
        <v>53.173465571428551</v>
      </c>
      <c r="O52">
        <f t="shared" si="7"/>
        <v>52.919923285714262</v>
      </c>
      <c r="P52">
        <f t="shared" si="8"/>
        <v>0</v>
      </c>
      <c r="Q52">
        <f t="shared" si="9"/>
        <v>2800.5182805658824</v>
      </c>
      <c r="R52">
        <f t="shared" si="5"/>
        <v>217.30256196435687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2.6279005033424205E+20</v>
      </c>
      <c r="E53" s="4">
        <f>Input!I54</f>
        <v>1396.2154804285713</v>
      </c>
      <c r="F53">
        <f t="shared" si="3"/>
        <v>1395.3139965714283</v>
      </c>
      <c r="G53">
        <f t="shared" si="10"/>
        <v>0</v>
      </c>
      <c r="H53">
        <f t="shared" si="6"/>
        <v>1946901.149028132</v>
      </c>
      <c r="I53">
        <f t="shared" si="4"/>
        <v>1306817.7963187259</v>
      </c>
      <c r="N53" s="4">
        <f>Input!J54</f>
        <v>56.385002142857047</v>
      </c>
      <c r="O53">
        <f t="shared" si="7"/>
        <v>56.131459857142758</v>
      </c>
      <c r="P53">
        <f t="shared" si="8"/>
        <v>0</v>
      </c>
      <c r="Q53">
        <f t="shared" si="9"/>
        <v>3150.740785694029</v>
      </c>
      <c r="R53">
        <f t="shared" si="5"/>
        <v>322.300244411368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7.1433741852340807E+20</v>
      </c>
      <c r="E54" s="4">
        <f>Input!I55</f>
        <v>1454.2625935714284</v>
      </c>
      <c r="F54">
        <f t="shared" si="3"/>
        <v>1453.3611097142855</v>
      </c>
      <c r="G54">
        <f t="shared" si="10"/>
        <v>0</v>
      </c>
      <c r="H54">
        <f t="shared" si="6"/>
        <v>2112258.5152299395</v>
      </c>
      <c r="I54">
        <f t="shared" si="4"/>
        <v>1306817.7963187259</v>
      </c>
      <c r="N54" s="4">
        <f>Input!J55</f>
        <v>58.047113142857143</v>
      </c>
      <c r="O54">
        <f t="shared" si="7"/>
        <v>57.793570857142853</v>
      </c>
      <c r="P54">
        <f t="shared" si="8"/>
        <v>0</v>
      </c>
      <c r="Q54">
        <f t="shared" si="9"/>
        <v>3340.0968324195919</v>
      </c>
      <c r="R54">
        <f t="shared" si="5"/>
        <v>384.74169241259165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1.9417704241605239E+21</v>
      </c>
      <c r="E55" s="4">
        <f>Input!I56</f>
        <v>1514.2112742857141</v>
      </c>
      <c r="F55">
        <f t="shared" si="3"/>
        <v>1513.3097904285712</v>
      </c>
      <c r="G55">
        <f t="shared" si="10"/>
        <v>0</v>
      </c>
      <c r="H55">
        <f t="shared" si="6"/>
        <v>2290106.521806966</v>
      </c>
      <c r="I55">
        <f t="shared" si="4"/>
        <v>1306817.7963187259</v>
      </c>
      <c r="N55" s="4">
        <f>Input!J56</f>
        <v>59.948680714285729</v>
      </c>
      <c r="O55">
        <f t="shared" si="7"/>
        <v>59.69513842857144</v>
      </c>
      <c r="P55">
        <f t="shared" si="8"/>
        <v>0</v>
      </c>
      <c r="Q55">
        <f t="shared" si="9"/>
        <v>3563.5095520063069</v>
      </c>
      <c r="R55">
        <f t="shared" si="5"/>
        <v>462.95551416693479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5.2782792590347658E+21</v>
      </c>
      <c r="E56" s="4">
        <f>Input!I57</f>
        <v>1575.4417525714284</v>
      </c>
      <c r="F56">
        <f t="shared" si="3"/>
        <v>1574.5402687142855</v>
      </c>
      <c r="G56">
        <f t="shared" si="10"/>
        <v>0</v>
      </c>
      <c r="H56">
        <f t="shared" si="6"/>
        <v>2479177.0578028546</v>
      </c>
      <c r="I56">
        <f t="shared" si="4"/>
        <v>1306817.7963187259</v>
      </c>
      <c r="N56" s="4">
        <f>Input!J57</f>
        <v>61.230478285714298</v>
      </c>
      <c r="O56">
        <f t="shared" si="7"/>
        <v>60.976936000000009</v>
      </c>
      <c r="P56">
        <f t="shared" si="8"/>
        <v>0</v>
      </c>
      <c r="Q56">
        <f t="shared" si="9"/>
        <v>3718.1867239480971</v>
      </c>
      <c r="R56">
        <f t="shared" si="5"/>
        <v>519.75786040594119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1.4347850595366475E+22</v>
      </c>
      <c r="E57" s="4">
        <f>Input!I58</f>
        <v>1635.8411752857141</v>
      </c>
      <c r="F57">
        <f t="shared" si="3"/>
        <v>1634.9396914285712</v>
      </c>
      <c r="G57">
        <f t="shared" si="10"/>
        <v>0</v>
      </c>
      <c r="H57">
        <f t="shared" si="6"/>
        <v>2673027.7946085515</v>
      </c>
      <c r="I57">
        <f t="shared" si="4"/>
        <v>1306817.7963187259</v>
      </c>
      <c r="N57" s="4">
        <f>Input!J58</f>
        <v>60.39942271428572</v>
      </c>
      <c r="O57">
        <f t="shared" si="7"/>
        <v>60.145880428571431</v>
      </c>
      <c r="P57">
        <f t="shared" si="8"/>
        <v>0</v>
      </c>
      <c r="Q57">
        <f t="shared" si="9"/>
        <v>3617.5269325280119</v>
      </c>
      <c r="R57">
        <f t="shared" si="5"/>
        <v>482.5553738021278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3.9001501550829988E+22</v>
      </c>
      <c r="E58" s="4">
        <f>Input!I59</f>
        <v>1695.0010575714289</v>
      </c>
      <c r="F58">
        <f t="shared" si="3"/>
        <v>1694.099573714286</v>
      </c>
      <c r="G58">
        <f t="shared" si="10"/>
        <v>0</v>
      </c>
      <c r="H58">
        <f t="shared" si="6"/>
        <v>2869973.3656589254</v>
      </c>
      <c r="I58">
        <f t="shared" si="4"/>
        <v>1306817.7963187259</v>
      </c>
      <c r="N58" s="4">
        <f>Input!J59</f>
        <v>59.15988228571473</v>
      </c>
      <c r="O58">
        <f t="shared" si="7"/>
        <v>58.906340000000441</v>
      </c>
      <c r="P58">
        <f t="shared" si="8"/>
        <v>0</v>
      </c>
      <c r="Q58">
        <f t="shared" si="9"/>
        <v>3469.956892195652</v>
      </c>
      <c r="R58">
        <f t="shared" si="5"/>
        <v>429.63351045353943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1.0601707294823842E+23</v>
      </c>
      <c r="E59" s="4">
        <f>Input!I60</f>
        <v>1755.5976800000001</v>
      </c>
      <c r="F59">
        <f t="shared" si="3"/>
        <v>1754.6961961428572</v>
      </c>
      <c r="G59">
        <f t="shared" si="10"/>
        <v>0</v>
      </c>
      <c r="H59">
        <f t="shared" si="6"/>
        <v>3078958.7407582123</v>
      </c>
      <c r="I59">
        <f t="shared" si="4"/>
        <v>1306817.7963187259</v>
      </c>
      <c r="N59" s="4">
        <f>Input!J60</f>
        <v>60.596622428571209</v>
      </c>
      <c r="O59">
        <f t="shared" si="7"/>
        <v>60.34308014285692</v>
      </c>
      <c r="P59">
        <f t="shared" si="8"/>
        <v>0</v>
      </c>
      <c r="Q59">
        <f t="shared" si="9"/>
        <v>3641.2873211272531</v>
      </c>
      <c r="R59">
        <f t="shared" si="5"/>
        <v>491.25809019590514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2.8818428290161348E+23</v>
      </c>
      <c r="E60" s="4">
        <f>Input!I61</f>
        <v>1816.6873012857143</v>
      </c>
      <c r="F60">
        <f t="shared" si="3"/>
        <v>1815.7858174285714</v>
      </c>
      <c r="G60">
        <f t="shared" si="10"/>
        <v>0</v>
      </c>
      <c r="H60">
        <f t="shared" si="6"/>
        <v>3297078.134774745</v>
      </c>
      <c r="I60">
        <f t="shared" si="4"/>
        <v>1306817.7963187259</v>
      </c>
      <c r="N60" s="4">
        <f>Input!J61</f>
        <v>61.089621285714202</v>
      </c>
      <c r="O60">
        <f t="shared" si="7"/>
        <v>60.836078999999913</v>
      </c>
      <c r="P60">
        <f t="shared" si="8"/>
        <v>0</v>
      </c>
      <c r="Q60">
        <f t="shared" si="9"/>
        <v>3701.0285080942303</v>
      </c>
      <c r="R60">
        <f t="shared" si="5"/>
        <v>513.35512937380145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7.8336609945895676E+23</v>
      </c>
      <c r="E61" s="4">
        <f>Input!I62</f>
        <v>1878.8474348571431</v>
      </c>
      <c r="F61">
        <f t="shared" si="3"/>
        <v>1877.9459510000002</v>
      </c>
      <c r="G61">
        <f t="shared" si="10"/>
        <v>0</v>
      </c>
      <c r="H61">
        <f t="shared" si="6"/>
        <v>3526680.9948772951</v>
      </c>
      <c r="I61">
        <f t="shared" si="4"/>
        <v>1306817.7963187259</v>
      </c>
      <c r="N61" s="4">
        <f>Input!J62</f>
        <v>62.160133571428787</v>
      </c>
      <c r="O61">
        <f t="shared" si="7"/>
        <v>61.906591285714498</v>
      </c>
      <c r="P61">
        <f t="shared" si="8"/>
        <v>0</v>
      </c>
      <c r="Q61">
        <f t="shared" si="9"/>
        <v>3832.4260446165022</v>
      </c>
      <c r="R61">
        <f t="shared" si="5"/>
        <v>563.01105106352964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2.1294098331901233E+24</v>
      </c>
      <c r="E62" s="4">
        <f>Input!I63</f>
        <v>1939.2750289999999</v>
      </c>
      <c r="F62">
        <f t="shared" si="3"/>
        <v>1938.373545142857</v>
      </c>
      <c r="G62">
        <f t="shared" si="10"/>
        <v>0</v>
      </c>
      <c r="H62">
        <f t="shared" si="6"/>
        <v>3757292.0005096872</v>
      </c>
      <c r="I62">
        <f t="shared" si="4"/>
        <v>1306817.7963187259</v>
      </c>
      <c r="N62" s="4">
        <f>Input!J63</f>
        <v>60.427594142856833</v>
      </c>
      <c r="O62">
        <f t="shared" si="7"/>
        <v>60.174051857142544</v>
      </c>
      <c r="P62">
        <f t="shared" si="8"/>
        <v>0</v>
      </c>
      <c r="Q62">
        <f t="shared" si="9"/>
        <v>3620.9165169060802</v>
      </c>
      <c r="R62">
        <f t="shared" si="5"/>
        <v>483.793859034234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5.7883360549027179E+24</v>
      </c>
      <c r="E63" s="4">
        <f>Input!I64</f>
        <v>1996.2234585714286</v>
      </c>
      <c r="F63">
        <f t="shared" si="3"/>
        <v>1995.3219747142857</v>
      </c>
      <c r="G63">
        <f t="shared" si="10"/>
        <v>0</v>
      </c>
      <c r="H63">
        <f t="shared" si="6"/>
        <v>3981309.7827777169</v>
      </c>
      <c r="I63">
        <f t="shared" si="4"/>
        <v>1306817.7963187259</v>
      </c>
      <c r="N63" s="4">
        <f>Input!J64</f>
        <v>56.948429571428733</v>
      </c>
      <c r="O63">
        <f t="shared" si="7"/>
        <v>56.694887285714444</v>
      </c>
      <c r="P63">
        <f t="shared" si="8"/>
        <v>0</v>
      </c>
      <c r="Q63">
        <f t="shared" si="9"/>
        <v>3214.3102443398652</v>
      </c>
      <c r="R63">
        <f t="shared" si="5"/>
        <v>342.84780740314903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1.5734328715056378E+25</v>
      </c>
      <c r="E64" s="4">
        <f>Input!I65</f>
        <v>2050.7209787142856</v>
      </c>
      <c r="F64">
        <f t="shared" si="3"/>
        <v>2049.8194948571427</v>
      </c>
      <c r="G64">
        <f t="shared" si="10"/>
        <v>0</v>
      </c>
      <c r="H64">
        <f t="shared" si="6"/>
        <v>4201759.9614963913</v>
      </c>
      <c r="I64">
        <f t="shared" si="4"/>
        <v>1306817.7963187259</v>
      </c>
      <c r="N64" s="4">
        <f>Input!J65</f>
        <v>54.497520142856956</v>
      </c>
      <c r="O64">
        <f t="shared" si="7"/>
        <v>54.243977857142667</v>
      </c>
      <c r="P64">
        <f t="shared" si="8"/>
        <v>0</v>
      </c>
      <c r="Q64">
        <f t="shared" si="9"/>
        <v>2942.4091337661839</v>
      </c>
      <c r="R64">
        <f t="shared" si="5"/>
        <v>258.09195165111839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4.2770339829139104E+25</v>
      </c>
      <c r="E65" s="4">
        <f>Input!I66</f>
        <v>2104.6691571428569</v>
      </c>
      <c r="F65">
        <f t="shared" si="3"/>
        <v>2103.767673285714</v>
      </c>
      <c r="G65">
        <f t="shared" si="10"/>
        <v>0</v>
      </c>
      <c r="H65">
        <f t="shared" si="6"/>
        <v>4425838.4231619863</v>
      </c>
      <c r="I65">
        <f t="shared" si="4"/>
        <v>1306817.7963187259</v>
      </c>
      <c r="N65" s="4">
        <f>Input!J66</f>
        <v>53.948178428571282</v>
      </c>
      <c r="O65">
        <f t="shared" si="7"/>
        <v>53.694636142856993</v>
      </c>
      <c r="P65">
        <f t="shared" si="8"/>
        <v>0</v>
      </c>
      <c r="Q65">
        <f t="shared" si="9"/>
        <v>2883.1139505138044</v>
      </c>
      <c r="R65">
        <f t="shared" si="5"/>
        <v>240.74311447977857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1.1626183755456699E+26</v>
      </c>
      <c r="E66" s="4">
        <f>Input!I67</f>
        <v>2157.3918808571425</v>
      </c>
      <c r="F66">
        <f t="shared" si="3"/>
        <v>2156.4903969999996</v>
      </c>
      <c r="G66">
        <f t="shared" si="10"/>
        <v>0</v>
      </c>
      <c r="H66">
        <f t="shared" si="6"/>
        <v>4650450.8323532157</v>
      </c>
      <c r="I66">
        <f t="shared" si="4"/>
        <v>1306817.7963187259</v>
      </c>
      <c r="N66" s="4">
        <f>Input!J67</f>
        <v>52.722723714285621</v>
      </c>
      <c r="O66">
        <f t="shared" si="7"/>
        <v>52.469181428571332</v>
      </c>
      <c r="P66">
        <f t="shared" si="8"/>
        <v>0</v>
      </c>
      <c r="Q66">
        <f t="shared" si="9"/>
        <v>2753.0149997843346</v>
      </c>
      <c r="R66">
        <f t="shared" si="5"/>
        <v>204.21679116111684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3.1603244036783685E+26</v>
      </c>
      <c r="E67" s="4">
        <f>Input!I68</f>
        <v>2208.917321285714</v>
      </c>
      <c r="F67">
        <f t="shared" si="3"/>
        <v>2208.0158374285711</v>
      </c>
      <c r="G67">
        <f t="shared" si="10"/>
        <v>0</v>
      </c>
      <c r="H67">
        <f t="shared" si="6"/>
        <v>4875333.9383353945</v>
      </c>
      <c r="I67">
        <f t="shared" si="4"/>
        <v>1306817.7963187259</v>
      </c>
      <c r="N67" s="4">
        <f>Input!J68</f>
        <v>51.525440428571528</v>
      </c>
      <c r="O67">
        <f t="shared" si="7"/>
        <v>51.271898142857239</v>
      </c>
      <c r="P67">
        <f t="shared" si="8"/>
        <v>0</v>
      </c>
      <c r="Q67">
        <f t="shared" si="9"/>
        <v>2628.8075391715274</v>
      </c>
      <c r="R67">
        <f t="shared" si="5"/>
        <v>171.43085881312095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8.5906523985545776E+26</v>
      </c>
      <c r="E68" s="4">
        <f>Input!I69</f>
        <v>2259.7103059999999</v>
      </c>
      <c r="F68">
        <f t="shared" ref="F68:F84" si="14">E68-$E$3</f>
        <v>2258.808822142857</v>
      </c>
      <c r="G68">
        <f t="shared" si="10"/>
        <v>0</v>
      </c>
      <c r="H68">
        <f t="shared" si="6"/>
        <v>5102217.2949904008</v>
      </c>
      <c r="I68">
        <f t="shared" ref="I68:I84" si="15">(G68-$J$4)^2</f>
        <v>1306817.7963187259</v>
      </c>
      <c r="N68" s="4">
        <f>Input!J69</f>
        <v>50.792984714285922</v>
      </c>
      <c r="O68">
        <f t="shared" si="7"/>
        <v>50.539442428571633</v>
      </c>
      <c r="P68">
        <f t="shared" si="8"/>
        <v>0</v>
      </c>
      <c r="Q68">
        <f t="shared" si="9"/>
        <v>2554.2352409909067</v>
      </c>
      <c r="R68">
        <f t="shared" ref="R68:R84" si="16">(O68-$S$4)^2</f>
        <v>152.78702934602239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2.3351814309599021E+27</v>
      </c>
      <c r="E69" s="4">
        <f>Input!I70</f>
        <v>2312.644315</v>
      </c>
      <c r="F69">
        <f t="shared" si="14"/>
        <v>2311.7428311428571</v>
      </c>
      <c r="G69">
        <f t="shared" si="10"/>
        <v>0</v>
      </c>
      <c r="H69">
        <f t="shared" ref="H69:H84" si="17">(F69-G69)^2</f>
        <v>5344154.9173403922</v>
      </c>
      <c r="I69">
        <f t="shared" si="15"/>
        <v>1306817.7963187259</v>
      </c>
      <c r="N69" s="4">
        <f>Input!J70</f>
        <v>52.93400900000006</v>
      </c>
      <c r="O69">
        <f t="shared" ref="O69:O84" si="18">N69-$N$3</f>
        <v>52.680466714285771</v>
      </c>
      <c r="P69">
        <f t="shared" ref="P69:P84" si="19">$Y$3*((1/$AA$3)*(1/SQRT(2*PI()))*EXP(-1*D69*D69/2))</f>
        <v>0</v>
      </c>
      <c r="Q69">
        <f t="shared" ref="Q69:Q84" si="20">(O69-P69)^2</f>
        <v>2775.2315732349712</v>
      </c>
      <c r="R69">
        <f t="shared" si="16"/>
        <v>210.300153741478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6.3476812499332923E+27</v>
      </c>
      <c r="E70" s="4">
        <f>Input!I71</f>
        <v>2367.9447192857147</v>
      </c>
      <c r="F70">
        <f t="shared" si="14"/>
        <v>2367.0432354285717</v>
      </c>
      <c r="G70">
        <f t="shared" ref="G70:G84" si="21">G69+P70</f>
        <v>0</v>
      </c>
      <c r="H70">
        <f t="shared" si="17"/>
        <v>5602893.6783881607</v>
      </c>
      <c r="I70">
        <f t="shared" si="15"/>
        <v>1306817.7963187259</v>
      </c>
      <c r="N70" s="4">
        <f>Input!J71</f>
        <v>55.300404285714649</v>
      </c>
      <c r="O70">
        <f t="shared" si="18"/>
        <v>55.04686200000036</v>
      </c>
      <c r="P70">
        <f t="shared" si="19"/>
        <v>0</v>
      </c>
      <c r="Q70">
        <f t="shared" si="20"/>
        <v>3030.1570160470837</v>
      </c>
      <c r="R70">
        <f t="shared" si="16"/>
        <v>284.53362826169081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1.7254786594543867E+28</v>
      </c>
      <c r="E71" s="4">
        <f>Input!I72</f>
        <v>2426.2031177142858</v>
      </c>
      <c r="F71">
        <f t="shared" si="14"/>
        <v>2425.3016338571429</v>
      </c>
      <c r="G71">
        <f t="shared" si="21"/>
        <v>0</v>
      </c>
      <c r="H71">
        <f t="shared" si="17"/>
        <v>5882088.0151901264</v>
      </c>
      <c r="I71">
        <f t="shared" si="15"/>
        <v>1306817.7963187259</v>
      </c>
      <c r="N71" s="4">
        <f>Input!J72</f>
        <v>58.258398428571127</v>
      </c>
      <c r="O71">
        <f t="shared" si="18"/>
        <v>58.004856142856838</v>
      </c>
      <c r="P71">
        <f t="shared" si="19"/>
        <v>0</v>
      </c>
      <c r="Q71">
        <f t="shared" si="20"/>
        <v>3364.5633361535165</v>
      </c>
      <c r="R71">
        <f t="shared" si="16"/>
        <v>393.07498527627615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4.6903372853887318E+28</v>
      </c>
      <c r="E72" s="4">
        <f>Input!I73</f>
        <v>2484.7009728571429</v>
      </c>
      <c r="F72">
        <f t="shared" si="14"/>
        <v>2483.799489</v>
      </c>
      <c r="G72">
        <f t="shared" si="21"/>
        <v>0</v>
      </c>
      <c r="H72">
        <f t="shared" si="17"/>
        <v>6169259.9015566614</v>
      </c>
      <c r="I72">
        <f t="shared" si="15"/>
        <v>1306817.7963187259</v>
      </c>
      <c r="N72" s="4">
        <f>Input!J73</f>
        <v>58.497855142857134</v>
      </c>
      <c r="O72">
        <f t="shared" si="18"/>
        <v>58.244312857142845</v>
      </c>
      <c r="P72">
        <f t="shared" si="19"/>
        <v>0</v>
      </c>
      <c r="Q72">
        <f t="shared" si="20"/>
        <v>3392.3999802007352</v>
      </c>
      <c r="R72">
        <f t="shared" si="16"/>
        <v>402.62731930722299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1.2749658612216118E+29</v>
      </c>
      <c r="E73" s="4">
        <f>Input!I74</f>
        <v>2542.9030284285718</v>
      </c>
      <c r="F73">
        <f t="shared" si="14"/>
        <v>2542.0015445714289</v>
      </c>
      <c r="G73">
        <f t="shared" si="21"/>
        <v>0</v>
      </c>
      <c r="H73">
        <f t="shared" si="17"/>
        <v>6461771.8526035305</v>
      </c>
      <c r="I73">
        <f t="shared" si="15"/>
        <v>1306817.7963187259</v>
      </c>
      <c r="N73" s="4">
        <f>Input!J74</f>
        <v>58.2020555714289</v>
      </c>
      <c r="O73">
        <f t="shared" si="18"/>
        <v>57.948513285714611</v>
      </c>
      <c r="P73">
        <f t="shared" si="19"/>
        <v>0</v>
      </c>
      <c r="Q73">
        <f t="shared" si="20"/>
        <v>3358.0301920246429</v>
      </c>
      <c r="R73">
        <f t="shared" si="16"/>
        <v>390.84403943932631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3.4657165324643446E+29</v>
      </c>
      <c r="E74" s="4">
        <f>Input!I75</f>
        <v>2602.4713957142853</v>
      </c>
      <c r="F74">
        <f t="shared" si="14"/>
        <v>2601.5699118571424</v>
      </c>
      <c r="G74">
        <f t="shared" si="21"/>
        <v>0</v>
      </c>
      <c r="H74">
        <f t="shared" si="17"/>
        <v>6768166.0062803794</v>
      </c>
      <c r="I74">
        <f t="shared" si="15"/>
        <v>1306817.7963187259</v>
      </c>
      <c r="N74" s="4">
        <f>Input!J75</f>
        <v>59.568367285713521</v>
      </c>
      <c r="O74">
        <f t="shared" si="18"/>
        <v>59.314824999999232</v>
      </c>
      <c r="P74">
        <f t="shared" si="19"/>
        <v>0</v>
      </c>
      <c r="Q74">
        <f t="shared" si="20"/>
        <v>3518.2484647805341</v>
      </c>
      <c r="R74">
        <f t="shared" si="16"/>
        <v>446.7341999627692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9.4207942727879197E+29</v>
      </c>
      <c r="E75" s="4">
        <f>Input!I76</f>
        <v>2661.3918212857143</v>
      </c>
      <c r="F75">
        <f t="shared" si="14"/>
        <v>2660.4903374285714</v>
      </c>
      <c r="G75">
        <f t="shared" si="21"/>
        <v>0</v>
      </c>
      <c r="H75">
        <f t="shared" si="17"/>
        <v>7078208.8355507934</v>
      </c>
      <c r="I75">
        <f t="shared" si="15"/>
        <v>1306817.7963187259</v>
      </c>
      <c r="N75" s="4">
        <f>Input!J76</f>
        <v>58.92042557142895</v>
      </c>
      <c r="O75">
        <f t="shared" si="18"/>
        <v>58.666883285714661</v>
      </c>
      <c r="P75">
        <f t="shared" si="19"/>
        <v>0</v>
      </c>
      <c r="Q75">
        <f t="shared" si="20"/>
        <v>3441.8031944596664</v>
      </c>
      <c r="R75">
        <f t="shared" si="16"/>
        <v>419.76412273380822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2.5608373881370446E+30</v>
      </c>
      <c r="E76" s="4">
        <f>Input!I77</f>
        <v>2718.5233648571425</v>
      </c>
      <c r="F76">
        <f t="shared" si="14"/>
        <v>2717.6218809999996</v>
      </c>
      <c r="G76">
        <f t="shared" si="21"/>
        <v>0</v>
      </c>
      <c r="H76">
        <f t="shared" si="17"/>
        <v>7385468.6880899761</v>
      </c>
      <c r="I76">
        <f t="shared" si="15"/>
        <v>1306817.7963187259</v>
      </c>
      <c r="N76" s="4">
        <f>Input!J77</f>
        <v>57.13154357142821</v>
      </c>
      <c r="O76">
        <f t="shared" si="18"/>
        <v>56.878001285713921</v>
      </c>
      <c r="P76">
        <f t="shared" si="19"/>
        <v>0</v>
      </c>
      <c r="Q76">
        <f t="shared" si="20"/>
        <v>3235.1070302576745</v>
      </c>
      <c r="R76">
        <f t="shared" si="16"/>
        <v>349.6624706885101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6.9610777378114519E+30</v>
      </c>
      <c r="E77" s="4">
        <f>Input!I78</f>
        <v>2775.4858801428568</v>
      </c>
      <c r="F77">
        <f t="shared" si="14"/>
        <v>2774.5843962857139</v>
      </c>
      <c r="G77">
        <f t="shared" si="21"/>
        <v>0</v>
      </c>
      <c r="H77">
        <f t="shared" si="17"/>
        <v>7698318.5721121589</v>
      </c>
      <c r="I77">
        <f t="shared" si="15"/>
        <v>1306817.7963187259</v>
      </c>
      <c r="N77" s="4">
        <f>Input!J78</f>
        <v>56.962515285714289</v>
      </c>
      <c r="O77">
        <f t="shared" si="18"/>
        <v>56.708973</v>
      </c>
      <c r="P77">
        <f t="shared" si="19"/>
        <v>0</v>
      </c>
      <c r="Q77">
        <f t="shared" si="20"/>
        <v>3215.9076187147289</v>
      </c>
      <c r="R77">
        <f t="shared" si="16"/>
        <v>343.36963220503179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1.8922171121183667E+31</v>
      </c>
      <c r="E78" s="4">
        <f>Input!I79</f>
        <v>2830.3214568571429</v>
      </c>
      <c r="F78">
        <f t="shared" si="14"/>
        <v>2829.419973</v>
      </c>
      <c r="G78">
        <f t="shared" si="21"/>
        <v>0</v>
      </c>
      <c r="H78">
        <f t="shared" si="17"/>
        <v>8005617.3836113205</v>
      </c>
      <c r="I78">
        <f t="shared" si="15"/>
        <v>1306817.7963187259</v>
      </c>
      <c r="N78" s="4">
        <f>Input!J79</f>
        <v>54.835576714286162</v>
      </c>
      <c r="O78">
        <f t="shared" si="18"/>
        <v>54.582034428571873</v>
      </c>
      <c r="P78">
        <f t="shared" si="19"/>
        <v>0</v>
      </c>
      <c r="Q78">
        <f t="shared" si="20"/>
        <v>2979.1984823618054</v>
      </c>
      <c r="R78">
        <f t="shared" si="16"/>
        <v>269.06815412770123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5.1435793913706087E+31</v>
      </c>
      <c r="E79" s="4">
        <f>Input!I80</f>
        <v>2884.8894054285711</v>
      </c>
      <c r="F79">
        <f t="shared" si="14"/>
        <v>2883.9879215714282</v>
      </c>
      <c r="G79">
        <f t="shared" si="21"/>
        <v>0</v>
      </c>
      <c r="H79">
        <f t="shared" si="17"/>
        <v>8317386.3317698864</v>
      </c>
      <c r="I79">
        <f t="shared" si="15"/>
        <v>1306817.7963187259</v>
      </c>
      <c r="N79" s="4">
        <f>Input!J80</f>
        <v>54.567948571428133</v>
      </c>
      <c r="O79">
        <f t="shared" si="18"/>
        <v>54.314406285713844</v>
      </c>
      <c r="P79">
        <f t="shared" si="19"/>
        <v>0</v>
      </c>
      <c r="Q79">
        <f t="shared" si="20"/>
        <v>2950.0547301695915</v>
      </c>
      <c r="R79">
        <f t="shared" si="16"/>
        <v>260.35981109779067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1.3981698392799161E+32</v>
      </c>
      <c r="E80" s="4">
        <f>Input!I81</f>
        <v>2939.1192975714284</v>
      </c>
      <c r="F80">
        <f t="shared" si="14"/>
        <v>2938.2178137142855</v>
      </c>
      <c r="G80">
        <f t="shared" si="21"/>
        <v>0</v>
      </c>
      <c r="H80">
        <f t="shared" si="17"/>
        <v>8633123.920827955</v>
      </c>
      <c r="I80">
        <f t="shared" si="15"/>
        <v>1306817.7963187259</v>
      </c>
      <c r="N80" s="4">
        <f>Input!J81</f>
        <v>54.229892142857352</v>
      </c>
      <c r="O80">
        <f t="shared" si="18"/>
        <v>53.976349857143063</v>
      </c>
      <c r="P80">
        <f t="shared" si="19"/>
        <v>0</v>
      </c>
      <c r="Q80">
        <f t="shared" si="20"/>
        <v>2913.4463439007081</v>
      </c>
      <c r="R80">
        <f t="shared" si="16"/>
        <v>249.564560039637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3.8006196672140996E+32</v>
      </c>
      <c r="E81" s="4">
        <f>Input!I82</f>
        <v>2992.1237350000001</v>
      </c>
      <c r="F81">
        <f t="shared" si="14"/>
        <v>2991.2222511428572</v>
      </c>
      <c r="G81">
        <f t="shared" si="21"/>
        <v>0</v>
      </c>
      <c r="H81">
        <f t="shared" si="17"/>
        <v>8947410.5557321422</v>
      </c>
      <c r="I81">
        <f t="shared" si="15"/>
        <v>1306817.7963187259</v>
      </c>
      <c r="N81" s="4">
        <f>Input!J82</f>
        <v>53.004437428571691</v>
      </c>
      <c r="O81">
        <f t="shared" si="18"/>
        <v>52.750895142857402</v>
      </c>
      <c r="P81">
        <f t="shared" si="19"/>
        <v>0</v>
      </c>
      <c r="Q81">
        <f t="shared" si="20"/>
        <v>2782.6569383727365</v>
      </c>
      <c r="R81">
        <f t="shared" si="16"/>
        <v>212.34778192247367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1.033115537827215E+33</v>
      </c>
      <c r="E82" s="4">
        <f>Input!I83</f>
        <v>3046.6494265714286</v>
      </c>
      <c r="F82">
        <f t="shared" si="14"/>
        <v>3045.7479427142857</v>
      </c>
      <c r="G82">
        <f t="shared" si="21"/>
        <v>0</v>
      </c>
      <c r="H82">
        <f t="shared" si="17"/>
        <v>9276580.5305483043</v>
      </c>
      <c r="I82">
        <f t="shared" si="15"/>
        <v>1306817.7963187259</v>
      </c>
      <c r="N82" s="4">
        <f>Input!J83</f>
        <v>54.525691571428524</v>
      </c>
      <c r="O82">
        <f t="shared" si="18"/>
        <v>54.272149285714235</v>
      </c>
      <c r="P82">
        <f t="shared" si="19"/>
        <v>0</v>
      </c>
      <c r="Q82">
        <f t="shared" si="20"/>
        <v>2945.466188090852</v>
      </c>
      <c r="R82">
        <f t="shared" si="16"/>
        <v>258.99790682978988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2.8082991931744121E+33</v>
      </c>
      <c r="E83" s="4">
        <f>Input!I84</f>
        <v>3100.4708338571431</v>
      </c>
      <c r="F83">
        <f t="shared" si="14"/>
        <v>3099.5693500000002</v>
      </c>
      <c r="G83">
        <f t="shared" si="21"/>
        <v>0</v>
      </c>
      <c r="H83">
        <f t="shared" si="17"/>
        <v>9607330.1554594245</v>
      </c>
      <c r="I83">
        <f t="shared" si="15"/>
        <v>1306817.7963187259</v>
      </c>
      <c r="N83" s="4">
        <f>Input!J84</f>
        <v>53.821407285714486</v>
      </c>
      <c r="O83">
        <f t="shared" si="18"/>
        <v>53.567865000000197</v>
      </c>
      <c r="P83">
        <f t="shared" si="19"/>
        <v>0</v>
      </c>
      <c r="Q83">
        <f t="shared" si="20"/>
        <v>2869.516160658246</v>
      </c>
      <c r="R83">
        <f t="shared" si="16"/>
        <v>236.8252489647096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7.6337486656822028E+33</v>
      </c>
      <c r="E84" s="4">
        <f>Input!I85</f>
        <v>3152.0948739999999</v>
      </c>
      <c r="F84">
        <f t="shared" si="14"/>
        <v>3151.193390142857</v>
      </c>
      <c r="G84">
        <f t="shared" si="21"/>
        <v>0</v>
      </c>
      <c r="H84">
        <f t="shared" si="17"/>
        <v>9930019.7820800319</v>
      </c>
      <c r="I84">
        <f t="shared" si="15"/>
        <v>1306817.7963187259</v>
      </c>
      <c r="N84" s="4">
        <f>Input!J85</f>
        <v>51.624040142856757</v>
      </c>
      <c r="O84">
        <f t="shared" si="18"/>
        <v>51.370497857142468</v>
      </c>
      <c r="P84">
        <f t="shared" si="19"/>
        <v>0</v>
      </c>
      <c r="Q84">
        <f t="shared" si="20"/>
        <v>2638.9280500906789</v>
      </c>
      <c r="R84">
        <f t="shared" si="16"/>
        <v>174.02254453777942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2021-08-17T22:21:52Z</dcterms:modified>
</cp:coreProperties>
</file>