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lhs1" localSheetId="1" hidden="1">logistic!$J$5</definedName>
    <definedName name="solver_lhs1" localSheetId="2" hidden="1">LogNormal!$L$5</definedName>
    <definedName name="solver_lhs1" localSheetId="3" hidden="1">NORMAL!$K$3</definedName>
    <definedName name="solver_lhs1" localSheetId="5" hidden="1">Weibull!$U$5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0</definedName>
    <definedName name="solver_num" localSheetId="3" hidden="1">2</definedName>
    <definedName name="solver_num" localSheetId="5" hidden="1">0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opt" localSheetId="4" hidden="1">Cauchy!$R$3</definedName>
    <definedName name="solver_opt" localSheetId="1" hidden="1">logistic!$W$6</definedName>
    <definedName name="solver_opt" localSheetId="2" hidden="1">LogNormal!$K$3</definedName>
    <definedName name="solver_opt" localSheetId="3" hidden="1">NORMAL!$S$3</definedName>
    <definedName name="solver_opt" localSheetId="5" hidden="1">Weibull!$T$3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1" hidden="1">0.99</definedName>
    <definedName name="solver_rhs1" localSheetId="2" hidden="1">0.99</definedName>
    <definedName name="solver_rhs1" localSheetId="3" hidden="1">0.96</definedName>
    <definedName name="solver_rhs1" localSheetId="5" hidden="1">0.95</definedName>
    <definedName name="solver_rhs2" localSheetId="1" hidden="1">0.955</definedName>
    <definedName name="solver_rhs2" localSheetId="2" hidden="1">0.97</definedName>
    <definedName name="solver_rhs2" localSheetId="3" hidden="1">0.97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5" i="16" l="1"/>
  <c r="D85" i="16"/>
  <c r="M85" i="16"/>
  <c r="A86" i="16"/>
  <c r="D86" i="16"/>
  <c r="M86" i="16"/>
  <c r="A87" i="16"/>
  <c r="D87" i="16"/>
  <c r="M87" i="16"/>
  <c r="A88" i="16"/>
  <c r="D88" i="16"/>
  <c r="M88" i="16"/>
  <c r="A89" i="16"/>
  <c r="D89" i="16"/>
  <c r="M89" i="16"/>
  <c r="A90" i="16"/>
  <c r="D90" i="16"/>
  <c r="M90" i="16"/>
  <c r="A91" i="16"/>
  <c r="D91" i="16"/>
  <c r="M91" i="16"/>
  <c r="A92" i="16"/>
  <c r="D92" i="16"/>
  <c r="M92" i="16"/>
  <c r="A93" i="16"/>
  <c r="D93" i="16"/>
  <c r="M93" i="16"/>
  <c r="A94" i="16"/>
  <c r="D94" i="16"/>
  <c r="M94" i="16"/>
  <c r="A95" i="16"/>
  <c r="D95" i="16"/>
  <c r="M95" i="16"/>
  <c r="A96" i="16"/>
  <c r="D96" i="16"/>
  <c r="M96" i="16"/>
  <c r="A97" i="16"/>
  <c r="D97" i="16"/>
  <c r="M97" i="16"/>
  <c r="A98" i="16"/>
  <c r="D98" i="16"/>
  <c r="M98" i="16"/>
  <c r="A99" i="16"/>
  <c r="D99" i="16"/>
  <c r="M99" i="16"/>
  <c r="A100" i="16"/>
  <c r="D100" i="16"/>
  <c r="M100" i="16"/>
  <c r="A101" i="16"/>
  <c r="D101" i="16"/>
  <c r="M101" i="16"/>
  <c r="A102" i="16"/>
  <c r="D102" i="16"/>
  <c r="M102" i="16"/>
  <c r="A103" i="16"/>
  <c r="D103" i="16"/>
  <c r="M103" i="16"/>
  <c r="A104" i="16"/>
  <c r="D104" i="16"/>
  <c r="M104" i="16"/>
  <c r="A105" i="16"/>
  <c r="D105" i="16"/>
  <c r="M105" i="16"/>
  <c r="A106" i="16"/>
  <c r="D106" i="16"/>
  <c r="M106" i="16"/>
  <c r="A107" i="16"/>
  <c r="D107" i="16"/>
  <c r="M107" i="16"/>
  <c r="A108" i="16"/>
  <c r="D108" i="16"/>
  <c r="M108" i="16"/>
  <c r="A109" i="16"/>
  <c r="D109" i="16"/>
  <c r="M109" i="16"/>
  <c r="A110" i="16"/>
  <c r="D110" i="16"/>
  <c r="M110" i="16"/>
  <c r="A111" i="16"/>
  <c r="D111" i="16"/>
  <c r="M111" i="16"/>
  <c r="A112" i="16"/>
  <c r="D112" i="16"/>
  <c r="M112" i="16"/>
  <c r="A113" i="16"/>
  <c r="D113" i="16"/>
  <c r="M113" i="16"/>
  <c r="A114" i="16"/>
  <c r="D114" i="16"/>
  <c r="M114" i="16"/>
  <c r="A115" i="16"/>
  <c r="D115" i="16"/>
  <c r="M115" i="16"/>
  <c r="A116" i="16"/>
  <c r="D116" i="16"/>
  <c r="M116" i="16"/>
  <c r="A117" i="16"/>
  <c r="D117" i="16"/>
  <c r="M117" i="16"/>
  <c r="A118" i="16"/>
  <c r="D118" i="16"/>
  <c r="M118" i="16"/>
  <c r="A119" i="16"/>
  <c r="D119" i="16"/>
  <c r="M119" i="16"/>
  <c r="A120" i="16"/>
  <c r="D120" i="16"/>
  <c r="M120" i="16"/>
  <c r="A121" i="16"/>
  <c r="D121" i="16"/>
  <c r="M121" i="16"/>
  <c r="A122" i="16"/>
  <c r="D122" i="16"/>
  <c r="M122" i="16"/>
  <c r="A123" i="16"/>
  <c r="D123" i="16"/>
  <c r="M123" i="16"/>
  <c r="A124" i="16"/>
  <c r="D124" i="16"/>
  <c r="M124" i="16"/>
  <c r="A125" i="16"/>
  <c r="D125" i="16"/>
  <c r="M125" i="16"/>
  <c r="A126" i="16"/>
  <c r="D126" i="16"/>
  <c r="M126" i="16"/>
  <c r="A127" i="16"/>
  <c r="D127" i="16"/>
  <c r="M127" i="16"/>
  <c r="A128" i="16"/>
  <c r="D128" i="16"/>
  <c r="M128" i="16"/>
  <c r="A129" i="16"/>
  <c r="D129" i="16"/>
  <c r="M129" i="16"/>
  <c r="A130" i="16"/>
  <c r="D130" i="16"/>
  <c r="M130" i="16"/>
  <c r="A131" i="16"/>
  <c r="D131" i="16"/>
  <c r="M131" i="16"/>
  <c r="A132" i="16"/>
  <c r="D132" i="16"/>
  <c r="M132" i="16"/>
  <c r="A133" i="16"/>
  <c r="D133" i="16"/>
  <c r="M133" i="16"/>
  <c r="A134" i="16"/>
  <c r="D134" i="16"/>
  <c r="M134" i="16"/>
  <c r="A135" i="16"/>
  <c r="D135" i="16"/>
  <c r="M135" i="16"/>
  <c r="A136" i="16"/>
  <c r="D136" i="16"/>
  <c r="M136" i="16"/>
  <c r="A137" i="16"/>
  <c r="D137" i="16"/>
  <c r="M137" i="16"/>
  <c r="A138" i="16"/>
  <c r="D138" i="16"/>
  <c r="M138" i="16"/>
  <c r="A139" i="16"/>
  <c r="D139" i="16"/>
  <c r="M139" i="16"/>
  <c r="A140" i="16"/>
  <c r="D140" i="16"/>
  <c r="M140" i="16"/>
  <c r="A141" i="16"/>
  <c r="D141" i="16"/>
  <c r="M141" i="16"/>
  <c r="A142" i="16"/>
  <c r="D142" i="16"/>
  <c r="M142" i="16"/>
  <c r="A143" i="16"/>
  <c r="D143" i="16"/>
  <c r="M143" i="16"/>
  <c r="A144" i="16"/>
  <c r="D144" i="16"/>
  <c r="M144" i="16"/>
  <c r="A145" i="16"/>
  <c r="D145" i="16"/>
  <c r="M145" i="16"/>
  <c r="A146" i="16"/>
  <c r="D146" i="16"/>
  <c r="M146" i="16"/>
  <c r="A147" i="16"/>
  <c r="D147" i="16"/>
  <c r="M147" i="16"/>
  <c r="A148" i="16"/>
  <c r="D148" i="16"/>
  <c r="M148" i="16"/>
  <c r="A149" i="16"/>
  <c r="D149" i="16"/>
  <c r="M149" i="16"/>
  <c r="A150" i="16"/>
  <c r="D150" i="16"/>
  <c r="M150" i="16"/>
  <c r="A151" i="16"/>
  <c r="D151" i="16"/>
  <c r="M151" i="16"/>
  <c r="A152" i="16"/>
  <c r="D152" i="16"/>
  <c r="M152" i="16"/>
  <c r="A153" i="16"/>
  <c r="D153" i="16"/>
  <c r="M153" i="16"/>
  <c r="A154" i="16"/>
  <c r="D154" i="16"/>
  <c r="M154" i="16"/>
  <c r="A155" i="16"/>
  <c r="D155" i="16"/>
  <c r="M155" i="16"/>
  <c r="A156" i="16"/>
  <c r="D156" i="16"/>
  <c r="M156" i="16"/>
  <c r="A157" i="16"/>
  <c r="D157" i="16"/>
  <c r="M157" i="16"/>
  <c r="A158" i="16"/>
  <c r="D158" i="16"/>
  <c r="M158" i="16"/>
  <c r="A159" i="16"/>
  <c r="D159" i="16"/>
  <c r="M159" i="16"/>
  <c r="A160" i="16"/>
  <c r="D160" i="16"/>
  <c r="M160" i="16"/>
  <c r="A161" i="16"/>
  <c r="D161" i="16"/>
  <c r="M161" i="16"/>
  <c r="A162" i="16"/>
  <c r="D162" i="16"/>
  <c r="M162" i="16"/>
  <c r="A163" i="16"/>
  <c r="D163" i="16"/>
  <c r="M163" i="16"/>
  <c r="A164" i="16"/>
  <c r="D164" i="16"/>
  <c r="M164" i="16"/>
  <c r="A165" i="16"/>
  <c r="D165" i="16"/>
  <c r="M165" i="16"/>
  <c r="A166" i="16"/>
  <c r="D166" i="16"/>
  <c r="M166" i="16"/>
  <c r="A167" i="16"/>
  <c r="D167" i="16"/>
  <c r="M167" i="16"/>
  <c r="A168" i="16"/>
  <c r="D168" i="16"/>
  <c r="M168" i="16"/>
  <c r="A169" i="16"/>
  <c r="D169" i="16"/>
  <c r="M169" i="16"/>
  <c r="A170" i="16"/>
  <c r="D170" i="16"/>
  <c r="M170" i="16"/>
  <c r="A171" i="16"/>
  <c r="D171" i="16"/>
  <c r="M171" i="16"/>
  <c r="A172" i="16"/>
  <c r="D172" i="16"/>
  <c r="M172" i="16"/>
  <c r="A173" i="16"/>
  <c r="D173" i="16"/>
  <c r="M173" i="16"/>
  <c r="A174" i="16"/>
  <c r="D174" i="16"/>
  <c r="M174" i="16"/>
  <c r="A175" i="16"/>
  <c r="D175" i="16"/>
  <c r="M175" i="16"/>
  <c r="A176" i="16"/>
  <c r="D176" i="16"/>
  <c r="M176" i="16"/>
  <c r="A177" i="16"/>
  <c r="D177" i="16"/>
  <c r="M177" i="16"/>
  <c r="A178" i="16"/>
  <c r="D178" i="16"/>
  <c r="M178" i="16"/>
  <c r="A179" i="16"/>
  <c r="D179" i="16"/>
  <c r="M179" i="16"/>
  <c r="A180" i="16"/>
  <c r="D180" i="16"/>
  <c r="M180" i="16"/>
  <c r="A181" i="16"/>
  <c r="D181" i="16"/>
  <c r="M181" i="16"/>
  <c r="A182" i="16"/>
  <c r="D182" i="16"/>
  <c r="M182" i="16"/>
  <c r="A183" i="16"/>
  <c r="D183" i="16"/>
  <c r="M183" i="16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A86" i="2"/>
  <c r="A87" i="2"/>
  <c r="A88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B85" i="2" l="1"/>
  <c r="B119" i="2"/>
  <c r="E119" i="2" s="1"/>
  <c r="B102" i="2"/>
  <c r="E102" i="2" s="1"/>
  <c r="B103" i="2"/>
  <c r="E103" i="2" s="1"/>
  <c r="B109" i="2"/>
  <c r="E109" i="2" s="1"/>
  <c r="B91" i="2"/>
  <c r="E91" i="2" s="1"/>
  <c r="B86" i="2"/>
  <c r="E86" i="2" s="1"/>
  <c r="B106" i="2"/>
  <c r="E106" i="2" s="1"/>
  <c r="B113" i="2"/>
  <c r="E113" i="2" s="1"/>
  <c r="B116" i="2"/>
  <c r="E116" i="2" s="1"/>
  <c r="B87" i="2"/>
  <c r="B111" i="2"/>
  <c r="B107" i="2"/>
  <c r="E107" i="2" s="1"/>
  <c r="B95" i="2"/>
  <c r="E87" i="2"/>
  <c r="E111" i="2"/>
  <c r="E95" i="2"/>
  <c r="E85" i="2"/>
  <c r="B115" i="2"/>
  <c r="B98" i="2"/>
  <c r="B101" i="2"/>
  <c r="B94" i="2"/>
  <c r="B118" i="2"/>
  <c r="B93" i="2"/>
  <c r="B90" i="2"/>
  <c r="B108" i="2"/>
  <c r="B100" i="2"/>
  <c r="B92" i="2"/>
  <c r="B110" i="2"/>
  <c r="B99" i="2"/>
  <c r="B117" i="2"/>
  <c r="B114" i="2"/>
  <c r="B105" i="2"/>
  <c r="B97" i="2"/>
  <c r="B89" i="2"/>
  <c r="B88" i="2"/>
  <c r="B112" i="2"/>
  <c r="B104" i="2"/>
  <c r="B96" i="2"/>
  <c r="E97" i="2" l="1"/>
  <c r="E110" i="2"/>
  <c r="E101" i="2"/>
  <c r="E112" i="2"/>
  <c r="E105" i="2"/>
  <c r="E88" i="2"/>
  <c r="E114" i="2"/>
  <c r="E90" i="2"/>
  <c r="E117" i="2"/>
  <c r="E93" i="2"/>
  <c r="E92" i="2"/>
  <c r="E104" i="2"/>
  <c r="E100" i="2"/>
  <c r="E118" i="2"/>
  <c r="E98" i="2"/>
  <c r="E108" i="2"/>
  <c r="E115" i="2"/>
  <c r="E96" i="2"/>
  <c r="E89" i="2"/>
  <c r="E99" i="2"/>
  <c r="E94" i="2"/>
  <c r="C3" i="2"/>
  <c r="C10" i="15"/>
  <c r="D3" i="2" l="1"/>
  <c r="D102" i="2"/>
  <c r="F102" i="2" s="1"/>
  <c r="D106" i="2"/>
  <c r="F106" i="2" s="1"/>
  <c r="D86" i="2"/>
  <c r="F86" i="2" s="1"/>
  <c r="D92" i="2"/>
  <c r="F92" i="2" s="1"/>
  <c r="D112" i="2"/>
  <c r="F112" i="2" s="1"/>
  <c r="D100" i="2"/>
  <c r="F100" i="2" s="1"/>
  <c r="D90" i="2"/>
  <c r="F90" i="2" s="1"/>
  <c r="D104" i="2"/>
  <c r="F104" i="2" s="1"/>
  <c r="D118" i="2"/>
  <c r="D108" i="2"/>
  <c r="F108" i="2" s="1"/>
  <c r="D94" i="2"/>
  <c r="F94" i="2" s="1"/>
  <c r="D98" i="2"/>
  <c r="F98" i="2" s="1"/>
  <c r="D116" i="2"/>
  <c r="F116" i="2" s="1"/>
  <c r="D93" i="2"/>
  <c r="F93" i="2" s="1"/>
  <c r="D109" i="2"/>
  <c r="F109" i="2" s="1"/>
  <c r="D87" i="2"/>
  <c r="F87" i="2" s="1"/>
  <c r="D91" i="2"/>
  <c r="F91" i="2" s="1"/>
  <c r="D117" i="2"/>
  <c r="F117" i="2" s="1"/>
  <c r="D115" i="2"/>
  <c r="F115" i="2" s="1"/>
  <c r="D113" i="2"/>
  <c r="F113" i="2" s="1"/>
  <c r="D88" i="2"/>
  <c r="F88" i="2" s="1"/>
  <c r="D114" i="2"/>
  <c r="F114" i="2" s="1"/>
  <c r="D103" i="2"/>
  <c r="F103" i="2" s="1"/>
  <c r="D99" i="2"/>
  <c r="F99" i="2" s="1"/>
  <c r="D105" i="2"/>
  <c r="F105" i="2" s="1"/>
  <c r="D101" i="2"/>
  <c r="F101" i="2" s="1"/>
  <c r="D85" i="2"/>
  <c r="F85" i="2" s="1"/>
  <c r="D96" i="2"/>
  <c r="F96" i="2" s="1"/>
  <c r="D110" i="2"/>
  <c r="D107" i="2"/>
  <c r="F107" i="2" s="1"/>
  <c r="D111" i="2"/>
  <c r="F111" i="2" s="1"/>
  <c r="D89" i="2"/>
  <c r="F89" i="2" s="1"/>
  <c r="D95" i="2"/>
  <c r="F95" i="2" s="1"/>
  <c r="D119" i="2"/>
  <c r="F119" i="2" s="1"/>
  <c r="D97" i="2"/>
  <c r="F97" i="2" s="1"/>
  <c r="F118" i="2"/>
  <c r="F110" i="2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G3" i="17"/>
  <c r="A3" i="17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3" i="13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3" i="12"/>
  <c r="F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3" i="5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B87" i="16" l="1"/>
  <c r="C87" i="16" s="1"/>
  <c r="O87" i="16" s="1"/>
  <c r="B95" i="16"/>
  <c r="C95" i="16" s="1"/>
  <c r="O95" i="16" s="1"/>
  <c r="B122" i="16"/>
  <c r="C122" i="16" s="1"/>
  <c r="O122" i="16" s="1"/>
  <c r="B97" i="16"/>
  <c r="C97" i="16" s="1"/>
  <c r="O97" i="16" s="1"/>
  <c r="B98" i="16"/>
  <c r="C98" i="16" s="1"/>
  <c r="O98" i="16" s="1"/>
  <c r="B108" i="16"/>
  <c r="C108" i="16" s="1"/>
  <c r="O108" i="16" s="1"/>
  <c r="B115" i="16"/>
  <c r="C115" i="16" s="1"/>
  <c r="O115" i="16" s="1"/>
  <c r="B139" i="16"/>
  <c r="C139" i="16" s="1"/>
  <c r="O139" i="16" s="1"/>
  <c r="B155" i="16"/>
  <c r="C155" i="16" s="1"/>
  <c r="O155" i="16" s="1"/>
  <c r="B124" i="16"/>
  <c r="C124" i="16" s="1"/>
  <c r="O124" i="16" s="1"/>
  <c r="B131" i="16"/>
  <c r="C131" i="16" s="1"/>
  <c r="O131" i="16" s="1"/>
  <c r="B141" i="16"/>
  <c r="C141" i="16" s="1"/>
  <c r="O141" i="16" s="1"/>
  <c r="B171" i="16"/>
  <c r="C171" i="16" s="1"/>
  <c r="O171" i="16" s="1"/>
  <c r="B111" i="16"/>
  <c r="C111" i="16" s="1"/>
  <c r="O111" i="16" s="1"/>
  <c r="B147" i="16"/>
  <c r="C147" i="16" s="1"/>
  <c r="O147" i="16" s="1"/>
  <c r="B180" i="16"/>
  <c r="C180" i="16" s="1"/>
  <c r="O180" i="16" s="1"/>
  <c r="B182" i="16"/>
  <c r="C182" i="16" s="1"/>
  <c r="O182" i="16" s="1"/>
  <c r="B90" i="16"/>
  <c r="C90" i="16" s="1"/>
  <c r="O90" i="16" s="1"/>
  <c r="B133" i="16"/>
  <c r="C133" i="16" s="1"/>
  <c r="O133" i="16" s="1"/>
  <c r="B173" i="16"/>
  <c r="C173" i="16" s="1"/>
  <c r="O173" i="16" s="1"/>
  <c r="B177" i="16"/>
  <c r="C177" i="16" s="1"/>
  <c r="O177" i="16" s="1"/>
  <c r="B178" i="16"/>
  <c r="C178" i="16" s="1"/>
  <c r="O178" i="16" s="1"/>
  <c r="B181" i="16"/>
  <c r="C181" i="16" s="1"/>
  <c r="O181" i="16" s="1"/>
  <c r="B174" i="16"/>
  <c r="C174" i="16" s="1"/>
  <c r="O174" i="16" s="1"/>
  <c r="B149" i="16"/>
  <c r="C149" i="16" s="1"/>
  <c r="O149" i="16" s="1"/>
  <c r="B126" i="16"/>
  <c r="C126" i="16" s="1"/>
  <c r="O126" i="16" s="1"/>
  <c r="B160" i="16"/>
  <c r="C160" i="16" s="1"/>
  <c r="O160" i="16" s="1"/>
  <c r="B153" i="16"/>
  <c r="C153" i="16" s="1"/>
  <c r="O153" i="16" s="1"/>
  <c r="B99" i="16"/>
  <c r="C99" i="16" s="1"/>
  <c r="O99" i="16" s="1"/>
  <c r="B164" i="16"/>
  <c r="C164" i="16" s="1"/>
  <c r="O164" i="16" s="1"/>
  <c r="B159" i="16"/>
  <c r="C159" i="16" s="1"/>
  <c r="O159" i="16" s="1"/>
  <c r="B176" i="16"/>
  <c r="C176" i="16" s="1"/>
  <c r="O176" i="16" s="1"/>
  <c r="B146" i="16"/>
  <c r="C146" i="16" s="1"/>
  <c r="O146" i="16" s="1"/>
  <c r="B92" i="16"/>
  <c r="C92" i="16" s="1"/>
  <c r="O92" i="16" s="1"/>
  <c r="B162" i="16"/>
  <c r="C162" i="16" s="1"/>
  <c r="O162" i="16" s="1"/>
  <c r="B144" i="16"/>
  <c r="C144" i="16" s="1"/>
  <c r="O144" i="16" s="1"/>
  <c r="B120" i="16"/>
  <c r="C120" i="16" s="1"/>
  <c r="O120" i="16" s="1"/>
  <c r="B102" i="16"/>
  <c r="C102" i="16" s="1"/>
  <c r="O102" i="16" s="1"/>
  <c r="B151" i="16"/>
  <c r="C151" i="16" s="1"/>
  <c r="O151" i="16" s="1"/>
  <c r="B101" i="16"/>
  <c r="C101" i="16" s="1"/>
  <c r="O101" i="16" s="1"/>
  <c r="B125" i="16"/>
  <c r="C125" i="16" s="1"/>
  <c r="O125" i="16" s="1"/>
  <c r="B93" i="16"/>
  <c r="C93" i="16" s="1"/>
  <c r="O93" i="16" s="1"/>
  <c r="B109" i="16"/>
  <c r="C109" i="16" s="1"/>
  <c r="O109" i="16" s="1"/>
  <c r="B137" i="16"/>
  <c r="C137" i="16" s="1"/>
  <c r="O137" i="16" s="1"/>
  <c r="B129" i="16"/>
  <c r="C129" i="16" s="1"/>
  <c r="O129" i="16" s="1"/>
  <c r="B170" i="16"/>
  <c r="C170" i="16" s="1"/>
  <c r="O170" i="16" s="1"/>
  <c r="B183" i="16"/>
  <c r="C183" i="16" s="1"/>
  <c r="O183" i="16" s="1"/>
  <c r="B172" i="16"/>
  <c r="C172" i="16" s="1"/>
  <c r="O172" i="16" s="1"/>
  <c r="B148" i="16"/>
  <c r="C148" i="16" s="1"/>
  <c r="O148" i="16" s="1"/>
  <c r="B123" i="16"/>
  <c r="C123" i="16" s="1"/>
  <c r="O123" i="16" s="1"/>
  <c r="B91" i="16"/>
  <c r="C91" i="16" s="1"/>
  <c r="O91" i="16" s="1"/>
  <c r="B138" i="16"/>
  <c r="C138" i="16" s="1"/>
  <c r="O138" i="16" s="1"/>
  <c r="B107" i="16"/>
  <c r="C107" i="16" s="1"/>
  <c r="O107" i="16" s="1"/>
  <c r="B168" i="16"/>
  <c r="C168" i="16" s="1"/>
  <c r="O168" i="16" s="1"/>
  <c r="B169" i="16"/>
  <c r="C169" i="16" s="1"/>
  <c r="O169" i="16" s="1"/>
  <c r="B158" i="16"/>
  <c r="C158" i="16" s="1"/>
  <c r="O158" i="16" s="1"/>
  <c r="B117" i="16"/>
  <c r="C117" i="16" s="1"/>
  <c r="O117" i="16" s="1"/>
  <c r="B105" i="16"/>
  <c r="C105" i="16" s="1"/>
  <c r="O105" i="16" s="1"/>
  <c r="B175" i="16"/>
  <c r="C175" i="16" s="1"/>
  <c r="O175" i="16" s="1"/>
  <c r="B166" i="16"/>
  <c r="C166" i="16" s="1"/>
  <c r="O166" i="16" s="1"/>
  <c r="B145" i="16"/>
  <c r="C145" i="16" s="1"/>
  <c r="O145" i="16" s="1"/>
  <c r="B143" i="16"/>
  <c r="C143" i="16" s="1"/>
  <c r="O143" i="16" s="1"/>
  <c r="B135" i="16"/>
  <c r="C135" i="16" s="1"/>
  <c r="O135" i="16" s="1"/>
  <c r="B86" i="16"/>
  <c r="C86" i="16" s="1"/>
  <c r="O86" i="16" s="1"/>
  <c r="B142" i="16"/>
  <c r="C142" i="16" s="1"/>
  <c r="O142" i="16" s="1"/>
  <c r="B134" i="16"/>
  <c r="C134" i="16" s="1"/>
  <c r="O134" i="16" s="1"/>
  <c r="B119" i="16"/>
  <c r="C119" i="16" s="1"/>
  <c r="O119" i="16" s="1"/>
  <c r="B179" i="16"/>
  <c r="C179" i="16" s="1"/>
  <c r="O179" i="16" s="1"/>
  <c r="B106" i="16"/>
  <c r="C106" i="16" s="1"/>
  <c r="O106" i="16" s="1"/>
  <c r="B150" i="16"/>
  <c r="C150" i="16" s="1"/>
  <c r="O150" i="16" s="1"/>
  <c r="B110" i="16"/>
  <c r="C110" i="16" s="1"/>
  <c r="O110" i="16" s="1"/>
  <c r="B156" i="16"/>
  <c r="C156" i="16" s="1"/>
  <c r="O156" i="16" s="1"/>
  <c r="B167" i="16"/>
  <c r="C167" i="16" s="1"/>
  <c r="O167" i="16" s="1"/>
  <c r="B152" i="16"/>
  <c r="C152" i="16" s="1"/>
  <c r="O152" i="16" s="1"/>
  <c r="B121" i="16"/>
  <c r="C121" i="16" s="1"/>
  <c r="O121" i="16" s="1"/>
  <c r="B103" i="16"/>
  <c r="C103" i="16" s="1"/>
  <c r="O103" i="16" s="1"/>
  <c r="B89" i="16"/>
  <c r="C89" i="16" s="1"/>
  <c r="O89" i="16" s="1"/>
  <c r="B88" i="16"/>
  <c r="C88" i="16" s="1"/>
  <c r="O88" i="16" s="1"/>
  <c r="B165" i="16"/>
  <c r="C165" i="16" s="1"/>
  <c r="O165" i="16" s="1"/>
  <c r="B132" i="16"/>
  <c r="C132" i="16" s="1"/>
  <c r="O132" i="16" s="1"/>
  <c r="B157" i="16"/>
  <c r="C157" i="16" s="1"/>
  <c r="O157" i="16" s="1"/>
  <c r="B130" i="16"/>
  <c r="C130" i="16" s="1"/>
  <c r="O130" i="16" s="1"/>
  <c r="B116" i="16"/>
  <c r="C116" i="16" s="1"/>
  <c r="O116" i="16" s="1"/>
  <c r="B96" i="16"/>
  <c r="C96" i="16" s="1"/>
  <c r="O96" i="16" s="1"/>
  <c r="B161" i="16"/>
  <c r="C161" i="16" s="1"/>
  <c r="O161" i="16" s="1"/>
  <c r="B112" i="16"/>
  <c r="C112" i="16" s="1"/>
  <c r="O112" i="16" s="1"/>
  <c r="B113" i="16"/>
  <c r="C113" i="16" s="1"/>
  <c r="O113" i="16" s="1"/>
  <c r="B94" i="16"/>
  <c r="C94" i="16" s="1"/>
  <c r="O94" i="16" s="1"/>
  <c r="B140" i="16"/>
  <c r="C140" i="16" s="1"/>
  <c r="O140" i="16" s="1"/>
  <c r="B128" i="16"/>
  <c r="C128" i="16" s="1"/>
  <c r="O128" i="16" s="1"/>
  <c r="B118" i="16"/>
  <c r="C118" i="16" s="1"/>
  <c r="O118" i="16" s="1"/>
  <c r="B85" i="16"/>
  <c r="C85" i="16" s="1"/>
  <c r="O85" i="16" s="1"/>
  <c r="B163" i="16"/>
  <c r="C163" i="16" s="1"/>
  <c r="O163" i="16" s="1"/>
  <c r="B154" i="16"/>
  <c r="C154" i="16" s="1"/>
  <c r="O154" i="16" s="1"/>
  <c r="B114" i="16"/>
  <c r="C114" i="16" s="1"/>
  <c r="O114" i="16" s="1"/>
  <c r="B104" i="16"/>
  <c r="C104" i="16" s="1"/>
  <c r="O104" i="16" s="1"/>
  <c r="B136" i="16"/>
  <c r="C136" i="16" s="1"/>
  <c r="O136" i="16" s="1"/>
  <c r="B100" i="16"/>
  <c r="C100" i="16" s="1"/>
  <c r="O100" i="16" s="1"/>
  <c r="B127" i="16"/>
  <c r="C127" i="16" s="1"/>
  <c r="O127" i="16" s="1"/>
  <c r="B4" i="5"/>
  <c r="B34" i="12"/>
  <c r="N34" i="12" s="1"/>
  <c r="D206" i="15"/>
  <c r="D351" i="15"/>
  <c r="D391" i="15"/>
  <c r="E392" i="15" s="1"/>
  <c r="D415" i="15"/>
  <c r="B45" i="15"/>
  <c r="B27" i="13"/>
  <c r="C27" i="13" s="1"/>
  <c r="D27" i="13" s="1"/>
  <c r="G27" i="13" s="1"/>
  <c r="B35" i="5"/>
  <c r="B27" i="5"/>
  <c r="B19" i="5"/>
  <c r="B11" i="5"/>
  <c r="B35" i="13"/>
  <c r="C35" i="13" s="1"/>
  <c r="D35" i="13" s="1"/>
  <c r="G35" i="13" s="1"/>
  <c r="B19" i="13"/>
  <c r="C19" i="13" s="1"/>
  <c r="D19" i="13" s="1"/>
  <c r="G19" i="13" s="1"/>
  <c r="B11" i="13"/>
  <c r="C11" i="13" s="1"/>
  <c r="D11" i="13" s="1"/>
  <c r="G11" i="13" s="1"/>
  <c r="B28" i="12"/>
  <c r="N28" i="12" s="1"/>
  <c r="B5" i="12"/>
  <c r="N5" i="12" s="1"/>
  <c r="B11" i="12"/>
  <c r="N11" i="12" s="1"/>
  <c r="B4" i="13"/>
  <c r="C4" i="13" s="1"/>
  <c r="D4" i="13" s="1"/>
  <c r="G4" i="13" s="1"/>
  <c r="B40" i="12"/>
  <c r="N40" i="12" s="1"/>
  <c r="B23" i="12"/>
  <c r="N23" i="12" s="1"/>
  <c r="B17" i="12"/>
  <c r="N17" i="12" s="1"/>
  <c r="B3" i="12"/>
  <c r="B18" i="17"/>
  <c r="C18" i="17" s="1"/>
  <c r="D18" i="17" s="1"/>
  <c r="B34" i="17"/>
  <c r="C34" i="17" s="1"/>
  <c r="D34" i="17" s="1"/>
  <c r="B31" i="16"/>
  <c r="C31" i="16" s="1"/>
  <c r="O31" i="16" s="1"/>
  <c r="B36" i="16"/>
  <c r="C36" i="16" s="1"/>
  <c r="O36" i="16" s="1"/>
  <c r="B20" i="16"/>
  <c r="C20" i="16" s="1"/>
  <c r="O20" i="16" s="1"/>
  <c r="B34" i="16"/>
  <c r="C34" i="16" s="1"/>
  <c r="O34" i="16" s="1"/>
  <c r="B3" i="16"/>
  <c r="C3" i="16" s="1"/>
  <c r="B42" i="5"/>
  <c r="B34" i="5"/>
  <c r="B26" i="5"/>
  <c r="B18" i="5"/>
  <c r="B10" i="5"/>
  <c r="B11" i="16"/>
  <c r="C11" i="16" s="1"/>
  <c r="O11" i="16" s="1"/>
  <c r="B26" i="16"/>
  <c r="C26" i="16" s="1"/>
  <c r="O26" i="16" s="1"/>
  <c r="B39" i="12"/>
  <c r="N39" i="12" s="1"/>
  <c r="B22" i="12"/>
  <c r="N22" i="12" s="1"/>
  <c r="B16" i="12"/>
  <c r="N16" i="12" s="1"/>
  <c r="B10" i="12"/>
  <c r="N10" i="12" s="1"/>
  <c r="B4" i="12"/>
  <c r="N4" i="12" s="1"/>
  <c r="B42" i="13"/>
  <c r="C42" i="13" s="1"/>
  <c r="D42" i="13" s="1"/>
  <c r="G42" i="13" s="1"/>
  <c r="B34" i="13"/>
  <c r="C34" i="13" s="1"/>
  <c r="D34" i="13" s="1"/>
  <c r="G34" i="13" s="1"/>
  <c r="B26" i="13"/>
  <c r="C26" i="13" s="1"/>
  <c r="D26" i="13" s="1"/>
  <c r="G26" i="13" s="1"/>
  <c r="B18" i="13"/>
  <c r="C18" i="13" s="1"/>
  <c r="D18" i="13" s="1"/>
  <c r="G18" i="13" s="1"/>
  <c r="B10" i="13"/>
  <c r="C10" i="13" s="1"/>
  <c r="D10" i="13" s="1"/>
  <c r="G10" i="13" s="1"/>
  <c r="B27" i="17"/>
  <c r="C27" i="17" s="1"/>
  <c r="D27" i="17" s="1"/>
  <c r="P27" i="17" s="1"/>
  <c r="B41" i="5"/>
  <c r="B33" i="5"/>
  <c r="B25" i="5"/>
  <c r="B17" i="5"/>
  <c r="B9" i="5"/>
  <c r="B4" i="16"/>
  <c r="B33" i="12"/>
  <c r="N33" i="12" s="1"/>
  <c r="B27" i="12"/>
  <c r="N27" i="12" s="1"/>
  <c r="B21" i="12"/>
  <c r="N21" i="12" s="1"/>
  <c r="B15" i="12"/>
  <c r="N15" i="12" s="1"/>
  <c r="B41" i="13"/>
  <c r="C41" i="13" s="1"/>
  <c r="D41" i="13" s="1"/>
  <c r="G41" i="13" s="1"/>
  <c r="B33" i="13"/>
  <c r="C33" i="13" s="1"/>
  <c r="D33" i="13" s="1"/>
  <c r="G33" i="13" s="1"/>
  <c r="B25" i="13"/>
  <c r="C25" i="13" s="1"/>
  <c r="D25" i="13" s="1"/>
  <c r="G25" i="13" s="1"/>
  <c r="B17" i="13"/>
  <c r="C17" i="13" s="1"/>
  <c r="D17" i="13" s="1"/>
  <c r="G17" i="13" s="1"/>
  <c r="B9" i="13"/>
  <c r="C9" i="13" s="1"/>
  <c r="D9" i="13" s="1"/>
  <c r="G9" i="13" s="1"/>
  <c r="B40" i="5"/>
  <c r="B32" i="5"/>
  <c r="B24" i="5"/>
  <c r="B16" i="5"/>
  <c r="B8" i="5"/>
  <c r="B5" i="16"/>
  <c r="C5" i="16" s="1"/>
  <c r="O5" i="16" s="1"/>
  <c r="B13" i="16"/>
  <c r="C13" i="16" s="1"/>
  <c r="O13" i="16" s="1"/>
  <c r="B28" i="16"/>
  <c r="C28" i="16" s="1"/>
  <c r="O28" i="16" s="1"/>
  <c r="B38" i="12"/>
  <c r="N38" i="12" s="1"/>
  <c r="B32" i="12"/>
  <c r="N32" i="12" s="1"/>
  <c r="B26" i="12"/>
  <c r="N26" i="12" s="1"/>
  <c r="B20" i="12"/>
  <c r="N20" i="12" s="1"/>
  <c r="B9" i="12"/>
  <c r="N9" i="12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B39" i="5"/>
  <c r="B31" i="5"/>
  <c r="B23" i="5"/>
  <c r="B15" i="5"/>
  <c r="B7" i="5"/>
  <c r="B6" i="16"/>
  <c r="C6" i="16" s="1"/>
  <c r="O6" i="16" s="1"/>
  <c r="B21" i="16"/>
  <c r="C21" i="16" s="1"/>
  <c r="O21" i="16" s="1"/>
  <c r="B37" i="12"/>
  <c r="N37" i="12" s="1"/>
  <c r="B31" i="12"/>
  <c r="N31" i="12" s="1"/>
  <c r="B14" i="12"/>
  <c r="N14" i="12" s="1"/>
  <c r="B8" i="12"/>
  <c r="N8" i="12" s="1"/>
  <c r="B39" i="13"/>
  <c r="C39" i="13" s="1"/>
  <c r="D39" i="13" s="1"/>
  <c r="G39" i="13" s="1"/>
  <c r="B31" i="13"/>
  <c r="C31" i="13" s="1"/>
  <c r="D31" i="13" s="1"/>
  <c r="G31" i="13" s="1"/>
  <c r="B23" i="13"/>
  <c r="C23" i="13" s="1"/>
  <c r="D23" i="13" s="1"/>
  <c r="G23" i="13" s="1"/>
  <c r="B15" i="13"/>
  <c r="C15" i="13" s="1"/>
  <c r="D15" i="13" s="1"/>
  <c r="G15" i="13" s="1"/>
  <c r="B7" i="13"/>
  <c r="C7" i="13" s="1"/>
  <c r="D7" i="13" s="1"/>
  <c r="G7" i="13" s="1"/>
  <c r="B30" i="17"/>
  <c r="B38" i="5"/>
  <c r="B30" i="5"/>
  <c r="B22" i="5"/>
  <c r="B14" i="5"/>
  <c r="B6" i="5"/>
  <c r="B7" i="16"/>
  <c r="C7" i="16" s="1"/>
  <c r="O7" i="16" s="1"/>
  <c r="B22" i="16"/>
  <c r="C22" i="16" s="1"/>
  <c r="O22" i="16" s="1"/>
  <c r="B42" i="12"/>
  <c r="N42" i="12" s="1"/>
  <c r="B36" i="12"/>
  <c r="N36" i="12" s="1"/>
  <c r="B25" i="12"/>
  <c r="N25" i="12" s="1"/>
  <c r="B19" i="12"/>
  <c r="N19" i="12" s="1"/>
  <c r="B13" i="12"/>
  <c r="N13" i="12" s="1"/>
  <c r="B7" i="12"/>
  <c r="N7" i="12" s="1"/>
  <c r="B38" i="13"/>
  <c r="C38" i="13" s="1"/>
  <c r="D38" i="13" s="1"/>
  <c r="G38" i="13" s="1"/>
  <c r="B30" i="13"/>
  <c r="C30" i="13" s="1"/>
  <c r="D30" i="13" s="1"/>
  <c r="G30" i="13" s="1"/>
  <c r="B22" i="13"/>
  <c r="C22" i="13" s="1"/>
  <c r="D22" i="13" s="1"/>
  <c r="G22" i="13" s="1"/>
  <c r="B14" i="13"/>
  <c r="C14" i="13" s="1"/>
  <c r="D14" i="13" s="1"/>
  <c r="G14" i="13" s="1"/>
  <c r="B6" i="13"/>
  <c r="C6" i="13" s="1"/>
  <c r="D6" i="13" s="1"/>
  <c r="G6" i="13" s="1"/>
  <c r="B3" i="5"/>
  <c r="B37" i="5"/>
  <c r="B29" i="5"/>
  <c r="B21" i="5"/>
  <c r="B13" i="5"/>
  <c r="B5" i="5"/>
  <c r="B16" i="16"/>
  <c r="C16" i="16" s="1"/>
  <c r="O16" i="16" s="1"/>
  <c r="B30" i="12"/>
  <c r="N30" i="12" s="1"/>
  <c r="B24" i="12"/>
  <c r="N24" i="12" s="1"/>
  <c r="B18" i="12"/>
  <c r="N18" i="12" s="1"/>
  <c r="B12" i="12"/>
  <c r="N12" i="12" s="1"/>
  <c r="B37" i="13"/>
  <c r="C37" i="13" s="1"/>
  <c r="D37" i="13" s="1"/>
  <c r="G37" i="13" s="1"/>
  <c r="B29" i="13"/>
  <c r="C29" i="13" s="1"/>
  <c r="D29" i="13" s="1"/>
  <c r="G29" i="13" s="1"/>
  <c r="B21" i="13"/>
  <c r="C21" i="13" s="1"/>
  <c r="D21" i="13" s="1"/>
  <c r="G21" i="13" s="1"/>
  <c r="B13" i="13"/>
  <c r="C13" i="13" s="1"/>
  <c r="D13" i="13" s="1"/>
  <c r="G13" i="13" s="1"/>
  <c r="B5" i="13"/>
  <c r="C5" i="13" s="1"/>
  <c r="D5" i="13" s="1"/>
  <c r="G5" i="13" s="1"/>
  <c r="B36" i="5"/>
  <c r="B28" i="5"/>
  <c r="B20" i="5"/>
  <c r="B12" i="5"/>
  <c r="B9" i="16"/>
  <c r="C9" i="16" s="1"/>
  <c r="O9" i="16" s="1"/>
  <c r="B24" i="16"/>
  <c r="C24" i="16" s="1"/>
  <c r="O24" i="16" s="1"/>
  <c r="B41" i="12"/>
  <c r="N41" i="12" s="1"/>
  <c r="B35" i="12"/>
  <c r="N35" i="12" s="1"/>
  <c r="B29" i="12"/>
  <c r="N29" i="12" s="1"/>
  <c r="B6" i="12"/>
  <c r="N6" i="12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P18" i="17"/>
  <c r="P34" i="17"/>
  <c r="B42" i="17"/>
  <c r="B24" i="17"/>
  <c r="B40" i="17"/>
  <c r="B10" i="17"/>
  <c r="B12" i="17"/>
  <c r="B14" i="17"/>
  <c r="B7" i="17"/>
  <c r="B21" i="17"/>
  <c r="B13" i="17"/>
  <c r="B5" i="17"/>
  <c r="B16" i="17"/>
  <c r="B39" i="17"/>
  <c r="B15" i="17"/>
  <c r="B25" i="17"/>
  <c r="B28" i="17"/>
  <c r="B31" i="17"/>
  <c r="B38" i="17"/>
  <c r="B3" i="17"/>
  <c r="C3" i="17" s="1"/>
  <c r="D3" i="17" s="1"/>
  <c r="B4" i="17"/>
  <c r="C4" i="17" s="1"/>
  <c r="D4" i="17" s="1"/>
  <c r="B6" i="17"/>
  <c r="B9" i="17"/>
  <c r="B17" i="17"/>
  <c r="B19" i="17"/>
  <c r="B22" i="17"/>
  <c r="B26" i="17"/>
  <c r="B29" i="17"/>
  <c r="B32" i="17"/>
  <c r="B35" i="17"/>
  <c r="B36" i="17"/>
  <c r="B8" i="17"/>
  <c r="B11" i="17"/>
  <c r="B20" i="17"/>
  <c r="B23" i="17"/>
  <c r="B33" i="17"/>
  <c r="B37" i="17"/>
  <c r="B41" i="17"/>
  <c r="B18" i="16"/>
  <c r="C18" i="16" s="1"/>
  <c r="O18" i="16" s="1"/>
  <c r="B35" i="16"/>
  <c r="C35" i="16" s="1"/>
  <c r="O35" i="16" s="1"/>
  <c r="B12" i="16"/>
  <c r="C12" i="16" s="1"/>
  <c r="O12" i="16" s="1"/>
  <c r="B25" i="16"/>
  <c r="C25" i="16" s="1"/>
  <c r="O25" i="16" s="1"/>
  <c r="B15" i="16"/>
  <c r="B17" i="16"/>
  <c r="C17" i="16" s="1"/>
  <c r="O17" i="16" s="1"/>
  <c r="B32" i="16"/>
  <c r="C32" i="16" s="1"/>
  <c r="O32" i="16" s="1"/>
  <c r="B29" i="16"/>
  <c r="C29" i="16" s="1"/>
  <c r="O29" i="16" s="1"/>
  <c r="B10" i="16"/>
  <c r="C10" i="16" s="1"/>
  <c r="O10" i="16" s="1"/>
  <c r="B33" i="16"/>
  <c r="C33" i="16" s="1"/>
  <c r="O33" i="16" s="1"/>
  <c r="B14" i="16"/>
  <c r="C14" i="16" s="1"/>
  <c r="O14" i="16" s="1"/>
  <c r="B30" i="16"/>
  <c r="C30" i="16" s="1"/>
  <c r="O30" i="16" s="1"/>
  <c r="B41" i="16"/>
  <c r="C41" i="16" s="1"/>
  <c r="O41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8" i="16"/>
  <c r="B39" i="16"/>
  <c r="C39" i="16" s="1"/>
  <c r="O39" i="16" s="1"/>
  <c r="B40" i="16"/>
  <c r="C40" i="16" s="1"/>
  <c r="O40" i="16" s="1"/>
  <c r="B37" i="16"/>
  <c r="C37" i="16" s="1"/>
  <c r="O37" i="16" s="1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E400" i="15" s="1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E348" i="15" s="1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E206" i="15" s="1"/>
  <c r="D301" i="15"/>
  <c r="D317" i="15"/>
  <c r="D345" i="15"/>
  <c r="D348" i="15"/>
  <c r="D353" i="15"/>
  <c r="E353" i="15" s="1"/>
  <c r="D367" i="15"/>
  <c r="E367" i="15" s="1"/>
  <c r="D383" i="15"/>
  <c r="D389" i="15"/>
  <c r="D396" i="15"/>
  <c r="D412" i="15"/>
  <c r="D420" i="15"/>
  <c r="D90" i="15"/>
  <c r="D154" i="15"/>
  <c r="D334" i="15"/>
  <c r="D376" i="15"/>
  <c r="D384" i="15"/>
  <c r="E384" i="15" s="1"/>
  <c r="D388" i="15"/>
  <c r="D397" i="15"/>
  <c r="D405" i="15"/>
  <c r="D413" i="15"/>
  <c r="E341" i="15"/>
  <c r="D70" i="15"/>
  <c r="D326" i="15"/>
  <c r="D359" i="15"/>
  <c r="D370" i="15"/>
  <c r="D377" i="15"/>
  <c r="E377" i="15" s="1"/>
  <c r="D403" i="15"/>
  <c r="D410" i="15"/>
  <c r="D35" i="15"/>
  <c r="D47" i="15"/>
  <c r="E48" i="15" s="1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D368" i="15"/>
  <c r="D375" i="15"/>
  <c r="D393" i="15"/>
  <c r="E393" i="15" s="1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E56" i="15" s="1"/>
  <c r="D84" i="15"/>
  <c r="D92" i="15"/>
  <c r="D100" i="15"/>
  <c r="D227" i="15"/>
  <c r="D258" i="15"/>
  <c r="D270" i="15"/>
  <c r="E271" i="15" s="1"/>
  <c r="D271" i="15"/>
  <c r="D36" i="15"/>
  <c r="D60" i="15"/>
  <c r="D95" i="15"/>
  <c r="D112" i="15"/>
  <c r="D228" i="15"/>
  <c r="D236" i="15"/>
  <c r="D251" i="15"/>
  <c r="D265" i="15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49" i="15"/>
  <c r="D257" i="15"/>
  <c r="D273" i="15"/>
  <c r="D289" i="15"/>
  <c r="D305" i="15"/>
  <c r="E322" i="15"/>
  <c r="E336" i="15"/>
  <c r="E362" i="15" l="1"/>
  <c r="E270" i="15"/>
  <c r="E183" i="15"/>
  <c r="E391" i="15"/>
  <c r="E370" i="15"/>
  <c r="E106" i="15"/>
  <c r="E352" i="15"/>
  <c r="E253" i="15"/>
  <c r="E363" i="15"/>
  <c r="E252" i="15"/>
  <c r="E402" i="15"/>
  <c r="E409" i="15"/>
  <c r="E351" i="15"/>
  <c r="E333" i="15"/>
  <c r="E196" i="15"/>
  <c r="E403" i="15"/>
  <c r="E406" i="15"/>
  <c r="E372" i="15"/>
  <c r="E337" i="15"/>
  <c r="E381" i="15"/>
  <c r="E360" i="15"/>
  <c r="E418" i="15"/>
  <c r="E342" i="15"/>
  <c r="E390" i="15"/>
  <c r="E332" i="15"/>
  <c r="E40" i="15"/>
  <c r="E414" i="15"/>
  <c r="E344" i="15"/>
  <c r="E42" i="15"/>
  <c r="E397" i="15"/>
  <c r="E412" i="15"/>
  <c r="E286" i="15"/>
  <c r="E90" i="15"/>
  <c r="E54" i="15"/>
  <c r="A43" i="17"/>
  <c r="B43" i="17" s="1"/>
  <c r="C43" i="17" s="1"/>
  <c r="D43" i="17" s="1"/>
  <c r="P43" i="17" s="1"/>
  <c r="A43" i="13"/>
  <c r="B43" i="13" s="1"/>
  <c r="C43" i="13" s="1"/>
  <c r="D43" i="13" s="1"/>
  <c r="G43" i="13" s="1"/>
  <c r="A43" i="12"/>
  <c r="B43" i="12" s="1"/>
  <c r="N43" i="12" s="1"/>
  <c r="A43" i="16"/>
  <c r="B43" i="16" s="1"/>
  <c r="C43" i="16" s="1"/>
  <c r="O43" i="16" s="1"/>
  <c r="A43" i="5"/>
  <c r="B43" i="5" s="1"/>
  <c r="E374" i="15"/>
  <c r="E51" i="15"/>
  <c r="E43" i="15"/>
  <c r="E44" i="15"/>
  <c r="E43" i="17"/>
  <c r="E331" i="15"/>
  <c r="E191" i="15"/>
  <c r="E334" i="15"/>
  <c r="E157" i="15"/>
  <c r="A44" i="17"/>
  <c r="B44" i="17" s="1"/>
  <c r="A44" i="12"/>
  <c r="B44" i="12" s="1"/>
  <c r="N44" i="12" s="1"/>
  <c r="A44" i="16"/>
  <c r="B44" i="16" s="1"/>
  <c r="C44" i="16" s="1"/>
  <c r="O44" i="16" s="1"/>
  <c r="A44" i="13"/>
  <c r="B44" i="13" s="1"/>
  <c r="C44" i="13" s="1"/>
  <c r="D44" i="13" s="1"/>
  <c r="G44" i="13" s="1"/>
  <c r="A44" i="5"/>
  <c r="B44" i="5" s="1"/>
  <c r="E47" i="15"/>
  <c r="E401" i="15"/>
  <c r="E109" i="15"/>
  <c r="E150" i="15"/>
  <c r="A45" i="17"/>
  <c r="B45" i="17" s="1"/>
  <c r="A45" i="12"/>
  <c r="B45" i="12" s="1"/>
  <c r="N45" i="12" s="1"/>
  <c r="A45" i="16"/>
  <c r="B45" i="16" s="1"/>
  <c r="A45" i="13"/>
  <c r="B45" i="13" s="1"/>
  <c r="C45" i="13" s="1"/>
  <c r="D45" i="13" s="1"/>
  <c r="G45" i="13" s="1"/>
  <c r="A45" i="5"/>
  <c r="B45" i="5" s="1"/>
  <c r="E49" i="15"/>
  <c r="E120" i="15"/>
  <c r="E421" i="15"/>
  <c r="E62" i="15"/>
  <c r="E112" i="15"/>
  <c r="E90" i="13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C41" i="17"/>
  <c r="D41" i="17" s="1"/>
  <c r="P41" i="17" s="1"/>
  <c r="C35" i="17"/>
  <c r="D35" i="17" s="1"/>
  <c r="P35" i="17" s="1"/>
  <c r="C6" i="17"/>
  <c r="D6" i="17" s="1"/>
  <c r="P6" i="17" s="1"/>
  <c r="C38" i="17"/>
  <c r="D38" i="17" s="1"/>
  <c r="P38" i="17" s="1"/>
  <c r="C5" i="17"/>
  <c r="D5" i="17" s="1"/>
  <c r="P5" i="17" s="1"/>
  <c r="C16" i="17"/>
  <c r="D16" i="17" s="1"/>
  <c r="P16" i="17" s="1"/>
  <c r="C37" i="17"/>
  <c r="D37" i="17" s="1"/>
  <c r="P37" i="17" s="1"/>
  <c r="C32" i="17"/>
  <c r="D32" i="17" s="1"/>
  <c r="P32" i="17" s="1"/>
  <c r="C31" i="17"/>
  <c r="D31" i="17" s="1"/>
  <c r="P31" i="17" s="1"/>
  <c r="C13" i="17"/>
  <c r="D13" i="17" s="1"/>
  <c r="P13" i="17" s="1"/>
  <c r="C40" i="17"/>
  <c r="D40" i="17" s="1"/>
  <c r="P40" i="17" s="1"/>
  <c r="C9" i="17"/>
  <c r="D9" i="17" s="1"/>
  <c r="P9" i="17" s="1"/>
  <c r="C33" i="17"/>
  <c r="D33" i="17" s="1"/>
  <c r="P33" i="17" s="1"/>
  <c r="C29" i="17"/>
  <c r="D29" i="17" s="1"/>
  <c r="P29" i="17" s="1"/>
  <c r="C28" i="17"/>
  <c r="D28" i="17" s="1"/>
  <c r="P28" i="17" s="1"/>
  <c r="C36" i="17"/>
  <c r="D36" i="17" s="1"/>
  <c r="P36" i="17" s="1"/>
  <c r="C23" i="17"/>
  <c r="D23" i="17" s="1"/>
  <c r="P23" i="17" s="1"/>
  <c r="C26" i="17"/>
  <c r="D26" i="17" s="1"/>
  <c r="P26" i="17" s="1"/>
  <c r="C25" i="17"/>
  <c r="D25" i="17" s="1"/>
  <c r="P25" i="17" s="1"/>
  <c r="C24" i="17"/>
  <c r="D24" i="17" s="1"/>
  <c r="P24" i="17" s="1"/>
  <c r="C30" i="17"/>
  <c r="D30" i="17" s="1"/>
  <c r="P30" i="17" s="1"/>
  <c r="C20" i="17"/>
  <c r="D20" i="17" s="1"/>
  <c r="P20" i="17" s="1"/>
  <c r="C22" i="17"/>
  <c r="D22" i="17" s="1"/>
  <c r="P22" i="17" s="1"/>
  <c r="C15" i="17"/>
  <c r="D15" i="17" s="1"/>
  <c r="P15" i="17" s="1"/>
  <c r="C45" i="17"/>
  <c r="D45" i="17" s="1"/>
  <c r="P45" i="17" s="1"/>
  <c r="C21" i="17"/>
  <c r="D21" i="17" s="1"/>
  <c r="P21" i="17" s="1"/>
  <c r="C14" i="17"/>
  <c r="D14" i="17" s="1"/>
  <c r="P14" i="17" s="1"/>
  <c r="C4" i="16"/>
  <c r="O4" i="16" s="1"/>
  <c r="C11" i="17"/>
  <c r="D11" i="17" s="1"/>
  <c r="P11" i="17" s="1"/>
  <c r="C19" i="17"/>
  <c r="D19" i="17" s="1"/>
  <c r="P19" i="17" s="1"/>
  <c r="C39" i="17"/>
  <c r="D39" i="17" s="1"/>
  <c r="P39" i="17" s="1"/>
  <c r="C7" i="17"/>
  <c r="D7" i="17" s="1"/>
  <c r="P7" i="17" s="1"/>
  <c r="C12" i="17"/>
  <c r="D12" i="17" s="1"/>
  <c r="P12" i="17" s="1"/>
  <c r="C44" i="17"/>
  <c r="D44" i="17" s="1"/>
  <c r="P44" i="17" s="1"/>
  <c r="C8" i="17"/>
  <c r="D8" i="17" s="1"/>
  <c r="P8" i="17" s="1"/>
  <c r="C17" i="17"/>
  <c r="D17" i="17" s="1"/>
  <c r="P17" i="17" s="1"/>
  <c r="C10" i="17"/>
  <c r="D10" i="17" s="1"/>
  <c r="P10" i="17" s="1"/>
  <c r="C42" i="17"/>
  <c r="D42" i="17" s="1"/>
  <c r="P42" i="17" s="1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E23" i="13"/>
  <c r="E23" i="17"/>
  <c r="C23" i="12"/>
  <c r="D23" i="16"/>
  <c r="E23" i="5"/>
  <c r="C23" i="2"/>
  <c r="N16" i="17"/>
  <c r="N16" i="13"/>
  <c r="L16" i="12"/>
  <c r="M16" i="16"/>
  <c r="N16" i="5"/>
  <c r="L16" i="2"/>
  <c r="N12" i="17"/>
  <c r="N12" i="13"/>
  <c r="L12" i="12"/>
  <c r="M12" i="16"/>
  <c r="N12" i="5"/>
  <c r="L12" i="2"/>
  <c r="N9" i="13"/>
  <c r="N9" i="17"/>
  <c r="L9" i="12"/>
  <c r="N9" i="5"/>
  <c r="L9" i="2"/>
  <c r="M9" i="16"/>
  <c r="N27" i="17"/>
  <c r="N27" i="13"/>
  <c r="L27" i="12"/>
  <c r="M27" i="16"/>
  <c r="N27" i="5"/>
  <c r="L27" i="2"/>
  <c r="N5" i="13"/>
  <c r="N5" i="17"/>
  <c r="L5" i="12"/>
  <c r="M5" i="16"/>
  <c r="N5" i="5"/>
  <c r="L5" i="2"/>
  <c r="E56" i="17"/>
  <c r="E56" i="13"/>
  <c r="C56" i="12"/>
  <c r="D56" i="16"/>
  <c r="E56" i="5"/>
  <c r="C56" i="2"/>
  <c r="E53" i="17"/>
  <c r="E53" i="13"/>
  <c r="D53" i="16"/>
  <c r="C53" i="12"/>
  <c r="E53" i="5"/>
  <c r="C53" i="2"/>
  <c r="E81" i="13"/>
  <c r="E81" i="17"/>
  <c r="C81" i="12"/>
  <c r="D81" i="16"/>
  <c r="E81" i="5"/>
  <c r="C81" i="2"/>
  <c r="E57" i="17"/>
  <c r="E57" i="13"/>
  <c r="C57" i="12"/>
  <c r="D57" i="16"/>
  <c r="E57" i="5"/>
  <c r="C57" i="2"/>
  <c r="E368" i="15"/>
  <c r="E410" i="15"/>
  <c r="E31" i="17"/>
  <c r="E31" i="13"/>
  <c r="C31" i="12"/>
  <c r="D31" i="16"/>
  <c r="E31" i="5"/>
  <c r="C31" i="2"/>
  <c r="E20" i="13"/>
  <c r="E20" i="17"/>
  <c r="C20" i="12"/>
  <c r="D20" i="16"/>
  <c r="E20" i="5"/>
  <c r="C20" i="2"/>
  <c r="E22" i="13"/>
  <c r="E22" i="17"/>
  <c r="C22" i="12"/>
  <c r="D22" i="16"/>
  <c r="E22" i="5"/>
  <c r="C22" i="2"/>
  <c r="E71" i="17"/>
  <c r="E71" i="13"/>
  <c r="C71" i="12"/>
  <c r="D71" i="16"/>
  <c r="E71" i="5"/>
  <c r="C71" i="2"/>
  <c r="E46" i="17"/>
  <c r="E46" i="13"/>
  <c r="C46" i="12"/>
  <c r="D46" i="16"/>
  <c r="E46" i="5"/>
  <c r="C46" i="2"/>
  <c r="E52" i="15"/>
  <c r="N51" i="17" s="1"/>
  <c r="E45" i="17"/>
  <c r="E45" i="13"/>
  <c r="C45" i="12"/>
  <c r="E45" i="5"/>
  <c r="C45" i="2"/>
  <c r="D45" i="16"/>
  <c r="E58" i="17"/>
  <c r="E58" i="13"/>
  <c r="C58" i="12"/>
  <c r="D58" i="16"/>
  <c r="E58" i="5"/>
  <c r="C58" i="2"/>
  <c r="E57" i="15"/>
  <c r="E66" i="17"/>
  <c r="E66" i="13"/>
  <c r="D66" i="16"/>
  <c r="C66" i="12"/>
  <c r="E66" i="5"/>
  <c r="C66" i="2"/>
  <c r="E67" i="17"/>
  <c r="E67" i="13"/>
  <c r="C67" i="12"/>
  <c r="D67" i="16"/>
  <c r="C67" i="2"/>
  <c r="E67" i="5"/>
  <c r="E13" i="13"/>
  <c r="E13" i="17"/>
  <c r="C13" i="12"/>
  <c r="E13" i="5"/>
  <c r="D13" i="16"/>
  <c r="C13" i="2"/>
  <c r="E6" i="17"/>
  <c r="E6" i="13"/>
  <c r="C6" i="12"/>
  <c r="E6" i="5"/>
  <c r="D6" i="16"/>
  <c r="C6" i="2"/>
  <c r="E41" i="13"/>
  <c r="E41" i="17"/>
  <c r="C41" i="12"/>
  <c r="D41" i="16"/>
  <c r="E41" i="5"/>
  <c r="C41" i="2"/>
  <c r="N23" i="17"/>
  <c r="L23" i="12"/>
  <c r="N23" i="13"/>
  <c r="M23" i="16"/>
  <c r="N23" i="5"/>
  <c r="L23" i="2"/>
  <c r="E15" i="17"/>
  <c r="E15" i="13"/>
  <c r="C15" i="12"/>
  <c r="E15" i="5"/>
  <c r="D15" i="16"/>
  <c r="C15" i="2"/>
  <c r="N3" i="17"/>
  <c r="N3" i="13"/>
  <c r="L3" i="12"/>
  <c r="M3" i="16"/>
  <c r="N3" i="5"/>
  <c r="L3" i="2"/>
  <c r="E17" i="13"/>
  <c r="E17" i="17"/>
  <c r="D17" i="16"/>
  <c r="C17" i="12"/>
  <c r="E17" i="5"/>
  <c r="C17" i="2"/>
  <c r="N10" i="17"/>
  <c r="L10" i="12"/>
  <c r="N10" i="13"/>
  <c r="M10" i="16"/>
  <c r="N10" i="5"/>
  <c r="L10" i="2"/>
  <c r="E70" i="17"/>
  <c r="E70" i="13"/>
  <c r="D70" i="16"/>
  <c r="C70" i="12"/>
  <c r="E70" i="5"/>
  <c r="C70" i="2"/>
  <c r="E365" i="15"/>
  <c r="E14" i="17"/>
  <c r="E14" i="13"/>
  <c r="C14" i="12"/>
  <c r="E14" i="5"/>
  <c r="C14" i="2"/>
  <c r="D14" i="16"/>
  <c r="E10" i="13"/>
  <c r="E10" i="17"/>
  <c r="C10" i="12"/>
  <c r="D10" i="16"/>
  <c r="C10" i="2"/>
  <c r="E10" i="5"/>
  <c r="E16" i="13"/>
  <c r="E16" i="17"/>
  <c r="C16" i="12"/>
  <c r="D16" i="16"/>
  <c r="E16" i="5"/>
  <c r="C16" i="2"/>
  <c r="N15" i="13"/>
  <c r="L15" i="12"/>
  <c r="N15" i="17"/>
  <c r="M15" i="16"/>
  <c r="N15" i="5"/>
  <c r="L15" i="2"/>
  <c r="E11" i="17"/>
  <c r="E11" i="13"/>
  <c r="C11" i="12"/>
  <c r="D11" i="16"/>
  <c r="C11" i="2"/>
  <c r="E11" i="5"/>
  <c r="E9" i="13"/>
  <c r="E9" i="17"/>
  <c r="C9" i="12"/>
  <c r="D9" i="16"/>
  <c r="E9" i="5"/>
  <c r="C9" i="2"/>
  <c r="E50" i="15"/>
  <c r="N4" i="17"/>
  <c r="N4" i="13"/>
  <c r="L4" i="12"/>
  <c r="N4" i="5"/>
  <c r="M4" i="16"/>
  <c r="L4" i="2"/>
  <c r="E359" i="15"/>
  <c r="E388" i="15"/>
  <c r="E343" i="15"/>
  <c r="E408" i="15"/>
  <c r="E51" i="17"/>
  <c r="E51" i="13"/>
  <c r="C51" i="12"/>
  <c r="D51" i="16"/>
  <c r="C51" i="2"/>
  <c r="E51" i="5"/>
  <c r="E4" i="13"/>
  <c r="E4" i="17"/>
  <c r="C4" i="12"/>
  <c r="E4" i="5"/>
  <c r="D4" i="16"/>
  <c r="C4" i="2"/>
  <c r="D4" i="2" s="1"/>
  <c r="E394" i="15"/>
  <c r="N8" i="17"/>
  <c r="L8" i="12"/>
  <c r="N8" i="13"/>
  <c r="N8" i="5"/>
  <c r="L8" i="2"/>
  <c r="M8" i="16"/>
  <c r="E324" i="15"/>
  <c r="E69" i="17"/>
  <c r="E69" i="13"/>
  <c r="C69" i="12"/>
  <c r="E69" i="5"/>
  <c r="D69" i="16"/>
  <c r="C69" i="2"/>
  <c r="E12" i="13"/>
  <c r="E12" i="17"/>
  <c r="C12" i="12"/>
  <c r="E12" i="5"/>
  <c r="C12" i="2"/>
  <c r="D12" i="16"/>
  <c r="E19" i="17"/>
  <c r="E19" i="13"/>
  <c r="C19" i="12"/>
  <c r="C19" i="2"/>
  <c r="D19" i="16"/>
  <c r="E19" i="5"/>
  <c r="E84" i="13"/>
  <c r="E84" i="17"/>
  <c r="D84" i="16"/>
  <c r="E84" i="5"/>
  <c r="C84" i="2"/>
  <c r="N17" i="13"/>
  <c r="N17" i="17"/>
  <c r="L17" i="12"/>
  <c r="M17" i="16"/>
  <c r="N17" i="5"/>
  <c r="L17" i="2"/>
  <c r="E8" i="13"/>
  <c r="E8" i="17"/>
  <c r="C8" i="12"/>
  <c r="E8" i="5"/>
  <c r="C8" i="2"/>
  <c r="D8" i="16"/>
  <c r="E5" i="17"/>
  <c r="E5" i="13"/>
  <c r="C5" i="12"/>
  <c r="E5" i="5"/>
  <c r="C5" i="2"/>
  <c r="D5" i="16"/>
  <c r="E73" i="13"/>
  <c r="E73" i="17"/>
  <c r="D73" i="16"/>
  <c r="C73" i="12"/>
  <c r="E73" i="5"/>
  <c r="C73" i="2"/>
  <c r="E61" i="13"/>
  <c r="E61" i="17"/>
  <c r="C61" i="12"/>
  <c r="D61" i="16"/>
  <c r="E61" i="5"/>
  <c r="C61" i="2"/>
  <c r="E27" i="17"/>
  <c r="E27" i="13"/>
  <c r="C27" i="12"/>
  <c r="C27" i="2"/>
  <c r="D27" i="16"/>
  <c r="E27" i="5"/>
  <c r="P4" i="17"/>
  <c r="C8" i="16"/>
  <c r="C45" i="16"/>
  <c r="C15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N84" i="5" s="1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93" i="13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N71" i="5" s="1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91" i="13"/>
  <c r="E139" i="15"/>
  <c r="E100" i="13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99" i="13"/>
  <c r="E290" i="15"/>
  <c r="E274" i="15"/>
  <c r="E233" i="15"/>
  <c r="E281" i="15"/>
  <c r="E131" i="15"/>
  <c r="E92" i="13"/>
  <c r="E136" i="15"/>
  <c r="E97" i="13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87" i="13"/>
  <c r="E164" i="15"/>
  <c r="E128" i="15"/>
  <c r="E89" i="13"/>
  <c r="E98" i="13"/>
  <c r="E137" i="15"/>
  <c r="E235" i="15"/>
  <c r="E298" i="15"/>
  <c r="E193" i="15"/>
  <c r="E99" i="15"/>
  <c r="E174" i="15"/>
  <c r="E141" i="15"/>
  <c r="E102" i="13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95" i="13"/>
  <c r="E134" i="15"/>
  <c r="E229" i="15"/>
  <c r="E135" i="15"/>
  <c r="E96" i="13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101" i="13"/>
  <c r="E240" i="15"/>
  <c r="E103" i="13"/>
  <c r="E142" i="15"/>
  <c r="E306" i="15"/>
  <c r="E85" i="13"/>
  <c r="E124" i="15"/>
  <c r="E75" i="15"/>
  <c r="E86" i="15"/>
  <c r="E236" i="15"/>
  <c r="E71" i="15"/>
  <c r="N70" i="17" s="1"/>
  <c r="B47" i="15"/>
  <c r="E70" i="15"/>
  <c r="N69" i="17" s="1"/>
  <c r="O69" i="17" s="1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88" i="13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M81" i="16" s="1"/>
  <c r="E284" i="15"/>
  <c r="E268" i="15"/>
  <c r="E95" i="15"/>
  <c r="E74" i="15"/>
  <c r="N73" i="17" s="1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M67" i="16" s="1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94" i="13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86" i="13"/>
  <c r="E105" i="15"/>
  <c r="N3" i="16" l="1"/>
  <c r="N87" i="16"/>
  <c r="P87" i="16" s="1"/>
  <c r="N92" i="16"/>
  <c r="P92" i="16" s="1"/>
  <c r="N117" i="16"/>
  <c r="P117" i="16" s="1"/>
  <c r="N127" i="16"/>
  <c r="P127" i="16" s="1"/>
  <c r="N131" i="16"/>
  <c r="P131" i="16" s="1"/>
  <c r="N141" i="16"/>
  <c r="P141" i="16" s="1"/>
  <c r="N164" i="16"/>
  <c r="P164" i="16" s="1"/>
  <c r="N139" i="16"/>
  <c r="P139" i="16" s="1"/>
  <c r="N156" i="16"/>
  <c r="P156" i="16" s="1"/>
  <c r="N158" i="16"/>
  <c r="P158" i="16" s="1"/>
  <c r="N90" i="16"/>
  <c r="P90" i="16" s="1"/>
  <c r="N122" i="16"/>
  <c r="P122" i="16" s="1"/>
  <c r="N133" i="16"/>
  <c r="P133" i="16" s="1"/>
  <c r="N148" i="16"/>
  <c r="P148" i="16" s="1"/>
  <c r="N151" i="16"/>
  <c r="P151" i="16" s="1"/>
  <c r="N166" i="16"/>
  <c r="P166" i="16" s="1"/>
  <c r="N173" i="16"/>
  <c r="P173" i="16" s="1"/>
  <c r="N115" i="16"/>
  <c r="P115" i="16" s="1"/>
  <c r="N101" i="16"/>
  <c r="P101" i="16" s="1"/>
  <c r="N106" i="16"/>
  <c r="P106" i="16" s="1"/>
  <c r="N124" i="16"/>
  <c r="P124" i="16" s="1"/>
  <c r="N180" i="16"/>
  <c r="P180" i="16" s="1"/>
  <c r="N183" i="16"/>
  <c r="P183" i="16" s="1"/>
  <c r="N129" i="16"/>
  <c r="P129" i="16" s="1"/>
  <c r="N169" i="16"/>
  <c r="P169" i="16" s="1"/>
  <c r="N178" i="16"/>
  <c r="P178" i="16" s="1"/>
  <c r="N182" i="16"/>
  <c r="P182" i="16" s="1"/>
  <c r="N177" i="16"/>
  <c r="P177" i="16" s="1"/>
  <c r="N140" i="16"/>
  <c r="P140" i="16" s="1"/>
  <c r="N95" i="16"/>
  <c r="P95" i="16" s="1"/>
  <c r="N107" i="16"/>
  <c r="P107" i="16" s="1"/>
  <c r="N98" i="16"/>
  <c r="P98" i="16" s="1"/>
  <c r="N175" i="16"/>
  <c r="P175" i="16" s="1"/>
  <c r="N123" i="16"/>
  <c r="P123" i="16" s="1"/>
  <c r="N91" i="16"/>
  <c r="P91" i="16" s="1"/>
  <c r="N172" i="16"/>
  <c r="P172" i="16" s="1"/>
  <c r="N152" i="16"/>
  <c r="P152" i="16" s="1"/>
  <c r="N135" i="16"/>
  <c r="P135" i="16" s="1"/>
  <c r="N126" i="16"/>
  <c r="P126" i="16" s="1"/>
  <c r="N153" i="16"/>
  <c r="P153" i="16" s="1"/>
  <c r="N136" i="16"/>
  <c r="P136" i="16" s="1"/>
  <c r="N108" i="16"/>
  <c r="P108" i="16" s="1"/>
  <c r="N110" i="16"/>
  <c r="P110" i="16" s="1"/>
  <c r="N97" i="16"/>
  <c r="P97" i="16" s="1"/>
  <c r="N89" i="16"/>
  <c r="P89" i="16" s="1"/>
  <c r="N142" i="16"/>
  <c r="P142" i="16" s="1"/>
  <c r="N134" i="16"/>
  <c r="P134" i="16" s="1"/>
  <c r="N112" i="16"/>
  <c r="P112" i="16" s="1"/>
  <c r="N119" i="16"/>
  <c r="P119" i="16" s="1"/>
  <c r="N85" i="16"/>
  <c r="P85" i="16" s="1"/>
  <c r="N125" i="16"/>
  <c r="P125" i="16" s="1"/>
  <c r="N165" i="16"/>
  <c r="P165" i="16" s="1"/>
  <c r="N159" i="16"/>
  <c r="P159" i="16" s="1"/>
  <c r="N179" i="16"/>
  <c r="P179" i="16" s="1"/>
  <c r="N118" i="16"/>
  <c r="P118" i="16" s="1"/>
  <c r="N93" i="16"/>
  <c r="P93" i="16" s="1"/>
  <c r="N155" i="16"/>
  <c r="P155" i="16" s="1"/>
  <c r="N105" i="16"/>
  <c r="P105" i="16" s="1"/>
  <c r="N149" i="16"/>
  <c r="P149" i="16" s="1"/>
  <c r="N120" i="16"/>
  <c r="P120" i="16" s="1"/>
  <c r="N102" i="16"/>
  <c r="P102" i="16" s="1"/>
  <c r="N162" i="16"/>
  <c r="P162" i="16" s="1"/>
  <c r="N132" i="16"/>
  <c r="P132" i="16" s="1"/>
  <c r="N104" i="16"/>
  <c r="P104" i="16" s="1"/>
  <c r="N88" i="16"/>
  <c r="P88" i="16" s="1"/>
  <c r="N160" i="16"/>
  <c r="P160" i="16" s="1"/>
  <c r="N96" i="16"/>
  <c r="P96" i="16" s="1"/>
  <c r="N100" i="16"/>
  <c r="P100" i="16" s="1"/>
  <c r="N86" i="16"/>
  <c r="P86" i="16" s="1"/>
  <c r="N143" i="16"/>
  <c r="P143" i="16" s="1"/>
  <c r="N121" i="16"/>
  <c r="P121" i="16" s="1"/>
  <c r="N154" i="16"/>
  <c r="P154" i="16" s="1"/>
  <c r="N181" i="16"/>
  <c r="P181" i="16" s="1"/>
  <c r="N157" i="16"/>
  <c r="P157" i="16" s="1"/>
  <c r="N138" i="16"/>
  <c r="P138" i="16" s="1"/>
  <c r="N114" i="16"/>
  <c r="P114" i="16" s="1"/>
  <c r="N168" i="16"/>
  <c r="P168" i="16" s="1"/>
  <c r="N130" i="16"/>
  <c r="P130" i="16" s="1"/>
  <c r="N147" i="16"/>
  <c r="P147" i="16" s="1"/>
  <c r="N99" i="16"/>
  <c r="P99" i="16" s="1"/>
  <c r="N170" i="16"/>
  <c r="P170" i="16" s="1"/>
  <c r="N113" i="16"/>
  <c r="P113" i="16" s="1"/>
  <c r="N176" i="16"/>
  <c r="P176" i="16" s="1"/>
  <c r="N167" i="16"/>
  <c r="P167" i="16" s="1"/>
  <c r="N161" i="16"/>
  <c r="P161" i="16" s="1"/>
  <c r="N103" i="16"/>
  <c r="P103" i="16" s="1"/>
  <c r="N171" i="16"/>
  <c r="P171" i="16" s="1"/>
  <c r="N150" i="16"/>
  <c r="P150" i="16" s="1"/>
  <c r="N128" i="16"/>
  <c r="P128" i="16" s="1"/>
  <c r="N174" i="16"/>
  <c r="P174" i="16" s="1"/>
  <c r="N146" i="16"/>
  <c r="P146" i="16" s="1"/>
  <c r="N94" i="16"/>
  <c r="P94" i="16" s="1"/>
  <c r="N109" i="16"/>
  <c r="P109" i="16" s="1"/>
  <c r="N163" i="16"/>
  <c r="P163" i="16" s="1"/>
  <c r="N145" i="16"/>
  <c r="P145" i="16" s="1"/>
  <c r="N137" i="16"/>
  <c r="P137" i="16" s="1"/>
  <c r="N111" i="16"/>
  <c r="P111" i="16" s="1"/>
  <c r="N144" i="16"/>
  <c r="P144" i="16" s="1"/>
  <c r="N116" i="16"/>
  <c r="P116" i="16" s="1"/>
  <c r="F4" i="16"/>
  <c r="N17" i="16"/>
  <c r="O4" i="17"/>
  <c r="M98" i="2"/>
  <c r="M104" i="2"/>
  <c r="M107" i="2"/>
  <c r="M110" i="2"/>
  <c r="M116" i="2"/>
  <c r="M92" i="2"/>
  <c r="M90" i="2"/>
  <c r="M96" i="2"/>
  <c r="M99" i="2"/>
  <c r="M102" i="2"/>
  <c r="M108" i="2"/>
  <c r="M100" i="2"/>
  <c r="M91" i="2"/>
  <c r="M97" i="2"/>
  <c r="N86" i="2"/>
  <c r="O86" i="2" s="1"/>
  <c r="N95" i="2"/>
  <c r="O95" i="2" s="1"/>
  <c r="N109" i="2"/>
  <c r="O109" i="2" s="1"/>
  <c r="M93" i="2"/>
  <c r="N116" i="2"/>
  <c r="O116" i="2" s="1"/>
  <c r="N119" i="2"/>
  <c r="O119" i="2" s="1"/>
  <c r="N87" i="2"/>
  <c r="O87" i="2" s="1"/>
  <c r="M118" i="2"/>
  <c r="N106" i="2"/>
  <c r="O106" i="2" s="1"/>
  <c r="M117" i="2"/>
  <c r="N113" i="2"/>
  <c r="O113" i="2" s="1"/>
  <c r="M115" i="2"/>
  <c r="M103" i="2"/>
  <c r="M94" i="2"/>
  <c r="M119" i="2"/>
  <c r="N103" i="2"/>
  <c r="O103" i="2" s="1"/>
  <c r="M111" i="2"/>
  <c r="M101" i="2"/>
  <c r="M112" i="2"/>
  <c r="M113" i="2"/>
  <c r="M88" i="2"/>
  <c r="N102" i="2"/>
  <c r="O102" i="2" s="1"/>
  <c r="M105" i="2"/>
  <c r="M95" i="2"/>
  <c r="N107" i="2"/>
  <c r="O107" i="2" s="1"/>
  <c r="N85" i="2"/>
  <c r="O85" i="2" s="1"/>
  <c r="N91" i="2"/>
  <c r="O91" i="2" s="1"/>
  <c r="M87" i="2"/>
  <c r="M86" i="2"/>
  <c r="M89" i="2"/>
  <c r="M114" i="2"/>
  <c r="M109" i="2"/>
  <c r="M85" i="2"/>
  <c r="M106" i="2"/>
  <c r="N111" i="2"/>
  <c r="O111" i="2" s="1"/>
  <c r="N115" i="2"/>
  <c r="O115" i="2" s="1"/>
  <c r="N94" i="2"/>
  <c r="O94" i="2" s="1"/>
  <c r="N110" i="2"/>
  <c r="O110" i="2" s="1"/>
  <c r="N88" i="2"/>
  <c r="O88" i="2" s="1"/>
  <c r="N93" i="2"/>
  <c r="O93" i="2" s="1"/>
  <c r="N118" i="2"/>
  <c r="O118" i="2" s="1"/>
  <c r="N114" i="2"/>
  <c r="O114" i="2" s="1"/>
  <c r="N98" i="2"/>
  <c r="O98" i="2" s="1"/>
  <c r="N96" i="2"/>
  <c r="O96" i="2" s="1"/>
  <c r="N101" i="2"/>
  <c r="O101" i="2" s="1"/>
  <c r="N92" i="2"/>
  <c r="O92" i="2" s="1"/>
  <c r="N89" i="2"/>
  <c r="O89" i="2" s="1"/>
  <c r="N112" i="2"/>
  <c r="O112" i="2" s="1"/>
  <c r="N90" i="2"/>
  <c r="O90" i="2" s="1"/>
  <c r="N104" i="2"/>
  <c r="O104" i="2" s="1"/>
  <c r="N108" i="2"/>
  <c r="O108" i="2" s="1"/>
  <c r="N99" i="2"/>
  <c r="O99" i="2" s="1"/>
  <c r="N97" i="2"/>
  <c r="O97" i="2" s="1"/>
  <c r="N105" i="2"/>
  <c r="O105" i="2" s="1"/>
  <c r="N117" i="2"/>
  <c r="O117" i="2" s="1"/>
  <c r="N100" i="2"/>
  <c r="O100" i="2" s="1"/>
  <c r="L73" i="2"/>
  <c r="L67" i="12"/>
  <c r="M67" i="12" s="1"/>
  <c r="N70" i="13"/>
  <c r="N81" i="17"/>
  <c r="A46" i="16"/>
  <c r="B46" i="16" s="1"/>
  <c r="C46" i="16" s="1"/>
  <c r="O46" i="16" s="1"/>
  <c r="A46" i="12"/>
  <c r="B46" i="12" s="1"/>
  <c r="N46" i="12" s="1"/>
  <c r="A46" i="13"/>
  <c r="B46" i="13" s="1"/>
  <c r="C46" i="13" s="1"/>
  <c r="D46" i="13" s="1"/>
  <c r="G46" i="13" s="1"/>
  <c r="A46" i="17"/>
  <c r="B46" i="17" s="1"/>
  <c r="A46" i="5"/>
  <c r="B46" i="5" s="1"/>
  <c r="N103" i="13"/>
  <c r="N96" i="13"/>
  <c r="N84" i="13"/>
  <c r="N81" i="13"/>
  <c r="N73" i="5"/>
  <c r="N71" i="17"/>
  <c r="N67" i="17"/>
  <c r="O67" i="17" s="1"/>
  <c r="L51" i="2"/>
  <c r="N98" i="13"/>
  <c r="M84" i="16"/>
  <c r="N102" i="13"/>
  <c r="N100" i="13"/>
  <c r="N90" i="13"/>
  <c r="E43" i="5"/>
  <c r="N84" i="17"/>
  <c r="O84" i="17" s="1"/>
  <c r="L69" i="2"/>
  <c r="M73" i="16"/>
  <c r="N73" i="16" s="1"/>
  <c r="N71" i="13"/>
  <c r="N67" i="13"/>
  <c r="N51" i="5"/>
  <c r="N95" i="13"/>
  <c r="C43" i="2"/>
  <c r="N69" i="5"/>
  <c r="L73" i="12"/>
  <c r="L71" i="12"/>
  <c r="M71" i="12" s="1"/>
  <c r="M51" i="16"/>
  <c r="L70" i="2"/>
  <c r="N89" i="13"/>
  <c r="N97" i="13"/>
  <c r="N99" i="13"/>
  <c r="N91" i="13"/>
  <c r="D43" i="16"/>
  <c r="L81" i="2"/>
  <c r="M69" i="16"/>
  <c r="N69" i="16" s="1"/>
  <c r="N73" i="13"/>
  <c r="L51" i="12"/>
  <c r="N70" i="5"/>
  <c r="N101" i="13"/>
  <c r="N93" i="13"/>
  <c r="C43" i="12"/>
  <c r="N81" i="5"/>
  <c r="L69" i="12"/>
  <c r="L67" i="2"/>
  <c r="N51" i="13"/>
  <c r="L70" i="12"/>
  <c r="N94" i="13"/>
  <c r="N88" i="13"/>
  <c r="N85" i="13"/>
  <c r="N87" i="13"/>
  <c r="N92" i="13"/>
  <c r="E43" i="13"/>
  <c r="L84" i="2"/>
  <c r="L81" i="12"/>
  <c r="N69" i="13"/>
  <c r="L71" i="2"/>
  <c r="N67" i="5"/>
  <c r="M70" i="16"/>
  <c r="N86" i="13"/>
  <c r="M71" i="16"/>
  <c r="O81" i="17"/>
  <c r="O17" i="17"/>
  <c r="Q17" i="17" s="1"/>
  <c r="O73" i="17"/>
  <c r="O15" i="17"/>
  <c r="Q15" i="17" s="1"/>
  <c r="O8" i="17"/>
  <c r="Q8" i="17" s="1"/>
  <c r="O10" i="17"/>
  <c r="Q10" i="17" s="1"/>
  <c r="O23" i="17"/>
  <c r="Q23" i="17" s="1"/>
  <c r="N67" i="16"/>
  <c r="N5" i="16"/>
  <c r="N12" i="16"/>
  <c r="P12" i="16" s="1"/>
  <c r="O27" i="17"/>
  <c r="Q27" i="17" s="1"/>
  <c r="O16" i="17"/>
  <c r="Q16" i="17" s="1"/>
  <c r="O5" i="17"/>
  <c r="Q5" i="17" s="1"/>
  <c r="N9" i="16"/>
  <c r="P9" i="16" s="1"/>
  <c r="N51" i="16"/>
  <c r="E30" i="17"/>
  <c r="E30" i="13"/>
  <c r="D30" i="16"/>
  <c r="C30" i="12"/>
  <c r="E30" i="5"/>
  <c r="C30" i="2"/>
  <c r="O8" i="12"/>
  <c r="M8" i="12"/>
  <c r="N66" i="17"/>
  <c r="O66" i="17" s="1"/>
  <c r="N66" i="13"/>
  <c r="L66" i="12"/>
  <c r="N66" i="5"/>
  <c r="L66" i="2"/>
  <c r="M66" i="16"/>
  <c r="N66" i="16" s="1"/>
  <c r="E47" i="17"/>
  <c r="E47" i="13"/>
  <c r="C47" i="12"/>
  <c r="D47" i="16"/>
  <c r="E47" i="5"/>
  <c r="C47" i="2"/>
  <c r="E44" i="13"/>
  <c r="E44" i="17"/>
  <c r="C44" i="12"/>
  <c r="D44" i="16"/>
  <c r="E44" i="5"/>
  <c r="C44" i="2"/>
  <c r="E25" i="17"/>
  <c r="E25" i="13"/>
  <c r="C25" i="12"/>
  <c r="D25" i="16"/>
  <c r="E25" i="5"/>
  <c r="C25" i="2"/>
  <c r="E48" i="17"/>
  <c r="E48" i="13"/>
  <c r="C48" i="12"/>
  <c r="E48" i="5"/>
  <c r="C48" i="2"/>
  <c r="D48" i="16"/>
  <c r="N37" i="17"/>
  <c r="O37" i="17" s="1"/>
  <c r="Q37" i="17" s="1"/>
  <c r="N37" i="13"/>
  <c r="L37" i="12"/>
  <c r="M37" i="16"/>
  <c r="N37" i="16" s="1"/>
  <c r="N37" i="5"/>
  <c r="L37" i="2"/>
  <c r="N65" i="13"/>
  <c r="N65" i="17"/>
  <c r="O65" i="17" s="1"/>
  <c r="L65" i="12"/>
  <c r="M65" i="16"/>
  <c r="N65" i="16" s="1"/>
  <c r="N65" i="5"/>
  <c r="L65" i="2"/>
  <c r="E79" i="17"/>
  <c r="E79" i="13"/>
  <c r="C79" i="12"/>
  <c r="D79" i="16"/>
  <c r="E79" i="5"/>
  <c r="C79" i="2"/>
  <c r="N56" i="13"/>
  <c r="N56" i="17"/>
  <c r="O56" i="17" s="1"/>
  <c r="L56" i="12"/>
  <c r="M56" i="16"/>
  <c r="N56" i="16" s="1"/>
  <c r="N56" i="5"/>
  <c r="L56" i="2"/>
  <c r="E68" i="17"/>
  <c r="E68" i="13"/>
  <c r="C68" i="12"/>
  <c r="D68" i="16"/>
  <c r="E68" i="5"/>
  <c r="C68" i="2"/>
  <c r="E76" i="13"/>
  <c r="E76" i="17"/>
  <c r="C76" i="12"/>
  <c r="D76" i="16"/>
  <c r="E76" i="5"/>
  <c r="C76" i="2"/>
  <c r="N40" i="13"/>
  <c r="L40" i="12"/>
  <c r="N40" i="17"/>
  <c r="O40" i="17" s="1"/>
  <c r="Q40" i="17" s="1"/>
  <c r="N40" i="5"/>
  <c r="L40" i="2"/>
  <c r="M40" i="16"/>
  <c r="N40" i="16" s="1"/>
  <c r="N38" i="13"/>
  <c r="N38" i="17"/>
  <c r="O38" i="17" s="1"/>
  <c r="Q38" i="17" s="1"/>
  <c r="L38" i="12"/>
  <c r="M38" i="16"/>
  <c r="N38" i="16" s="1"/>
  <c r="N38" i="5"/>
  <c r="L38" i="2"/>
  <c r="N26" i="13"/>
  <c r="N26" i="17"/>
  <c r="O26" i="17" s="1"/>
  <c r="Q26" i="17" s="1"/>
  <c r="L26" i="12"/>
  <c r="M26" i="16"/>
  <c r="N26" i="16" s="1"/>
  <c r="N26" i="5"/>
  <c r="L26" i="2"/>
  <c r="E33" i="13"/>
  <c r="E33" i="17"/>
  <c r="C33" i="12"/>
  <c r="D33" i="16"/>
  <c r="E33" i="5"/>
  <c r="C33" i="2"/>
  <c r="E54" i="17"/>
  <c r="E54" i="13"/>
  <c r="C54" i="12"/>
  <c r="D54" i="16"/>
  <c r="E54" i="5"/>
  <c r="C54" i="2"/>
  <c r="N45" i="17"/>
  <c r="O45" i="17" s="1"/>
  <c r="Q45" i="17" s="1"/>
  <c r="N45" i="13"/>
  <c r="M45" i="16"/>
  <c r="N45" i="16" s="1"/>
  <c r="L45" i="12"/>
  <c r="N45" i="5"/>
  <c r="L45" i="2"/>
  <c r="O4" i="12"/>
  <c r="M4" i="12"/>
  <c r="N27" i="16"/>
  <c r="O9" i="17"/>
  <c r="Q9" i="17" s="1"/>
  <c r="N16" i="16"/>
  <c r="O70" i="17"/>
  <c r="E29" i="17"/>
  <c r="E29" i="13"/>
  <c r="C29" i="12"/>
  <c r="E29" i="5"/>
  <c r="D29" i="16"/>
  <c r="C29" i="2"/>
  <c r="N59" i="17"/>
  <c r="O59" i="17" s="1"/>
  <c r="N59" i="13"/>
  <c r="L59" i="12"/>
  <c r="M59" i="16"/>
  <c r="N59" i="16" s="1"/>
  <c r="N59" i="5"/>
  <c r="L59" i="2"/>
  <c r="E52" i="13"/>
  <c r="E52" i="17"/>
  <c r="C52" i="12"/>
  <c r="D52" i="16"/>
  <c r="E52" i="5"/>
  <c r="C52" i="2"/>
  <c r="E77" i="17"/>
  <c r="E77" i="13"/>
  <c r="D77" i="16"/>
  <c r="C77" i="12"/>
  <c r="E77" i="5"/>
  <c r="C77" i="2"/>
  <c r="N18" i="13"/>
  <c r="L18" i="12"/>
  <c r="N18" i="17"/>
  <c r="O18" i="17" s="1"/>
  <c r="Q18" i="17" s="1"/>
  <c r="N18" i="5"/>
  <c r="L18" i="2"/>
  <c r="M18" i="16"/>
  <c r="N18" i="16" s="1"/>
  <c r="E72" i="17"/>
  <c r="E72" i="13"/>
  <c r="C72" i="12"/>
  <c r="E72" i="5"/>
  <c r="D72" i="16"/>
  <c r="C72" i="2"/>
  <c r="E83" i="17"/>
  <c r="E83" i="13"/>
  <c r="C83" i="12"/>
  <c r="D83" i="16"/>
  <c r="C83" i="2"/>
  <c r="E83" i="5"/>
  <c r="N72" i="17"/>
  <c r="O72" i="17" s="1"/>
  <c r="N72" i="13"/>
  <c r="L72" i="12"/>
  <c r="M72" i="16"/>
  <c r="N72" i="16" s="1"/>
  <c r="N72" i="5"/>
  <c r="L72" i="2"/>
  <c r="E37" i="17"/>
  <c r="E37" i="13"/>
  <c r="C37" i="12"/>
  <c r="E37" i="5"/>
  <c r="C37" i="2"/>
  <c r="D37" i="16"/>
  <c r="N50" i="13"/>
  <c r="N50" i="17"/>
  <c r="O50" i="17" s="1"/>
  <c r="L50" i="12"/>
  <c r="M50" i="16"/>
  <c r="N50" i="16" s="1"/>
  <c r="N50" i="5"/>
  <c r="L50" i="2"/>
  <c r="E65" i="13"/>
  <c r="E65" i="17"/>
  <c r="C65" i="12"/>
  <c r="D65" i="16"/>
  <c r="E65" i="5"/>
  <c r="C65" i="2"/>
  <c r="N79" i="13"/>
  <c r="L79" i="12"/>
  <c r="N79" i="17"/>
  <c r="O79" i="17" s="1"/>
  <c r="M79" i="16"/>
  <c r="N79" i="16" s="1"/>
  <c r="N79" i="5"/>
  <c r="L79" i="2"/>
  <c r="E49" i="13"/>
  <c r="E49" i="17"/>
  <c r="C49" i="12"/>
  <c r="D49" i="16"/>
  <c r="E49" i="5"/>
  <c r="C49" i="2"/>
  <c r="N68" i="17"/>
  <c r="O68" i="17" s="1"/>
  <c r="N68" i="13"/>
  <c r="L68" i="12"/>
  <c r="M68" i="16"/>
  <c r="N68" i="16" s="1"/>
  <c r="N68" i="5"/>
  <c r="L68" i="2"/>
  <c r="N32" i="17"/>
  <c r="O32" i="17" s="1"/>
  <c r="Q32" i="17" s="1"/>
  <c r="L32" i="12"/>
  <c r="N32" i="13"/>
  <c r="N32" i="5"/>
  <c r="L32" i="2"/>
  <c r="M32" i="16"/>
  <c r="N32" i="16" s="1"/>
  <c r="E59" i="17"/>
  <c r="E59" i="13"/>
  <c r="C59" i="12"/>
  <c r="C59" i="2"/>
  <c r="D59" i="16"/>
  <c r="E59" i="5"/>
  <c r="N76" i="17"/>
  <c r="O76" i="17" s="1"/>
  <c r="N76" i="13"/>
  <c r="L76" i="12"/>
  <c r="M76" i="16"/>
  <c r="N76" i="16" s="1"/>
  <c r="N76" i="5"/>
  <c r="L76" i="2"/>
  <c r="N33" i="13"/>
  <c r="N33" i="17"/>
  <c r="O33" i="17" s="1"/>
  <c r="Q33" i="17" s="1"/>
  <c r="L33" i="12"/>
  <c r="M33" i="16"/>
  <c r="N33" i="16" s="1"/>
  <c r="N33" i="5"/>
  <c r="L33" i="2"/>
  <c r="N54" i="17"/>
  <c r="O54" i="17" s="1"/>
  <c r="N54" i="13"/>
  <c r="L54" i="12"/>
  <c r="M54" i="16"/>
  <c r="N54" i="16" s="1"/>
  <c r="N54" i="5"/>
  <c r="L54" i="2"/>
  <c r="E21" i="17"/>
  <c r="E21" i="13"/>
  <c r="C21" i="12"/>
  <c r="E21" i="5"/>
  <c r="C21" i="2"/>
  <c r="D21" i="16"/>
  <c r="O10" i="12"/>
  <c r="M10" i="12"/>
  <c r="O23" i="12"/>
  <c r="M23" i="12"/>
  <c r="O27" i="12"/>
  <c r="M27" i="12"/>
  <c r="O16" i="12"/>
  <c r="M16" i="12"/>
  <c r="N49" i="13"/>
  <c r="N49" i="17"/>
  <c r="O49" i="17" s="1"/>
  <c r="M49" i="16"/>
  <c r="N49" i="16" s="1"/>
  <c r="L49" i="12"/>
  <c r="N49" i="5"/>
  <c r="L49" i="2"/>
  <c r="N41" i="17"/>
  <c r="O41" i="17" s="1"/>
  <c r="Q41" i="17" s="1"/>
  <c r="N41" i="13"/>
  <c r="L41" i="12"/>
  <c r="M41" i="16"/>
  <c r="N41" i="16" s="1"/>
  <c r="N41" i="5"/>
  <c r="L41" i="2"/>
  <c r="E42" i="17"/>
  <c r="E42" i="13"/>
  <c r="D42" i="16"/>
  <c r="C42" i="12"/>
  <c r="E42" i="5"/>
  <c r="C42" i="2"/>
  <c r="N30" i="17"/>
  <c r="O30" i="17" s="1"/>
  <c r="Q30" i="17" s="1"/>
  <c r="N30" i="13"/>
  <c r="L30" i="12"/>
  <c r="N30" i="5"/>
  <c r="L30" i="2"/>
  <c r="M30" i="16"/>
  <c r="N30" i="16" s="1"/>
  <c r="E74" i="17"/>
  <c r="E74" i="13"/>
  <c r="C74" i="12"/>
  <c r="D74" i="16"/>
  <c r="E74" i="5"/>
  <c r="C74" i="2"/>
  <c r="N52" i="13"/>
  <c r="N52" i="17"/>
  <c r="O52" i="17" s="1"/>
  <c r="L52" i="12"/>
  <c r="M52" i="16"/>
  <c r="N52" i="16" s="1"/>
  <c r="N52" i="5"/>
  <c r="L52" i="2"/>
  <c r="E60" i="13"/>
  <c r="E60" i="17"/>
  <c r="D60" i="16"/>
  <c r="C60" i="12"/>
  <c r="E60" i="5"/>
  <c r="C60" i="2"/>
  <c r="E39" i="17"/>
  <c r="E39" i="13"/>
  <c r="C39" i="12"/>
  <c r="D39" i="16"/>
  <c r="E39" i="5"/>
  <c r="C39" i="2"/>
  <c r="N77" i="13"/>
  <c r="N77" i="17"/>
  <c r="O77" i="17" s="1"/>
  <c r="M77" i="16"/>
  <c r="N77" i="16" s="1"/>
  <c r="L77" i="12"/>
  <c r="N77" i="5"/>
  <c r="L77" i="2"/>
  <c r="E78" i="13"/>
  <c r="E78" i="17"/>
  <c r="C78" i="12"/>
  <c r="D78" i="16"/>
  <c r="E78" i="5"/>
  <c r="C78" i="2"/>
  <c r="N22" i="17"/>
  <c r="O22" i="17" s="1"/>
  <c r="Q22" i="17" s="1"/>
  <c r="N22" i="13"/>
  <c r="L22" i="12"/>
  <c r="N22" i="5"/>
  <c r="L22" i="2"/>
  <c r="M22" i="16"/>
  <c r="N22" i="16" s="1"/>
  <c r="E18" i="13"/>
  <c r="E18" i="17"/>
  <c r="C18" i="12"/>
  <c r="D18" i="16"/>
  <c r="E18" i="5"/>
  <c r="C18" i="2"/>
  <c r="N58" i="17"/>
  <c r="O58" i="17" s="1"/>
  <c r="N58" i="13"/>
  <c r="M58" i="16"/>
  <c r="N58" i="16" s="1"/>
  <c r="L58" i="12"/>
  <c r="N58" i="5"/>
  <c r="L58" i="2"/>
  <c r="L7" i="12"/>
  <c r="N7" i="13"/>
  <c r="N7" i="17"/>
  <c r="O7" i="17" s="1"/>
  <c r="Q7" i="17" s="1"/>
  <c r="M7" i="16"/>
  <c r="N7" i="16" s="1"/>
  <c r="N7" i="5"/>
  <c r="L7" i="2"/>
  <c r="N11" i="13"/>
  <c r="N11" i="17"/>
  <c r="O11" i="17" s="1"/>
  <c r="Q11" i="17" s="1"/>
  <c r="L11" i="12"/>
  <c r="N11" i="5"/>
  <c r="L11" i="2"/>
  <c r="M11" i="16"/>
  <c r="N11" i="16" s="1"/>
  <c r="M73" i="12"/>
  <c r="P3" i="16"/>
  <c r="O5" i="12"/>
  <c r="M5" i="12"/>
  <c r="O12" i="12"/>
  <c r="M12" i="12"/>
  <c r="N62" i="13"/>
  <c r="N62" i="17"/>
  <c r="O62" i="17" s="1"/>
  <c r="L62" i="12"/>
  <c r="M62" i="16"/>
  <c r="N62" i="16" s="1"/>
  <c r="N62" i="5"/>
  <c r="L62" i="2"/>
  <c r="E62" i="17"/>
  <c r="E62" i="13"/>
  <c r="C62" i="12"/>
  <c r="D62" i="16"/>
  <c r="E62" i="5"/>
  <c r="C62" i="2"/>
  <c r="N60" i="17"/>
  <c r="O60" i="17" s="1"/>
  <c r="N60" i="13"/>
  <c r="L60" i="12"/>
  <c r="M60" i="16"/>
  <c r="N60" i="16" s="1"/>
  <c r="N60" i="5"/>
  <c r="L60" i="2"/>
  <c r="E7" i="17"/>
  <c r="E7" i="13"/>
  <c r="C7" i="12"/>
  <c r="D7" i="16"/>
  <c r="E7" i="5"/>
  <c r="C7" i="2"/>
  <c r="N29" i="13"/>
  <c r="N29" i="17"/>
  <c r="O29" i="17" s="1"/>
  <c r="Q29" i="17" s="1"/>
  <c r="L29" i="12"/>
  <c r="M29" i="16"/>
  <c r="N29" i="16" s="1"/>
  <c r="N29" i="5"/>
  <c r="L29" i="2"/>
  <c r="N43" i="17"/>
  <c r="O43" i="17" s="1"/>
  <c r="Q43" i="17" s="1"/>
  <c r="N43" i="13"/>
  <c r="L43" i="12"/>
  <c r="M43" i="16"/>
  <c r="N43" i="16" s="1"/>
  <c r="N43" i="5"/>
  <c r="L43" i="2"/>
  <c r="N42" i="17"/>
  <c r="O42" i="17" s="1"/>
  <c r="Q42" i="17" s="1"/>
  <c r="N42" i="13"/>
  <c r="L42" i="12"/>
  <c r="M42" i="16"/>
  <c r="N42" i="16" s="1"/>
  <c r="N42" i="5"/>
  <c r="L42" i="2"/>
  <c r="N39" i="17"/>
  <c r="O39" i="17" s="1"/>
  <c r="N39" i="13"/>
  <c r="L39" i="12"/>
  <c r="M39" i="16"/>
  <c r="N39" i="16" s="1"/>
  <c r="N39" i="5"/>
  <c r="L39" i="2"/>
  <c r="N20" i="17"/>
  <c r="O20" i="17" s="1"/>
  <c r="N20" i="13"/>
  <c r="L20" i="12"/>
  <c r="M20" i="16"/>
  <c r="N20" i="16" s="1"/>
  <c r="N20" i="5"/>
  <c r="L20" i="2"/>
  <c r="N75" i="17"/>
  <c r="O75" i="17" s="1"/>
  <c r="N75" i="13"/>
  <c r="L75" i="12"/>
  <c r="M75" i="16"/>
  <c r="N75" i="16" s="1"/>
  <c r="N75" i="5"/>
  <c r="L75" i="2"/>
  <c r="N83" i="17"/>
  <c r="O83" i="17" s="1"/>
  <c r="N83" i="13"/>
  <c r="L83" i="12"/>
  <c r="M83" i="16"/>
  <c r="N83" i="16" s="1"/>
  <c r="N83" i="5"/>
  <c r="L83" i="2"/>
  <c r="N47" i="17"/>
  <c r="O47" i="17" s="1"/>
  <c r="L47" i="12"/>
  <c r="N47" i="13"/>
  <c r="M47" i="16"/>
  <c r="N47" i="16" s="1"/>
  <c r="N47" i="5"/>
  <c r="L47" i="2"/>
  <c r="E63" i="13"/>
  <c r="E63" i="17"/>
  <c r="C63" i="12"/>
  <c r="E63" i="5"/>
  <c r="D63" i="16"/>
  <c r="C63" i="2"/>
  <c r="N44" i="17"/>
  <c r="O44" i="17" s="1"/>
  <c r="N44" i="13"/>
  <c r="L44" i="12"/>
  <c r="M44" i="16"/>
  <c r="N44" i="16" s="1"/>
  <c r="N44" i="5"/>
  <c r="L44" i="2"/>
  <c r="E34" i="17"/>
  <c r="E34" i="13"/>
  <c r="C34" i="12"/>
  <c r="C34" i="2"/>
  <c r="D34" i="16"/>
  <c r="E34" i="5"/>
  <c r="E24" i="17"/>
  <c r="E24" i="13"/>
  <c r="C24" i="12"/>
  <c r="E24" i="5"/>
  <c r="C24" i="2"/>
  <c r="D24" i="16"/>
  <c r="N64" i="17"/>
  <c r="O64" i="17" s="1"/>
  <c r="N64" i="13"/>
  <c r="L64" i="12"/>
  <c r="M64" i="16"/>
  <c r="N64" i="16" s="1"/>
  <c r="N64" i="5"/>
  <c r="L64" i="2"/>
  <c r="N25" i="13"/>
  <c r="N25" i="17"/>
  <c r="O25" i="17" s="1"/>
  <c r="Q25" i="17" s="1"/>
  <c r="L25" i="12"/>
  <c r="M25" i="16"/>
  <c r="N25" i="16" s="1"/>
  <c r="N25" i="5"/>
  <c r="L25" i="2"/>
  <c r="N19" i="17"/>
  <c r="O19" i="17" s="1"/>
  <c r="Q19" i="17" s="1"/>
  <c r="N19" i="13"/>
  <c r="L19" i="12"/>
  <c r="M19" i="16"/>
  <c r="N19" i="16" s="1"/>
  <c r="N19" i="5"/>
  <c r="L19" i="2"/>
  <c r="N6" i="13"/>
  <c r="N6" i="17"/>
  <c r="O6" i="17" s="1"/>
  <c r="L6" i="12"/>
  <c r="M6" i="16"/>
  <c r="N6" i="16" s="1"/>
  <c r="N6" i="5"/>
  <c r="L6" i="2"/>
  <c r="P17" i="16"/>
  <c r="O17" i="12"/>
  <c r="M17" i="12"/>
  <c r="N84" i="16"/>
  <c r="M69" i="12"/>
  <c r="N15" i="16"/>
  <c r="N71" i="16"/>
  <c r="N13" i="13"/>
  <c r="N13" i="17"/>
  <c r="O13" i="17" s="1"/>
  <c r="Q13" i="17" s="1"/>
  <c r="L13" i="12"/>
  <c r="M13" i="16"/>
  <c r="N13" i="16" s="1"/>
  <c r="N13" i="5"/>
  <c r="L13" i="2"/>
  <c r="M51" i="12"/>
  <c r="O12" i="17"/>
  <c r="Q12" i="17" s="1"/>
  <c r="E32" i="13"/>
  <c r="E32" i="17"/>
  <c r="C32" i="12"/>
  <c r="D32" i="16"/>
  <c r="E32" i="5"/>
  <c r="C32" i="2"/>
  <c r="N21" i="17"/>
  <c r="O21" i="17" s="1"/>
  <c r="Q21" i="17" s="1"/>
  <c r="N21" i="13"/>
  <c r="L21" i="12"/>
  <c r="M21" i="16"/>
  <c r="N21" i="16" s="1"/>
  <c r="N21" i="5"/>
  <c r="L21" i="2"/>
  <c r="E64" i="13"/>
  <c r="C64" i="12"/>
  <c r="E64" i="17"/>
  <c r="D64" i="16"/>
  <c r="E64" i="5"/>
  <c r="C64" i="2"/>
  <c r="N61" i="13"/>
  <c r="N61" i="17"/>
  <c r="O61" i="17" s="1"/>
  <c r="L61" i="12"/>
  <c r="M61" i="16"/>
  <c r="N61" i="16" s="1"/>
  <c r="N61" i="5"/>
  <c r="L61" i="2"/>
  <c r="E50" i="17"/>
  <c r="E50" i="13"/>
  <c r="C50" i="12"/>
  <c r="D50" i="16"/>
  <c r="E50" i="5"/>
  <c r="C50" i="2"/>
  <c r="L48" i="12"/>
  <c r="N48" i="17"/>
  <c r="O48" i="17" s="1"/>
  <c r="N48" i="13"/>
  <c r="N48" i="5"/>
  <c r="L48" i="2"/>
  <c r="M48" i="16"/>
  <c r="N48" i="16" s="1"/>
  <c r="E75" i="13"/>
  <c r="E75" i="17"/>
  <c r="C75" i="12"/>
  <c r="D75" i="16"/>
  <c r="C75" i="2"/>
  <c r="E75" i="5"/>
  <c r="E80" i="13"/>
  <c r="E80" i="17"/>
  <c r="C80" i="12"/>
  <c r="D80" i="16"/>
  <c r="E80" i="5"/>
  <c r="C80" i="2"/>
  <c r="N35" i="17"/>
  <c r="O35" i="17" s="1"/>
  <c r="Q35" i="17" s="1"/>
  <c r="L35" i="12"/>
  <c r="N35" i="13"/>
  <c r="M35" i="16"/>
  <c r="N35" i="16" s="1"/>
  <c r="N35" i="5"/>
  <c r="L35" i="2"/>
  <c r="E55" i="13"/>
  <c r="E55" i="17"/>
  <c r="C55" i="12"/>
  <c r="D55" i="16"/>
  <c r="E55" i="5"/>
  <c r="C55" i="2"/>
  <c r="N31" i="17"/>
  <c r="O31" i="17" s="1"/>
  <c r="Q31" i="17" s="1"/>
  <c r="L31" i="12"/>
  <c r="N31" i="13"/>
  <c r="M31" i="16"/>
  <c r="N31" i="16" s="1"/>
  <c r="N31" i="5"/>
  <c r="L31" i="2"/>
  <c r="E36" i="17"/>
  <c r="E36" i="13"/>
  <c r="C36" i="12"/>
  <c r="D36" i="16"/>
  <c r="E36" i="5"/>
  <c r="C36" i="2"/>
  <c r="N63" i="17"/>
  <c r="O63" i="17" s="1"/>
  <c r="N63" i="13"/>
  <c r="L63" i="12"/>
  <c r="M63" i="16"/>
  <c r="N63" i="16" s="1"/>
  <c r="N63" i="5"/>
  <c r="L63" i="2"/>
  <c r="N28" i="17"/>
  <c r="O28" i="17" s="1"/>
  <c r="Q28" i="17" s="1"/>
  <c r="N28" i="13"/>
  <c r="L28" i="12"/>
  <c r="M28" i="16"/>
  <c r="N28" i="16" s="1"/>
  <c r="N28" i="5"/>
  <c r="L28" i="2"/>
  <c r="N34" i="17"/>
  <c r="O34" i="17" s="1"/>
  <c r="Q34" i="17" s="1"/>
  <c r="L34" i="12"/>
  <c r="N34" i="13"/>
  <c r="M34" i="16"/>
  <c r="N34" i="16" s="1"/>
  <c r="N34" i="5"/>
  <c r="L34" i="2"/>
  <c r="N24" i="13"/>
  <c r="L24" i="12"/>
  <c r="N24" i="17"/>
  <c r="O24" i="17" s="1"/>
  <c r="Q24" i="17" s="1"/>
  <c r="N24" i="5"/>
  <c r="L24" i="2"/>
  <c r="M24" i="16"/>
  <c r="N24" i="16" s="1"/>
  <c r="E82" i="13"/>
  <c r="E82" i="17"/>
  <c r="D82" i="16"/>
  <c r="C82" i="12"/>
  <c r="E82" i="5"/>
  <c r="C82" i="2"/>
  <c r="N46" i="13"/>
  <c r="N46" i="17"/>
  <c r="O46" i="17" s="1"/>
  <c r="L46" i="12"/>
  <c r="M46" i="16"/>
  <c r="N46" i="16" s="1"/>
  <c r="N46" i="5"/>
  <c r="L46" i="2"/>
  <c r="N14" i="13"/>
  <c r="N14" i="17"/>
  <c r="O14" i="17" s="1"/>
  <c r="Q14" i="17" s="1"/>
  <c r="M14" i="16"/>
  <c r="N14" i="16" s="1"/>
  <c r="L14" i="12"/>
  <c r="N14" i="5"/>
  <c r="L14" i="2"/>
  <c r="N8" i="16"/>
  <c r="N4" i="16"/>
  <c r="M81" i="12"/>
  <c r="O3" i="17"/>
  <c r="O71" i="17"/>
  <c r="M70" i="12"/>
  <c r="N78" i="13"/>
  <c r="N78" i="17"/>
  <c r="O78" i="17" s="1"/>
  <c r="L78" i="12"/>
  <c r="M78" i="16"/>
  <c r="N78" i="16" s="1"/>
  <c r="N78" i="5"/>
  <c r="L78" i="2"/>
  <c r="E3" i="13"/>
  <c r="F81" i="13" s="1"/>
  <c r="E3" i="17"/>
  <c r="F12" i="17" s="1"/>
  <c r="C3" i="12"/>
  <c r="D9" i="12" s="1"/>
  <c r="E3" i="5"/>
  <c r="D3" i="16"/>
  <c r="N74" i="17"/>
  <c r="O74" i="17" s="1"/>
  <c r="N74" i="13"/>
  <c r="L74" i="12"/>
  <c r="M74" i="16"/>
  <c r="N74" i="16" s="1"/>
  <c r="N74" i="5"/>
  <c r="L74" i="2"/>
  <c r="N80" i="17"/>
  <c r="O80" i="17" s="1"/>
  <c r="N80" i="13"/>
  <c r="L80" i="12"/>
  <c r="M80" i="16"/>
  <c r="N80" i="16" s="1"/>
  <c r="N80" i="5"/>
  <c r="L80" i="2"/>
  <c r="E35" i="17"/>
  <c r="E35" i="13"/>
  <c r="C35" i="12"/>
  <c r="D35" i="16"/>
  <c r="C35" i="2"/>
  <c r="E35" i="5"/>
  <c r="N55" i="17"/>
  <c r="O55" i="17" s="1"/>
  <c r="L55" i="12"/>
  <c r="N55" i="13"/>
  <c r="N55" i="5"/>
  <c r="L55" i="2"/>
  <c r="M55" i="16"/>
  <c r="N55" i="16" s="1"/>
  <c r="N36" i="13"/>
  <c r="N36" i="17"/>
  <c r="O36" i="17" s="1"/>
  <c r="L36" i="12"/>
  <c r="N36" i="5"/>
  <c r="L36" i="2"/>
  <c r="M36" i="16"/>
  <c r="N36" i="16" s="1"/>
  <c r="E28" i="13"/>
  <c r="E28" i="17"/>
  <c r="C28" i="12"/>
  <c r="E28" i="5"/>
  <c r="C28" i="2"/>
  <c r="D28" i="16"/>
  <c r="E40" i="17"/>
  <c r="E40" i="13"/>
  <c r="C40" i="12"/>
  <c r="D40" i="16"/>
  <c r="E40" i="5"/>
  <c r="C40" i="2"/>
  <c r="E38" i="17"/>
  <c r="F38" i="17" s="1"/>
  <c r="E38" i="13"/>
  <c r="C38" i="12"/>
  <c r="E38" i="5"/>
  <c r="D38" i="16"/>
  <c r="C38" i="2"/>
  <c r="E26" i="13"/>
  <c r="E26" i="17"/>
  <c r="F26" i="17" s="1"/>
  <c r="C26" i="12"/>
  <c r="D26" i="16"/>
  <c r="C26" i="2"/>
  <c r="E26" i="5"/>
  <c r="N82" i="17"/>
  <c r="O82" i="17" s="1"/>
  <c r="N82" i="13"/>
  <c r="M82" i="16"/>
  <c r="N82" i="16" s="1"/>
  <c r="L82" i="12"/>
  <c r="N82" i="5"/>
  <c r="L82" i="2"/>
  <c r="N53" i="17"/>
  <c r="O53" i="17" s="1"/>
  <c r="N53" i="13"/>
  <c r="L53" i="12"/>
  <c r="M53" i="16"/>
  <c r="N53" i="16" s="1"/>
  <c r="N53" i="5"/>
  <c r="L53" i="2"/>
  <c r="N57" i="13"/>
  <c r="N57" i="17"/>
  <c r="O57" i="17" s="1"/>
  <c r="L57" i="12"/>
  <c r="M57" i="16"/>
  <c r="N57" i="16" s="1"/>
  <c r="N57" i="5"/>
  <c r="L57" i="2"/>
  <c r="P5" i="16"/>
  <c r="N81" i="16"/>
  <c r="O15" i="12"/>
  <c r="M15" i="12"/>
  <c r="N10" i="16"/>
  <c r="F17" i="17"/>
  <c r="N23" i="16"/>
  <c r="E45" i="16"/>
  <c r="F56" i="17"/>
  <c r="M9" i="12"/>
  <c r="O9" i="12"/>
  <c r="O51" i="17"/>
  <c r="N70" i="16"/>
  <c r="G4" i="17"/>
  <c r="Q4" i="17"/>
  <c r="F5" i="16"/>
  <c r="O15" i="16"/>
  <c r="O45" i="16"/>
  <c r="P45" i="16" s="1"/>
  <c r="O8" i="16"/>
  <c r="B48" i="15"/>
  <c r="E3" i="16" l="1"/>
  <c r="E85" i="16"/>
  <c r="E91" i="16"/>
  <c r="E100" i="16"/>
  <c r="E123" i="16"/>
  <c r="E134" i="16"/>
  <c r="E149" i="16"/>
  <c r="E132" i="16"/>
  <c r="E142" i="16"/>
  <c r="E162" i="16"/>
  <c r="E165" i="16"/>
  <c r="E179" i="16"/>
  <c r="E181" i="16"/>
  <c r="E86" i="16"/>
  <c r="E107" i="16"/>
  <c r="E109" i="16"/>
  <c r="E138" i="16"/>
  <c r="E94" i="16"/>
  <c r="E116" i="16"/>
  <c r="E130" i="16"/>
  <c r="E140" i="16"/>
  <c r="E157" i="16"/>
  <c r="E170" i="16"/>
  <c r="E172" i="16"/>
  <c r="E183" i="16"/>
  <c r="E167" i="16"/>
  <c r="E163" i="16"/>
  <c r="E118" i="16"/>
  <c r="E177" i="16"/>
  <c r="E122" i="16"/>
  <c r="E158" i="16"/>
  <c r="E144" i="16"/>
  <c r="E108" i="16"/>
  <c r="E148" i="16"/>
  <c r="E120" i="16"/>
  <c r="E110" i="16"/>
  <c r="E101" i="16"/>
  <c r="E168" i="16"/>
  <c r="E119" i="16"/>
  <c r="E153" i="16"/>
  <c r="E136" i="16"/>
  <c r="E128" i="16"/>
  <c r="E96" i="16"/>
  <c r="E87" i="16"/>
  <c r="E154" i="16"/>
  <c r="E175" i="16"/>
  <c r="E102" i="16"/>
  <c r="E121" i="16"/>
  <c r="E161" i="16"/>
  <c r="E171" i="16"/>
  <c r="E117" i="16"/>
  <c r="E173" i="16"/>
  <c r="E156" i="16"/>
  <c r="E139" i="16"/>
  <c r="E176" i="16"/>
  <c r="E126" i="16"/>
  <c r="E180" i="16"/>
  <c r="E150" i="16"/>
  <c r="E125" i="16"/>
  <c r="E99" i="16"/>
  <c r="E152" i="16"/>
  <c r="E135" i="16"/>
  <c r="E113" i="16"/>
  <c r="E151" i="16"/>
  <c r="E127" i="16"/>
  <c r="E106" i="16"/>
  <c r="E111" i="16"/>
  <c r="E95" i="16"/>
  <c r="E182" i="16"/>
  <c r="E174" i="16"/>
  <c r="E160" i="16"/>
  <c r="E88" i="16"/>
  <c r="E178" i="16"/>
  <c r="E112" i="16"/>
  <c r="E92" i="16"/>
  <c r="E155" i="16"/>
  <c r="E115" i="16"/>
  <c r="E145" i="16"/>
  <c r="E124" i="16"/>
  <c r="E143" i="16"/>
  <c r="E103" i="16"/>
  <c r="E159" i="16"/>
  <c r="E141" i="16"/>
  <c r="E133" i="16"/>
  <c r="E104" i="16"/>
  <c r="E147" i="16"/>
  <c r="E105" i="16"/>
  <c r="E98" i="16"/>
  <c r="E164" i="16"/>
  <c r="E131" i="16"/>
  <c r="E114" i="16"/>
  <c r="E166" i="16"/>
  <c r="E169" i="16"/>
  <c r="E93" i="16"/>
  <c r="E129" i="16"/>
  <c r="E146" i="16"/>
  <c r="E97" i="16"/>
  <c r="E89" i="16"/>
  <c r="E90" i="16"/>
  <c r="E137" i="16"/>
  <c r="E26" i="16"/>
  <c r="E28" i="16"/>
  <c r="P8" i="16"/>
  <c r="D26" i="12"/>
  <c r="D22" i="12"/>
  <c r="D28" i="12"/>
  <c r="C46" i="17"/>
  <c r="D46" i="17" s="1"/>
  <c r="P46" i="17" s="1"/>
  <c r="Q46" i="17" s="1"/>
  <c r="A47" i="12"/>
  <c r="B47" i="12" s="1"/>
  <c r="N47" i="12" s="1"/>
  <c r="O47" i="12" s="1"/>
  <c r="A47" i="5"/>
  <c r="B47" i="5" s="1"/>
  <c r="A47" i="17"/>
  <c r="B47" i="17" s="1"/>
  <c r="C47" i="17" s="1"/>
  <c r="D47" i="17" s="1"/>
  <c r="P47" i="17" s="1"/>
  <c r="A47" i="13"/>
  <c r="B47" i="13" s="1"/>
  <c r="C47" i="13" s="1"/>
  <c r="D47" i="13" s="1"/>
  <c r="G47" i="13" s="1"/>
  <c r="A47" i="16"/>
  <c r="B47" i="16" s="1"/>
  <c r="E59" i="16"/>
  <c r="D65" i="12"/>
  <c r="F26" i="13"/>
  <c r="H26" i="13" s="1"/>
  <c r="F61" i="13"/>
  <c r="F20" i="13"/>
  <c r="H20" i="13" s="1"/>
  <c r="D27" i="12"/>
  <c r="F23" i="13"/>
  <c r="H23" i="13" s="1"/>
  <c r="D71" i="12"/>
  <c r="F28" i="17"/>
  <c r="D10" i="12"/>
  <c r="F56" i="13"/>
  <c r="F73" i="13"/>
  <c r="D40" i="12"/>
  <c r="F28" i="13"/>
  <c r="H28" i="13" s="1"/>
  <c r="D35" i="12"/>
  <c r="D12" i="12"/>
  <c r="F61" i="17"/>
  <c r="D82" i="12"/>
  <c r="F14" i="17"/>
  <c r="D67" i="12"/>
  <c r="F6" i="17"/>
  <c r="F43" i="13"/>
  <c r="H43" i="13" s="1"/>
  <c r="F18" i="13"/>
  <c r="H18" i="13" s="1"/>
  <c r="F39" i="17"/>
  <c r="D74" i="12"/>
  <c r="F41" i="17"/>
  <c r="F84" i="17"/>
  <c r="D38" i="12"/>
  <c r="F40" i="17"/>
  <c r="F35" i="17"/>
  <c r="D41" i="12"/>
  <c r="D8" i="12"/>
  <c r="F38" i="13"/>
  <c r="H38" i="13" s="1"/>
  <c r="E20" i="16"/>
  <c r="F20" i="17"/>
  <c r="F58" i="13"/>
  <c r="F24" i="13"/>
  <c r="H24" i="13" s="1"/>
  <c r="E56" i="16"/>
  <c r="D51" i="12"/>
  <c r="F69" i="13"/>
  <c r="E22" i="16"/>
  <c r="F32" i="17"/>
  <c r="F31" i="13"/>
  <c r="H31" i="13" s="1"/>
  <c r="D81" i="12"/>
  <c r="E4" i="16"/>
  <c r="G4" i="16" s="1"/>
  <c r="F64" i="17"/>
  <c r="D23" i="12"/>
  <c r="F7" i="17"/>
  <c r="F15" i="17"/>
  <c r="D57" i="12"/>
  <c r="D66" i="12"/>
  <c r="E36" i="16"/>
  <c r="E80" i="16"/>
  <c r="F75" i="17"/>
  <c r="E31" i="16"/>
  <c r="F14" i="13"/>
  <c r="H14" i="13" s="1"/>
  <c r="F67" i="17"/>
  <c r="E77" i="16"/>
  <c r="F52" i="13"/>
  <c r="E29" i="16"/>
  <c r="F54" i="13"/>
  <c r="F79" i="13"/>
  <c r="F25" i="13"/>
  <c r="H25" i="13" s="1"/>
  <c r="F6" i="13"/>
  <c r="H6" i="13" s="1"/>
  <c r="E5" i="16"/>
  <c r="G5" i="16" s="1"/>
  <c r="D36" i="12"/>
  <c r="D80" i="12"/>
  <c r="F64" i="13"/>
  <c r="D34" i="12"/>
  <c r="E19" i="16"/>
  <c r="D62" i="12"/>
  <c r="F10" i="13"/>
  <c r="H10" i="13" s="1"/>
  <c r="F15" i="13"/>
  <c r="H15" i="13" s="1"/>
  <c r="F78" i="17"/>
  <c r="D60" i="12"/>
  <c r="D42" i="12"/>
  <c r="F21" i="13"/>
  <c r="H21" i="13" s="1"/>
  <c r="F59" i="13"/>
  <c r="E49" i="16"/>
  <c r="F36" i="13"/>
  <c r="H36" i="13" s="1"/>
  <c r="F80" i="17"/>
  <c r="E50" i="16"/>
  <c r="F67" i="13"/>
  <c r="F62" i="13"/>
  <c r="D19" i="12"/>
  <c r="E70" i="16"/>
  <c r="D53" i="12"/>
  <c r="E82" i="16"/>
  <c r="F36" i="17"/>
  <c r="F80" i="13"/>
  <c r="D50" i="12"/>
  <c r="F31" i="17"/>
  <c r="F19" i="13"/>
  <c r="H19" i="13" s="1"/>
  <c r="D24" i="12"/>
  <c r="F34" i="17"/>
  <c r="E63" i="16"/>
  <c r="F10" i="17"/>
  <c r="F11" i="13"/>
  <c r="H11" i="13" s="1"/>
  <c r="F66" i="13"/>
  <c r="Q36" i="17"/>
  <c r="M36" i="12"/>
  <c r="O36" i="12"/>
  <c r="M24" i="12"/>
  <c r="O24" i="12"/>
  <c r="P35" i="16"/>
  <c r="M61" i="12"/>
  <c r="O6" i="12"/>
  <c r="M6" i="12"/>
  <c r="P39" i="16"/>
  <c r="M82" i="12"/>
  <c r="M63" i="12"/>
  <c r="M47" i="12"/>
  <c r="O39" i="12"/>
  <c r="M39" i="12"/>
  <c r="P30" i="16"/>
  <c r="P38" i="16"/>
  <c r="E66" i="16"/>
  <c r="E11" i="16"/>
  <c r="M80" i="12"/>
  <c r="D43" i="12"/>
  <c r="P46" i="16"/>
  <c r="F82" i="17"/>
  <c r="P28" i="16"/>
  <c r="E55" i="16"/>
  <c r="M35" i="12"/>
  <c r="O35" i="12"/>
  <c r="F50" i="13"/>
  <c r="F11" i="17"/>
  <c r="F13" i="13"/>
  <c r="H13" i="13" s="1"/>
  <c r="D61" i="12"/>
  <c r="M64" i="12"/>
  <c r="F24" i="17"/>
  <c r="D63" i="12"/>
  <c r="Q47" i="17"/>
  <c r="P20" i="16"/>
  <c r="P29" i="16"/>
  <c r="M60" i="12"/>
  <c r="F62" i="17"/>
  <c r="D16" i="12"/>
  <c r="D31" i="12"/>
  <c r="O7" i="12"/>
  <c r="M7" i="12"/>
  <c r="O22" i="12"/>
  <c r="M22" i="12"/>
  <c r="F78" i="13"/>
  <c r="E60" i="16"/>
  <c r="E42" i="16"/>
  <c r="F22" i="13"/>
  <c r="H22" i="13" s="1"/>
  <c r="F8" i="13"/>
  <c r="H8" i="13" s="1"/>
  <c r="F21" i="17"/>
  <c r="M76" i="12"/>
  <c r="F59" i="17"/>
  <c r="D49" i="12"/>
  <c r="D37" i="12"/>
  <c r="E72" i="16"/>
  <c r="F77" i="13"/>
  <c r="F53" i="13"/>
  <c r="E67" i="16"/>
  <c r="D4" i="12"/>
  <c r="F54" i="17"/>
  <c r="O38" i="12"/>
  <c r="M38" i="12"/>
  <c r="M56" i="12"/>
  <c r="F79" i="17"/>
  <c r="D48" i="12"/>
  <c r="F25" i="17"/>
  <c r="M66" i="12"/>
  <c r="M57" i="12"/>
  <c r="P27" i="16"/>
  <c r="M45" i="12"/>
  <c r="O45" i="12"/>
  <c r="E40" i="16"/>
  <c r="E35" i="16"/>
  <c r="F83" i="17"/>
  <c r="F3" i="17"/>
  <c r="F23" i="17"/>
  <c r="E71" i="16"/>
  <c r="E17" i="16"/>
  <c r="E69" i="16"/>
  <c r="O46" i="12"/>
  <c r="M46" i="12"/>
  <c r="F82" i="13"/>
  <c r="O28" i="12"/>
  <c r="M28" i="12"/>
  <c r="D55" i="12"/>
  <c r="F50" i="17"/>
  <c r="F4" i="13"/>
  <c r="H4" i="13" s="1"/>
  <c r="D6" i="12"/>
  <c r="F51" i="17"/>
  <c r="E27" i="16"/>
  <c r="P25" i="16"/>
  <c r="P44" i="16"/>
  <c r="F63" i="17"/>
  <c r="O20" i="12"/>
  <c r="M20" i="12"/>
  <c r="Q39" i="17"/>
  <c r="O29" i="12"/>
  <c r="M29" i="12"/>
  <c r="E7" i="16"/>
  <c r="E23" i="16"/>
  <c r="F45" i="17"/>
  <c r="D73" i="12"/>
  <c r="F46" i="17"/>
  <c r="P11" i="16"/>
  <c r="F5" i="17"/>
  <c r="E18" i="16"/>
  <c r="E39" i="16"/>
  <c r="F60" i="17"/>
  <c r="F42" i="13"/>
  <c r="H42" i="13" s="1"/>
  <c r="F71" i="17"/>
  <c r="D5" i="12"/>
  <c r="P33" i="16"/>
  <c r="P32" i="16"/>
  <c r="F49" i="17"/>
  <c r="F37" i="13"/>
  <c r="H37" i="13" s="1"/>
  <c r="O18" i="12"/>
  <c r="M18" i="12"/>
  <c r="F77" i="17"/>
  <c r="D29" i="12"/>
  <c r="E81" i="16"/>
  <c r="F41" i="13"/>
  <c r="H41" i="13" s="1"/>
  <c r="F43" i="17"/>
  <c r="P26" i="16"/>
  <c r="E68" i="16"/>
  <c r="P37" i="16"/>
  <c r="F48" i="13"/>
  <c r="E47" i="16"/>
  <c r="R4" i="16"/>
  <c r="Q6" i="17"/>
  <c r="M79" i="12"/>
  <c r="O40" i="12"/>
  <c r="M40" i="12"/>
  <c r="M53" i="12"/>
  <c r="E38" i="16"/>
  <c r="F58" i="17"/>
  <c r="F16" i="13"/>
  <c r="H16" i="13" s="1"/>
  <c r="F19" i="17"/>
  <c r="O14" i="12"/>
  <c r="M14" i="12"/>
  <c r="P24" i="16"/>
  <c r="P34" i="16"/>
  <c r="P31" i="16"/>
  <c r="F55" i="17"/>
  <c r="E75" i="16"/>
  <c r="F9" i="13"/>
  <c r="H9" i="13" s="1"/>
  <c r="E32" i="16"/>
  <c r="D56" i="12"/>
  <c r="P13" i="16"/>
  <c r="E41" i="16"/>
  <c r="O25" i="12"/>
  <c r="M25" i="12"/>
  <c r="E34" i="16"/>
  <c r="M44" i="12"/>
  <c r="O44" i="12"/>
  <c r="F63" i="13"/>
  <c r="M75" i="12"/>
  <c r="P43" i="16"/>
  <c r="D7" i="12"/>
  <c r="D58" i="12"/>
  <c r="F51" i="13"/>
  <c r="F45" i="13"/>
  <c r="H45" i="13" s="1"/>
  <c r="F70" i="13"/>
  <c r="E73" i="16"/>
  <c r="D18" i="12"/>
  <c r="D39" i="12"/>
  <c r="F60" i="13"/>
  <c r="O30" i="12"/>
  <c r="M30" i="12"/>
  <c r="F42" i="17"/>
  <c r="E51" i="16"/>
  <c r="D46" i="12"/>
  <c r="D70" i="12"/>
  <c r="F27" i="17"/>
  <c r="O33" i="12"/>
  <c r="M33" i="12"/>
  <c r="M68" i="12"/>
  <c r="F49" i="13"/>
  <c r="M50" i="12"/>
  <c r="F37" i="17"/>
  <c r="D72" i="12"/>
  <c r="F29" i="13"/>
  <c r="H29" i="13" s="1"/>
  <c r="F22" i="17"/>
  <c r="E15" i="16"/>
  <c r="D69" i="12"/>
  <c r="O26" i="12"/>
  <c r="M26" i="12"/>
  <c r="D68" i="12"/>
  <c r="O37" i="12"/>
  <c r="M37" i="12"/>
  <c r="F48" i="17"/>
  <c r="D47" i="12"/>
  <c r="M78" i="12"/>
  <c r="M74" i="12"/>
  <c r="Q3" i="17"/>
  <c r="S4" i="17"/>
  <c r="R75" i="17" s="1"/>
  <c r="P15" i="16"/>
  <c r="E53" i="16"/>
  <c r="P23" i="16"/>
  <c r="E12" i="16"/>
  <c r="F40" i="13"/>
  <c r="H40" i="13" s="1"/>
  <c r="P36" i="16"/>
  <c r="F35" i="13"/>
  <c r="H35" i="13" s="1"/>
  <c r="F73" i="17"/>
  <c r="E84" i="16"/>
  <c r="P14" i="16"/>
  <c r="F55" i="13"/>
  <c r="D75" i="12"/>
  <c r="M48" i="12"/>
  <c r="E64" i="16"/>
  <c r="D32" i="12"/>
  <c r="F57" i="17"/>
  <c r="O13" i="12"/>
  <c r="M13" i="12"/>
  <c r="D17" i="12"/>
  <c r="E43" i="16"/>
  <c r="P19" i="16"/>
  <c r="E24" i="16"/>
  <c r="Q20" i="17"/>
  <c r="O43" i="12"/>
  <c r="M43" i="12"/>
  <c r="F7" i="13"/>
  <c r="H7" i="13" s="1"/>
  <c r="F13" i="17"/>
  <c r="F12" i="13"/>
  <c r="H12" i="13" s="1"/>
  <c r="M62" i="12"/>
  <c r="E58" i="16"/>
  <c r="D14" i="12"/>
  <c r="M58" i="12"/>
  <c r="F18" i="17"/>
  <c r="M77" i="12"/>
  <c r="F39" i="13"/>
  <c r="H39" i="13" s="1"/>
  <c r="E74" i="16"/>
  <c r="F5" i="13"/>
  <c r="H5" i="13" s="1"/>
  <c r="F66" i="17"/>
  <c r="E10" i="16"/>
  <c r="E21" i="16"/>
  <c r="E65" i="16"/>
  <c r="E83" i="16"/>
  <c r="F72" i="13"/>
  <c r="F69" i="17"/>
  <c r="M59" i="12"/>
  <c r="F29" i="17"/>
  <c r="F71" i="13"/>
  <c r="F17" i="13"/>
  <c r="H17" i="13" s="1"/>
  <c r="F8" i="17"/>
  <c r="E33" i="16"/>
  <c r="P40" i="16"/>
  <c r="E76" i="16"/>
  <c r="F68" i="13"/>
  <c r="E44" i="16"/>
  <c r="F47" i="13"/>
  <c r="H47" i="13" s="1"/>
  <c r="E57" i="16"/>
  <c r="D30" i="12"/>
  <c r="O31" i="12"/>
  <c r="M31" i="12"/>
  <c r="P21" i="16"/>
  <c r="O19" i="12"/>
  <c r="M19" i="12"/>
  <c r="M83" i="12"/>
  <c r="M11" i="12"/>
  <c r="O11" i="12"/>
  <c r="M54" i="12"/>
  <c r="D83" i="12"/>
  <c r="F72" i="17"/>
  <c r="E52" i="16"/>
  <c r="E46" i="16"/>
  <c r="E14" i="16"/>
  <c r="F27" i="13"/>
  <c r="H27" i="13" s="1"/>
  <c r="D33" i="12"/>
  <c r="D76" i="12"/>
  <c r="F68" i="17"/>
  <c r="M65" i="12"/>
  <c r="D44" i="12"/>
  <c r="F47" i="17"/>
  <c r="F46" i="13"/>
  <c r="H46" i="13" s="1"/>
  <c r="E30" i="16"/>
  <c r="O34" i="12"/>
  <c r="M34" i="12"/>
  <c r="Q44" i="17"/>
  <c r="P42" i="16"/>
  <c r="P10" i="16"/>
  <c r="M55" i="12"/>
  <c r="G3" i="16"/>
  <c r="P4" i="16"/>
  <c r="F75" i="13"/>
  <c r="D64" i="12"/>
  <c r="M21" i="12"/>
  <c r="O21" i="12"/>
  <c r="F32" i="13"/>
  <c r="H32" i="13" s="1"/>
  <c r="D20" i="12"/>
  <c r="F16" i="17"/>
  <c r="P6" i="16"/>
  <c r="F34" i="13"/>
  <c r="H34" i="13" s="1"/>
  <c r="O42" i="12"/>
  <c r="M42" i="12"/>
  <c r="D45" i="12"/>
  <c r="E62" i="16"/>
  <c r="F57" i="13"/>
  <c r="F70" i="17"/>
  <c r="E8" i="16"/>
  <c r="D13" i="12"/>
  <c r="E16" i="16"/>
  <c r="P7" i="16"/>
  <c r="P22" i="16"/>
  <c r="E78" i="16"/>
  <c r="F74" i="13"/>
  <c r="P41" i="16"/>
  <c r="E13" i="16"/>
  <c r="E9" i="16"/>
  <c r="O32" i="12"/>
  <c r="M32" i="12"/>
  <c r="F65" i="17"/>
  <c r="E37" i="16"/>
  <c r="F83" i="13"/>
  <c r="P18" i="16"/>
  <c r="D52" i="12"/>
  <c r="P16" i="16"/>
  <c r="D11" i="12"/>
  <c r="E54" i="16"/>
  <c r="F33" i="17"/>
  <c r="F76" i="17"/>
  <c r="E79" i="16"/>
  <c r="R65" i="17"/>
  <c r="E48" i="16"/>
  <c r="E25" i="16"/>
  <c r="F44" i="17"/>
  <c r="D15" i="12"/>
  <c r="F30" i="13"/>
  <c r="H30" i="13" s="1"/>
  <c r="E61" i="16"/>
  <c r="F81" i="17"/>
  <c r="E6" i="16"/>
  <c r="F9" i="17"/>
  <c r="D78" i="12"/>
  <c r="M52" i="12"/>
  <c r="F74" i="17"/>
  <c r="O41" i="12"/>
  <c r="M41" i="12"/>
  <c r="M49" i="12"/>
  <c r="F53" i="17"/>
  <c r="F4" i="17"/>
  <c r="H4" i="17" s="1"/>
  <c r="D21" i="12"/>
  <c r="D59" i="12"/>
  <c r="R79" i="17"/>
  <c r="F65" i="13"/>
  <c r="M72" i="12"/>
  <c r="D77" i="12"/>
  <c r="F52" i="17"/>
  <c r="D54" i="12"/>
  <c r="F33" i="13"/>
  <c r="H33" i="13" s="1"/>
  <c r="F76" i="13"/>
  <c r="D79" i="12"/>
  <c r="D25" i="12"/>
  <c r="F44" i="13"/>
  <c r="H44" i="13" s="1"/>
  <c r="F30" i="17"/>
  <c r="G5" i="17"/>
  <c r="F6" i="16"/>
  <c r="B49" i="15"/>
  <c r="Q38" i="16" l="1"/>
  <c r="Q120" i="16"/>
  <c r="Q133" i="16"/>
  <c r="Q109" i="16"/>
  <c r="Q117" i="16"/>
  <c r="Q101" i="16"/>
  <c r="Q136" i="16"/>
  <c r="Q112" i="16"/>
  <c r="Q85" i="16"/>
  <c r="Q93" i="16"/>
  <c r="Q128" i="16"/>
  <c r="Q88" i="16"/>
  <c r="Q92" i="16"/>
  <c r="Q147" i="16"/>
  <c r="Q150" i="16"/>
  <c r="Q181" i="16"/>
  <c r="Q146" i="16"/>
  <c r="Q182" i="16"/>
  <c r="Q154" i="16"/>
  <c r="Q157" i="16"/>
  <c r="Q170" i="16"/>
  <c r="Q116" i="16"/>
  <c r="Q141" i="16"/>
  <c r="Q158" i="16"/>
  <c r="Q107" i="16"/>
  <c r="Q122" i="16"/>
  <c r="Q123" i="16"/>
  <c r="Q124" i="16"/>
  <c r="Q139" i="16"/>
  <c r="Q98" i="16"/>
  <c r="Q144" i="16"/>
  <c r="Q172" i="16"/>
  <c r="Q179" i="16"/>
  <c r="Q183" i="16"/>
  <c r="Q125" i="16"/>
  <c r="Q131" i="16"/>
  <c r="Q132" i="16"/>
  <c r="Q173" i="16"/>
  <c r="Q174" i="16"/>
  <c r="Q175" i="16"/>
  <c r="Q153" i="16"/>
  <c r="Q113" i="16"/>
  <c r="Q97" i="16"/>
  <c r="Q114" i="16"/>
  <c r="Q155" i="16"/>
  <c r="Q91" i="16"/>
  <c r="Q135" i="16"/>
  <c r="Q106" i="16"/>
  <c r="Q137" i="16"/>
  <c r="Q129" i="16"/>
  <c r="Q118" i="16"/>
  <c r="Q164" i="16"/>
  <c r="Q143" i="16"/>
  <c r="Q127" i="16"/>
  <c r="Q96" i="16"/>
  <c r="Q152" i="16"/>
  <c r="Q95" i="16"/>
  <c r="Q142" i="16"/>
  <c r="Q148" i="16"/>
  <c r="Q130" i="16"/>
  <c r="Q134" i="16"/>
  <c r="Q108" i="16"/>
  <c r="Q138" i="16"/>
  <c r="Q149" i="16"/>
  <c r="Q169" i="16"/>
  <c r="Q168" i="16"/>
  <c r="Q94" i="16"/>
  <c r="Q176" i="16"/>
  <c r="Q165" i="16"/>
  <c r="Q87" i="16"/>
  <c r="Q103" i="16"/>
  <c r="Q119" i="16"/>
  <c r="Q178" i="16"/>
  <c r="Q121" i="16"/>
  <c r="Q163" i="16"/>
  <c r="Q160" i="16"/>
  <c r="Q102" i="16"/>
  <c r="Q111" i="16"/>
  <c r="Q90" i="16"/>
  <c r="Q180" i="16"/>
  <c r="Q99" i="16"/>
  <c r="Q162" i="16"/>
  <c r="Q126" i="16"/>
  <c r="Q166" i="16"/>
  <c r="Q156" i="16"/>
  <c r="Q159" i="16"/>
  <c r="Q104" i="16"/>
  <c r="Q140" i="16"/>
  <c r="Q86" i="16"/>
  <c r="Q89" i="16"/>
  <c r="Q151" i="16"/>
  <c r="Q115" i="16"/>
  <c r="Q161" i="16"/>
  <c r="Q105" i="16"/>
  <c r="Q177" i="16"/>
  <c r="Q100" i="16"/>
  <c r="Q110" i="16"/>
  <c r="Q171" i="16"/>
  <c r="Q167" i="16"/>
  <c r="Q145" i="16"/>
  <c r="Q42" i="16"/>
  <c r="R13" i="17"/>
  <c r="Q61" i="16"/>
  <c r="Q41" i="16"/>
  <c r="A48" i="5"/>
  <c r="B48" i="5" s="1"/>
  <c r="A48" i="17"/>
  <c r="B48" i="17" s="1"/>
  <c r="A48" i="12"/>
  <c r="B48" i="12" s="1"/>
  <c r="N48" i="12" s="1"/>
  <c r="O48" i="12" s="1"/>
  <c r="A48" i="13"/>
  <c r="B48" i="13" s="1"/>
  <c r="C48" i="13" s="1"/>
  <c r="D48" i="13" s="1"/>
  <c r="G48" i="13" s="1"/>
  <c r="H48" i="13" s="1"/>
  <c r="A48" i="16"/>
  <c r="B48" i="16" s="1"/>
  <c r="C48" i="16" s="1"/>
  <c r="O48" i="16" s="1"/>
  <c r="P48" i="16" s="1"/>
  <c r="Q16" i="16"/>
  <c r="Q7" i="16"/>
  <c r="Q10" i="16"/>
  <c r="Q40" i="16"/>
  <c r="Q6" i="16"/>
  <c r="Q79" i="16"/>
  <c r="Q4" i="16"/>
  <c r="C47" i="16"/>
  <c r="O47" i="16" s="1"/>
  <c r="Q52" i="16"/>
  <c r="Q22" i="16"/>
  <c r="Q18" i="16"/>
  <c r="Q47" i="16"/>
  <c r="Q78" i="16"/>
  <c r="Q58" i="16"/>
  <c r="Q66" i="16"/>
  <c r="Q77" i="16"/>
  <c r="Q21" i="16"/>
  <c r="Q65" i="16"/>
  <c r="Q56" i="16"/>
  <c r="Q33" i="16"/>
  <c r="Q24" i="16"/>
  <c r="R20" i="17"/>
  <c r="Q19" i="16"/>
  <c r="Q63" i="16"/>
  <c r="Q59" i="16"/>
  <c r="Q84" i="16"/>
  <c r="Q44" i="16"/>
  <c r="Q36" i="16"/>
  <c r="R52" i="17"/>
  <c r="Q62" i="16"/>
  <c r="Q76" i="16"/>
  <c r="Q20" i="16"/>
  <c r="R77" i="17"/>
  <c r="Q15" i="16"/>
  <c r="Q50" i="16"/>
  <c r="Q23" i="16"/>
  <c r="Q43" i="16"/>
  <c r="Q71" i="16"/>
  <c r="Q35" i="16"/>
  <c r="I4" i="16"/>
  <c r="R44" i="17"/>
  <c r="R6" i="17"/>
  <c r="Q37" i="16"/>
  <c r="Q68" i="16"/>
  <c r="Q80" i="16"/>
  <c r="R19" i="17"/>
  <c r="Q55" i="16"/>
  <c r="R57" i="17"/>
  <c r="R61" i="17"/>
  <c r="Q27" i="16"/>
  <c r="R53" i="17"/>
  <c r="Q29" i="16"/>
  <c r="R68" i="17"/>
  <c r="R76" i="17"/>
  <c r="Q11" i="16"/>
  <c r="R39" i="17"/>
  <c r="Q53" i="16"/>
  <c r="R51" i="17"/>
  <c r="Q17" i="16"/>
  <c r="Q9" i="16"/>
  <c r="Q51" i="16"/>
  <c r="Q12" i="16"/>
  <c r="Q5" i="16"/>
  <c r="Q3" i="16"/>
  <c r="Q69" i="16"/>
  <c r="Q73" i="16"/>
  <c r="Q67" i="16"/>
  <c r="Q25" i="16"/>
  <c r="R63" i="17"/>
  <c r="R14" i="17"/>
  <c r="R49" i="17"/>
  <c r="Q28" i="16"/>
  <c r="Q82" i="16"/>
  <c r="Q30" i="16"/>
  <c r="Q64" i="16"/>
  <c r="Q39" i="16"/>
  <c r="R55" i="17"/>
  <c r="R56" i="17"/>
  <c r="R21" i="17"/>
  <c r="Q54" i="16"/>
  <c r="Q83" i="16"/>
  <c r="Q14" i="16"/>
  <c r="Q57" i="16"/>
  <c r="Q31" i="16"/>
  <c r="H3" i="17"/>
  <c r="J4" i="17"/>
  <c r="I5" i="17" s="1"/>
  <c r="Q48" i="16"/>
  <c r="Q45" i="16"/>
  <c r="Q60" i="16"/>
  <c r="R29" i="17"/>
  <c r="R17" i="17"/>
  <c r="R69" i="17"/>
  <c r="R81" i="17"/>
  <c r="R23" i="17"/>
  <c r="R4" i="17"/>
  <c r="R31" i="17"/>
  <c r="R38" i="17"/>
  <c r="R72" i="17"/>
  <c r="R59" i="17"/>
  <c r="R48" i="17"/>
  <c r="R24" i="17"/>
  <c r="R27" i="17"/>
  <c r="R71" i="17"/>
  <c r="R9" i="17"/>
  <c r="R67" i="17"/>
  <c r="R45" i="17"/>
  <c r="R25" i="17"/>
  <c r="R26" i="17"/>
  <c r="R28" i="17"/>
  <c r="R18" i="17"/>
  <c r="R33" i="17"/>
  <c r="R37" i="17"/>
  <c r="R15" i="17"/>
  <c r="R3" i="17"/>
  <c r="R43" i="17"/>
  <c r="R64" i="17"/>
  <c r="R5" i="17"/>
  <c r="R32" i="17"/>
  <c r="R70" i="17"/>
  <c r="R73" i="17"/>
  <c r="R46" i="17"/>
  <c r="R66" i="17"/>
  <c r="R7" i="17"/>
  <c r="R58" i="17"/>
  <c r="R50" i="17"/>
  <c r="R41" i="17"/>
  <c r="R11" i="17"/>
  <c r="R40" i="17"/>
  <c r="R16" i="17"/>
  <c r="R80" i="17"/>
  <c r="R22" i="17"/>
  <c r="R34" i="17"/>
  <c r="R74" i="17"/>
  <c r="R8" i="17"/>
  <c r="R84" i="17"/>
  <c r="R60" i="17"/>
  <c r="R54" i="17"/>
  <c r="R10" i="17"/>
  <c r="R30" i="17"/>
  <c r="R35" i="17"/>
  <c r="Q72" i="16"/>
  <c r="R62" i="17"/>
  <c r="R12" i="17"/>
  <c r="Q13" i="16"/>
  <c r="Q70" i="16"/>
  <c r="Q32" i="16"/>
  <c r="Q75" i="16"/>
  <c r="Q81" i="16"/>
  <c r="Q49" i="16"/>
  <c r="R47" i="17"/>
  <c r="Q46" i="16"/>
  <c r="R78" i="17"/>
  <c r="Q8" i="16"/>
  <c r="R36" i="17"/>
  <c r="R42" i="17"/>
  <c r="R83" i="17"/>
  <c r="Q34" i="16"/>
  <c r="Q26" i="16"/>
  <c r="Q74" i="16"/>
  <c r="R82" i="17"/>
  <c r="G6" i="17"/>
  <c r="H5" i="17"/>
  <c r="F7" i="16"/>
  <c r="F8" i="16" s="1"/>
  <c r="G6" i="16"/>
  <c r="B50" i="15"/>
  <c r="P47" i="16" l="1"/>
  <c r="H6" i="16"/>
  <c r="H8" i="16"/>
  <c r="A49" i="13"/>
  <c r="B49" i="13" s="1"/>
  <c r="C49" i="13" s="1"/>
  <c r="D49" i="13" s="1"/>
  <c r="G49" i="13" s="1"/>
  <c r="H49" i="13" s="1"/>
  <c r="A49" i="5"/>
  <c r="B49" i="5" s="1"/>
  <c r="A49" i="17"/>
  <c r="B49" i="17" s="1"/>
  <c r="C49" i="17" s="1"/>
  <c r="D49" i="17" s="1"/>
  <c r="P49" i="17" s="1"/>
  <c r="Q49" i="17" s="1"/>
  <c r="A49" i="12"/>
  <c r="B49" i="12" s="1"/>
  <c r="N49" i="12" s="1"/>
  <c r="O49" i="12" s="1"/>
  <c r="A49" i="16"/>
  <c r="B49" i="16" s="1"/>
  <c r="C48" i="17"/>
  <c r="D48" i="17" s="1"/>
  <c r="P48" i="17" s="1"/>
  <c r="Q48" i="17" s="1"/>
  <c r="H3" i="16"/>
  <c r="H5" i="16"/>
  <c r="H4" i="16"/>
  <c r="H7" i="16"/>
  <c r="S5" i="16"/>
  <c r="T5" i="17"/>
  <c r="I3" i="17"/>
  <c r="I4" i="17"/>
  <c r="G7" i="17"/>
  <c r="I6" i="17"/>
  <c r="H6" i="17"/>
  <c r="G7" i="16"/>
  <c r="F9" i="16"/>
  <c r="H9" i="16" s="1"/>
  <c r="G8" i="16"/>
  <c r="B51" i="15"/>
  <c r="A50" i="13" l="1"/>
  <c r="B50" i="13" s="1"/>
  <c r="C50" i="13" s="1"/>
  <c r="D50" i="13" s="1"/>
  <c r="G50" i="13" s="1"/>
  <c r="H50" i="13" s="1"/>
  <c r="A50" i="17"/>
  <c r="B50" i="17" s="1"/>
  <c r="A50" i="5"/>
  <c r="B50" i="5" s="1"/>
  <c r="A50" i="16"/>
  <c r="B50" i="16" s="1"/>
  <c r="C50" i="16" s="1"/>
  <c r="O50" i="16" s="1"/>
  <c r="P50" i="16" s="1"/>
  <c r="A50" i="12"/>
  <c r="B50" i="12" s="1"/>
  <c r="N50" i="12" s="1"/>
  <c r="O50" i="12" s="1"/>
  <c r="C49" i="16"/>
  <c r="O49" i="16" s="1"/>
  <c r="I7" i="17"/>
  <c r="H7" i="17"/>
  <c r="G8" i="17"/>
  <c r="F10" i="16"/>
  <c r="H10" i="16" s="1"/>
  <c r="G9" i="16"/>
  <c r="B52" i="15"/>
  <c r="P49" i="16" l="1"/>
  <c r="A51" i="12"/>
  <c r="B51" i="12" s="1"/>
  <c r="N51" i="12" s="1"/>
  <c r="O51" i="12" s="1"/>
  <c r="A51" i="17"/>
  <c r="B51" i="17" s="1"/>
  <c r="C51" i="17" s="1"/>
  <c r="D51" i="17" s="1"/>
  <c r="P51" i="17" s="1"/>
  <c r="Q51" i="17" s="1"/>
  <c r="A51" i="13"/>
  <c r="B51" i="13" s="1"/>
  <c r="C51" i="13" s="1"/>
  <c r="D51" i="13" s="1"/>
  <c r="G51" i="13" s="1"/>
  <c r="H51" i="13" s="1"/>
  <c r="A51" i="16"/>
  <c r="B51" i="16" s="1"/>
  <c r="A51" i="5"/>
  <c r="B51" i="5" s="1"/>
  <c r="C50" i="17"/>
  <c r="D50" i="17" s="1"/>
  <c r="P50" i="17" s="1"/>
  <c r="Q50" i="17" s="1"/>
  <c r="I8" i="17"/>
  <c r="G9" i="17"/>
  <c r="H8" i="17"/>
  <c r="F11" i="16"/>
  <c r="H11" i="16" s="1"/>
  <c r="G10" i="16"/>
  <c r="B53" i="15"/>
  <c r="C51" i="16" l="1"/>
  <c r="O51" i="16" s="1"/>
  <c r="P51" i="16" s="1"/>
  <c r="A52" i="17"/>
  <c r="B52" i="17" s="1"/>
  <c r="A52" i="12"/>
  <c r="B52" i="12" s="1"/>
  <c r="N52" i="12" s="1"/>
  <c r="O52" i="12" s="1"/>
  <c r="A52" i="16"/>
  <c r="B52" i="16" s="1"/>
  <c r="C52" i="16" s="1"/>
  <c r="O52" i="16" s="1"/>
  <c r="P52" i="16" s="1"/>
  <c r="A52" i="13"/>
  <c r="B52" i="13" s="1"/>
  <c r="C52" i="13" s="1"/>
  <c r="D52" i="13" s="1"/>
  <c r="G52" i="13" s="1"/>
  <c r="H52" i="13" s="1"/>
  <c r="A52" i="5"/>
  <c r="B52" i="5" s="1"/>
  <c r="G10" i="17"/>
  <c r="I9" i="17"/>
  <c r="H9" i="17"/>
  <c r="F12" i="16"/>
  <c r="H12" i="16" s="1"/>
  <c r="G11" i="16"/>
  <c r="B54" i="15"/>
  <c r="C52" i="17" l="1"/>
  <c r="D52" i="17" s="1"/>
  <c r="P52" i="17" s="1"/>
  <c r="Q52" i="17" s="1"/>
  <c r="A53" i="12"/>
  <c r="B53" i="12" s="1"/>
  <c r="N53" i="12" s="1"/>
  <c r="O53" i="12" s="1"/>
  <c r="A53" i="16"/>
  <c r="B53" i="16" s="1"/>
  <c r="C53" i="16" s="1"/>
  <c r="O53" i="16" s="1"/>
  <c r="P53" i="16" s="1"/>
  <c r="A53" i="17"/>
  <c r="B53" i="17" s="1"/>
  <c r="C53" i="17" s="1"/>
  <c r="D53" i="17" s="1"/>
  <c r="P53" i="17" s="1"/>
  <c r="Q53" i="17" s="1"/>
  <c r="A53" i="13"/>
  <c r="B53" i="13" s="1"/>
  <c r="C53" i="13" s="1"/>
  <c r="D53" i="13" s="1"/>
  <c r="G53" i="13" s="1"/>
  <c r="H53" i="13" s="1"/>
  <c r="A53" i="5"/>
  <c r="B53" i="5" s="1"/>
  <c r="I10" i="17"/>
  <c r="H10" i="17"/>
  <c r="G11" i="17"/>
  <c r="F13" i="16"/>
  <c r="H13" i="16" s="1"/>
  <c r="G12" i="16"/>
  <c r="B55" i="15"/>
  <c r="A54" i="16" l="1"/>
  <c r="B54" i="16" s="1"/>
  <c r="C54" i="16" s="1"/>
  <c r="O54" i="16" s="1"/>
  <c r="P54" i="16" s="1"/>
  <c r="A54" i="12"/>
  <c r="B54" i="12" s="1"/>
  <c r="N54" i="12" s="1"/>
  <c r="O54" i="12" s="1"/>
  <c r="A54" i="13"/>
  <c r="B54" i="13" s="1"/>
  <c r="C54" i="13" s="1"/>
  <c r="D54" i="13" s="1"/>
  <c r="G54" i="13" s="1"/>
  <c r="H54" i="13" s="1"/>
  <c r="A54" i="17"/>
  <c r="B54" i="17" s="1"/>
  <c r="C54" i="17" s="1"/>
  <c r="D54" i="17" s="1"/>
  <c r="P54" i="17" s="1"/>
  <c r="Q54" i="17" s="1"/>
  <c r="A54" i="5"/>
  <c r="B54" i="5" s="1"/>
  <c r="G12" i="17"/>
  <c r="I11" i="17"/>
  <c r="H11" i="17"/>
  <c r="G13" i="16"/>
  <c r="F14" i="16"/>
  <c r="H14" i="16" s="1"/>
  <c r="B56" i="15"/>
  <c r="A55" i="16" l="1"/>
  <c r="B55" i="16" s="1"/>
  <c r="C55" i="16" s="1"/>
  <c r="O55" i="16" s="1"/>
  <c r="P55" i="16" s="1"/>
  <c r="A55" i="5"/>
  <c r="B55" i="5" s="1"/>
  <c r="A55" i="12"/>
  <c r="B55" i="12" s="1"/>
  <c r="N55" i="12" s="1"/>
  <c r="O55" i="12" s="1"/>
  <c r="A55" i="17"/>
  <c r="B55" i="17" s="1"/>
  <c r="C55" i="17" s="1"/>
  <c r="D55" i="17" s="1"/>
  <c r="P55" i="17" s="1"/>
  <c r="Q55" i="17" s="1"/>
  <c r="A55" i="13"/>
  <c r="B55" i="13" s="1"/>
  <c r="C55" i="13" s="1"/>
  <c r="D55" i="13" s="1"/>
  <c r="G55" i="13" s="1"/>
  <c r="H55" i="13" s="1"/>
  <c r="G13" i="17"/>
  <c r="I12" i="17"/>
  <c r="H12" i="17"/>
  <c r="F15" i="16"/>
  <c r="H15" i="16" s="1"/>
  <c r="G14" i="16"/>
  <c r="B57" i="15"/>
  <c r="A56" i="5" l="1"/>
  <c r="B56" i="5" s="1"/>
  <c r="A56" i="17"/>
  <c r="B56" i="17" s="1"/>
  <c r="C56" i="17" s="1"/>
  <c r="D56" i="17" s="1"/>
  <c r="P56" i="17" s="1"/>
  <c r="Q56" i="17" s="1"/>
  <c r="A56" i="12"/>
  <c r="B56" i="12" s="1"/>
  <c r="N56" i="12" s="1"/>
  <c r="O56" i="12" s="1"/>
  <c r="A56" i="13"/>
  <c r="B56" i="13" s="1"/>
  <c r="C56" i="13" s="1"/>
  <c r="D56" i="13" s="1"/>
  <c r="G56" i="13" s="1"/>
  <c r="H56" i="13" s="1"/>
  <c r="A56" i="16"/>
  <c r="B56" i="16" s="1"/>
  <c r="C56" i="16" s="1"/>
  <c r="O56" i="16" s="1"/>
  <c r="P56" i="16" s="1"/>
  <c r="I13" i="17"/>
  <c r="G14" i="17"/>
  <c r="H13" i="17"/>
  <c r="F16" i="16"/>
  <c r="H16" i="16" s="1"/>
  <c r="G15" i="16"/>
  <c r="B58" i="15"/>
  <c r="A57" i="13" l="1"/>
  <c r="B57" i="13" s="1"/>
  <c r="C57" i="13" s="1"/>
  <c r="D57" i="13" s="1"/>
  <c r="G57" i="13" s="1"/>
  <c r="H57" i="13" s="1"/>
  <c r="A57" i="5"/>
  <c r="B57" i="5" s="1"/>
  <c r="A57" i="17"/>
  <c r="B57" i="17" s="1"/>
  <c r="C57" i="17" s="1"/>
  <c r="D57" i="17" s="1"/>
  <c r="P57" i="17" s="1"/>
  <c r="Q57" i="17" s="1"/>
  <c r="A57" i="12"/>
  <c r="B57" i="12" s="1"/>
  <c r="N57" i="12" s="1"/>
  <c r="O57" i="12" s="1"/>
  <c r="A57" i="16"/>
  <c r="B57" i="16" s="1"/>
  <c r="C57" i="16" s="1"/>
  <c r="O57" i="16" s="1"/>
  <c r="P57" i="16" s="1"/>
  <c r="G15" i="17"/>
  <c r="I14" i="17"/>
  <c r="H14" i="17"/>
  <c r="F17" i="16"/>
  <c r="H17" i="16" s="1"/>
  <c r="G16" i="16"/>
  <c r="B59" i="15"/>
  <c r="A58" i="13" l="1"/>
  <c r="B58" i="13" s="1"/>
  <c r="C58" i="13" s="1"/>
  <c r="D58" i="13" s="1"/>
  <c r="G58" i="13" s="1"/>
  <c r="H58" i="13" s="1"/>
  <c r="A58" i="17"/>
  <c r="B58" i="17" s="1"/>
  <c r="C58" i="17" s="1"/>
  <c r="D58" i="17" s="1"/>
  <c r="P58" i="17" s="1"/>
  <c r="Q58" i="17" s="1"/>
  <c r="A58" i="5"/>
  <c r="B58" i="5" s="1"/>
  <c r="A58" i="16"/>
  <c r="B58" i="16" s="1"/>
  <c r="C58" i="16" s="1"/>
  <c r="O58" i="16" s="1"/>
  <c r="P58" i="16" s="1"/>
  <c r="A58" i="12"/>
  <c r="B58" i="12" s="1"/>
  <c r="N58" i="12" s="1"/>
  <c r="O58" i="12" s="1"/>
  <c r="G16" i="17"/>
  <c r="I15" i="17"/>
  <c r="H15" i="17"/>
  <c r="F18" i="16"/>
  <c r="H18" i="16" s="1"/>
  <c r="G17" i="16"/>
  <c r="B60" i="15"/>
  <c r="A59" i="17" l="1"/>
  <c r="B59" i="17" s="1"/>
  <c r="C59" i="17" s="1"/>
  <c r="D59" i="17" s="1"/>
  <c r="P59" i="17" s="1"/>
  <c r="Q59" i="17" s="1"/>
  <c r="A59" i="13"/>
  <c r="B59" i="13" s="1"/>
  <c r="C59" i="13" s="1"/>
  <c r="D59" i="13" s="1"/>
  <c r="G59" i="13" s="1"/>
  <c r="H59" i="13" s="1"/>
  <c r="A59" i="16"/>
  <c r="B59" i="16" s="1"/>
  <c r="C59" i="16" s="1"/>
  <c r="O59" i="16" s="1"/>
  <c r="P59" i="16" s="1"/>
  <c r="A59" i="5"/>
  <c r="B59" i="5" s="1"/>
  <c r="A59" i="12"/>
  <c r="B59" i="12" s="1"/>
  <c r="N59" i="12" s="1"/>
  <c r="O59" i="12" s="1"/>
  <c r="I16" i="17"/>
  <c r="G17" i="17"/>
  <c r="H16" i="17"/>
  <c r="F19" i="16"/>
  <c r="H19" i="16" s="1"/>
  <c r="G18" i="16"/>
  <c r="B61" i="15"/>
  <c r="A60" i="17" l="1"/>
  <c r="B60" i="17" s="1"/>
  <c r="C60" i="17" s="1"/>
  <c r="D60" i="17" s="1"/>
  <c r="P60" i="17" s="1"/>
  <c r="Q60" i="17" s="1"/>
  <c r="A60" i="12"/>
  <c r="B60" i="12" s="1"/>
  <c r="N60" i="12" s="1"/>
  <c r="O60" i="12" s="1"/>
  <c r="A60" i="16"/>
  <c r="B60" i="16" s="1"/>
  <c r="C60" i="16" s="1"/>
  <c r="O60" i="16" s="1"/>
  <c r="P60" i="16" s="1"/>
  <c r="A60" i="13"/>
  <c r="B60" i="13" s="1"/>
  <c r="C60" i="13" s="1"/>
  <c r="D60" i="13" s="1"/>
  <c r="G60" i="13" s="1"/>
  <c r="H60" i="13" s="1"/>
  <c r="A60" i="5"/>
  <c r="B60" i="5" s="1"/>
  <c r="G18" i="17"/>
  <c r="I17" i="17"/>
  <c r="H17" i="17"/>
  <c r="F20" i="16"/>
  <c r="H20" i="16" s="1"/>
  <c r="G19" i="16"/>
  <c r="B62" i="15"/>
  <c r="A61" i="12" l="1"/>
  <c r="B61" i="12" s="1"/>
  <c r="N61" i="12" s="1"/>
  <c r="O61" i="12" s="1"/>
  <c r="A61" i="16"/>
  <c r="B61" i="16" s="1"/>
  <c r="C61" i="16" s="1"/>
  <c r="O61" i="16" s="1"/>
  <c r="P61" i="16" s="1"/>
  <c r="A61" i="17"/>
  <c r="B61" i="17" s="1"/>
  <c r="C61" i="17" s="1"/>
  <c r="D61" i="17" s="1"/>
  <c r="P61" i="17" s="1"/>
  <c r="Q61" i="17" s="1"/>
  <c r="A61" i="13"/>
  <c r="B61" i="13" s="1"/>
  <c r="C61" i="13" s="1"/>
  <c r="D61" i="13" s="1"/>
  <c r="G61" i="13" s="1"/>
  <c r="H61" i="13" s="1"/>
  <c r="A61" i="5"/>
  <c r="B61" i="5" s="1"/>
  <c r="I18" i="17"/>
  <c r="G19" i="17"/>
  <c r="H18" i="17"/>
  <c r="F21" i="16"/>
  <c r="H21" i="16" s="1"/>
  <c r="G20" i="16"/>
  <c r="B63" i="15"/>
  <c r="A62" i="16" l="1"/>
  <c r="B62" i="16" s="1"/>
  <c r="C62" i="16" s="1"/>
  <c r="O62" i="16" s="1"/>
  <c r="P62" i="16" s="1"/>
  <c r="A62" i="12"/>
  <c r="B62" i="12" s="1"/>
  <c r="N62" i="12" s="1"/>
  <c r="O62" i="12" s="1"/>
  <c r="A62" i="13"/>
  <c r="B62" i="13" s="1"/>
  <c r="C62" i="13" s="1"/>
  <c r="D62" i="13" s="1"/>
  <c r="G62" i="13" s="1"/>
  <c r="H62" i="13" s="1"/>
  <c r="A62" i="17"/>
  <c r="B62" i="17" s="1"/>
  <c r="C62" i="17" s="1"/>
  <c r="D62" i="17" s="1"/>
  <c r="P62" i="17" s="1"/>
  <c r="Q62" i="17" s="1"/>
  <c r="A62" i="5"/>
  <c r="B62" i="5" s="1"/>
  <c r="G20" i="17"/>
  <c r="I19" i="17"/>
  <c r="H19" i="17"/>
  <c r="F22" i="16"/>
  <c r="H22" i="16" s="1"/>
  <c r="G21" i="16"/>
  <c r="B64" i="15"/>
  <c r="A63" i="16" l="1"/>
  <c r="B63" i="16" s="1"/>
  <c r="C63" i="16" s="1"/>
  <c r="O63" i="16" s="1"/>
  <c r="P63" i="16" s="1"/>
  <c r="A63" i="12"/>
  <c r="B63" i="12" s="1"/>
  <c r="N63" i="12" s="1"/>
  <c r="O63" i="12" s="1"/>
  <c r="A63" i="17"/>
  <c r="B63" i="17" s="1"/>
  <c r="C63" i="17" s="1"/>
  <c r="D63" i="17" s="1"/>
  <c r="P63" i="17" s="1"/>
  <c r="Q63" i="17" s="1"/>
  <c r="A63" i="13"/>
  <c r="B63" i="13" s="1"/>
  <c r="C63" i="13" s="1"/>
  <c r="D63" i="13" s="1"/>
  <c r="G63" i="13" s="1"/>
  <c r="H63" i="13" s="1"/>
  <c r="A63" i="5"/>
  <c r="B63" i="5" s="1"/>
  <c r="G21" i="17"/>
  <c r="I20" i="17"/>
  <c r="H20" i="17"/>
  <c r="F23" i="16"/>
  <c r="H23" i="16" s="1"/>
  <c r="G22" i="16"/>
  <c r="B65" i="15"/>
  <c r="A64" i="5" l="1"/>
  <c r="B64" i="5" s="1"/>
  <c r="A64" i="13"/>
  <c r="B64" i="13" s="1"/>
  <c r="C64" i="13" s="1"/>
  <c r="D64" i="13" s="1"/>
  <c r="G64" i="13" s="1"/>
  <c r="H64" i="13" s="1"/>
  <c r="A64" i="17"/>
  <c r="B64" i="17" s="1"/>
  <c r="C64" i="17" s="1"/>
  <c r="D64" i="17" s="1"/>
  <c r="P64" i="17" s="1"/>
  <c r="Q64" i="17" s="1"/>
  <c r="A64" i="12"/>
  <c r="B64" i="12" s="1"/>
  <c r="N64" i="12" s="1"/>
  <c r="O64" i="12" s="1"/>
  <c r="A64" i="16"/>
  <c r="B64" i="16" s="1"/>
  <c r="C64" i="16" s="1"/>
  <c r="O64" i="16" s="1"/>
  <c r="P64" i="16" s="1"/>
  <c r="G22" i="17"/>
  <c r="I21" i="17"/>
  <c r="H21" i="17"/>
  <c r="F24" i="16"/>
  <c r="H24" i="16" s="1"/>
  <c r="G23" i="16"/>
  <c r="B66" i="15"/>
  <c r="A65" i="13" l="1"/>
  <c r="B65" i="13" s="1"/>
  <c r="C65" i="13" s="1"/>
  <c r="D65" i="13" s="1"/>
  <c r="G65" i="13" s="1"/>
  <c r="H65" i="13" s="1"/>
  <c r="A65" i="5"/>
  <c r="B65" i="5" s="1"/>
  <c r="A65" i="17"/>
  <c r="B65" i="17" s="1"/>
  <c r="C65" i="17" s="1"/>
  <c r="D65" i="17" s="1"/>
  <c r="P65" i="17" s="1"/>
  <c r="Q65" i="17" s="1"/>
  <c r="A65" i="12"/>
  <c r="B65" i="12" s="1"/>
  <c r="N65" i="12" s="1"/>
  <c r="O65" i="12" s="1"/>
  <c r="A65" i="16"/>
  <c r="B65" i="16" s="1"/>
  <c r="C65" i="16" s="1"/>
  <c r="O65" i="16" s="1"/>
  <c r="P65" i="16" s="1"/>
  <c r="G23" i="17"/>
  <c r="I22" i="17"/>
  <c r="H22" i="17"/>
  <c r="F25" i="16"/>
  <c r="H25" i="16" s="1"/>
  <c r="G24" i="16"/>
  <c r="B67" i="15"/>
  <c r="A66" i="13" l="1"/>
  <c r="B66" i="13" s="1"/>
  <c r="C66" i="13" s="1"/>
  <c r="D66" i="13" s="1"/>
  <c r="G66" i="13" s="1"/>
  <c r="H66" i="13" s="1"/>
  <c r="A66" i="17"/>
  <c r="B66" i="17" s="1"/>
  <c r="C66" i="17" s="1"/>
  <c r="D66" i="17" s="1"/>
  <c r="P66" i="17" s="1"/>
  <c r="Q66" i="17" s="1"/>
  <c r="A66" i="5"/>
  <c r="B66" i="5" s="1"/>
  <c r="A66" i="16"/>
  <c r="B66" i="16" s="1"/>
  <c r="C66" i="16" s="1"/>
  <c r="O66" i="16" s="1"/>
  <c r="P66" i="16" s="1"/>
  <c r="A66" i="12"/>
  <c r="B66" i="12" s="1"/>
  <c r="N66" i="12" s="1"/>
  <c r="O66" i="12" s="1"/>
  <c r="I23" i="17"/>
  <c r="G24" i="17"/>
  <c r="H23" i="17"/>
  <c r="F26" i="16"/>
  <c r="H26" i="16" s="1"/>
  <c r="G25" i="16"/>
  <c r="B68" i="15"/>
  <c r="A67" i="17" l="1"/>
  <c r="B67" i="17" s="1"/>
  <c r="C67" i="17" s="1"/>
  <c r="D67" i="17" s="1"/>
  <c r="P67" i="17" s="1"/>
  <c r="Q67" i="17" s="1"/>
  <c r="A67" i="13"/>
  <c r="B67" i="13" s="1"/>
  <c r="C67" i="13" s="1"/>
  <c r="D67" i="13" s="1"/>
  <c r="G67" i="13" s="1"/>
  <c r="H67" i="13" s="1"/>
  <c r="A67" i="16"/>
  <c r="B67" i="16" s="1"/>
  <c r="C67" i="16" s="1"/>
  <c r="O67" i="16" s="1"/>
  <c r="P67" i="16" s="1"/>
  <c r="A67" i="5"/>
  <c r="B67" i="5" s="1"/>
  <c r="A67" i="12"/>
  <c r="B67" i="12" s="1"/>
  <c r="N67" i="12" s="1"/>
  <c r="O67" i="12" s="1"/>
  <c r="G25" i="17"/>
  <c r="I24" i="17"/>
  <c r="H24" i="17"/>
  <c r="F27" i="16"/>
  <c r="H27" i="16" s="1"/>
  <c r="G26" i="16"/>
  <c r="B69" i="15"/>
  <c r="A68" i="17" l="1"/>
  <c r="B68" i="17" s="1"/>
  <c r="C68" i="17" s="1"/>
  <c r="D68" i="17" s="1"/>
  <c r="P68" i="17" s="1"/>
  <c r="Q68" i="17" s="1"/>
  <c r="A68" i="12"/>
  <c r="B68" i="12" s="1"/>
  <c r="N68" i="12" s="1"/>
  <c r="O68" i="12" s="1"/>
  <c r="A68" i="16"/>
  <c r="B68" i="16" s="1"/>
  <c r="C68" i="16" s="1"/>
  <c r="O68" i="16" s="1"/>
  <c r="P68" i="16" s="1"/>
  <c r="A68" i="13"/>
  <c r="B68" i="13" s="1"/>
  <c r="C68" i="13" s="1"/>
  <c r="D68" i="13" s="1"/>
  <c r="G68" i="13" s="1"/>
  <c r="H68" i="13" s="1"/>
  <c r="A68" i="5"/>
  <c r="B68" i="5" s="1"/>
  <c r="I25" i="17"/>
  <c r="G26" i="17"/>
  <c r="H25" i="17"/>
  <c r="F28" i="16"/>
  <c r="H28" i="16" s="1"/>
  <c r="G27" i="16"/>
  <c r="B70" i="15"/>
  <c r="A69" i="12" l="1"/>
  <c r="B69" i="12" s="1"/>
  <c r="N69" i="12" s="1"/>
  <c r="O69" i="12" s="1"/>
  <c r="A69" i="16"/>
  <c r="B69" i="16" s="1"/>
  <c r="C69" i="16" s="1"/>
  <c r="O69" i="16" s="1"/>
  <c r="P69" i="16" s="1"/>
  <c r="A69" i="13"/>
  <c r="B69" i="13" s="1"/>
  <c r="C69" i="13" s="1"/>
  <c r="D69" i="13" s="1"/>
  <c r="G69" i="13" s="1"/>
  <c r="H69" i="13" s="1"/>
  <c r="A69" i="5"/>
  <c r="B69" i="5" s="1"/>
  <c r="A69" i="17"/>
  <c r="B69" i="17" s="1"/>
  <c r="C69" i="17" s="1"/>
  <c r="D69" i="17" s="1"/>
  <c r="P69" i="17" s="1"/>
  <c r="Q69" i="17" s="1"/>
  <c r="I26" i="17"/>
  <c r="G27" i="17"/>
  <c r="H26" i="17"/>
  <c r="F29" i="16"/>
  <c r="H29" i="16" s="1"/>
  <c r="G28" i="16"/>
  <c r="B71" i="15"/>
  <c r="A70" i="16" l="1"/>
  <c r="B70" i="16" s="1"/>
  <c r="C70" i="16" s="1"/>
  <c r="O70" i="16" s="1"/>
  <c r="P70" i="16" s="1"/>
  <c r="A70" i="12"/>
  <c r="B70" i="12" s="1"/>
  <c r="N70" i="12" s="1"/>
  <c r="O70" i="12" s="1"/>
  <c r="A70" i="13"/>
  <c r="B70" i="13" s="1"/>
  <c r="C70" i="13" s="1"/>
  <c r="D70" i="13" s="1"/>
  <c r="G70" i="13" s="1"/>
  <c r="H70" i="13" s="1"/>
  <c r="A70" i="17"/>
  <c r="B70" i="17" s="1"/>
  <c r="C70" i="17" s="1"/>
  <c r="D70" i="17" s="1"/>
  <c r="P70" i="17" s="1"/>
  <c r="Q70" i="17" s="1"/>
  <c r="A70" i="5"/>
  <c r="B70" i="5" s="1"/>
  <c r="G28" i="17"/>
  <c r="I27" i="17"/>
  <c r="H27" i="17"/>
  <c r="F30" i="16"/>
  <c r="H30" i="16" s="1"/>
  <c r="G29" i="16"/>
  <c r="B72" i="15"/>
  <c r="A71" i="5" l="1"/>
  <c r="B71" i="5" s="1"/>
  <c r="A71" i="12"/>
  <c r="B71" i="12" s="1"/>
  <c r="N71" i="12" s="1"/>
  <c r="O71" i="12" s="1"/>
  <c r="A71" i="16"/>
  <c r="B71" i="16" s="1"/>
  <c r="C71" i="16" s="1"/>
  <c r="O71" i="16" s="1"/>
  <c r="P71" i="16" s="1"/>
  <c r="A71" i="17"/>
  <c r="B71" i="17" s="1"/>
  <c r="C71" i="17" s="1"/>
  <c r="D71" i="17" s="1"/>
  <c r="P71" i="17" s="1"/>
  <c r="Q71" i="17" s="1"/>
  <c r="A71" i="13"/>
  <c r="B71" i="13" s="1"/>
  <c r="C71" i="13" s="1"/>
  <c r="D71" i="13" s="1"/>
  <c r="G71" i="13" s="1"/>
  <c r="H71" i="13" s="1"/>
  <c r="I28" i="17"/>
  <c r="G29" i="17"/>
  <c r="H28" i="17"/>
  <c r="F31" i="16"/>
  <c r="H31" i="16" s="1"/>
  <c r="G30" i="16"/>
  <c r="B73" i="15"/>
  <c r="A72" i="5" l="1"/>
  <c r="B72" i="5" s="1"/>
  <c r="A72" i="13"/>
  <c r="B72" i="13" s="1"/>
  <c r="C72" i="13" s="1"/>
  <c r="D72" i="13" s="1"/>
  <c r="G72" i="13" s="1"/>
  <c r="H72" i="13" s="1"/>
  <c r="A72" i="17"/>
  <c r="B72" i="17" s="1"/>
  <c r="C72" i="17" s="1"/>
  <c r="D72" i="17" s="1"/>
  <c r="P72" i="17" s="1"/>
  <c r="Q72" i="17" s="1"/>
  <c r="A72" i="12"/>
  <c r="B72" i="12" s="1"/>
  <c r="N72" i="12" s="1"/>
  <c r="O72" i="12" s="1"/>
  <c r="A72" i="16"/>
  <c r="B72" i="16" s="1"/>
  <c r="C72" i="16" s="1"/>
  <c r="O72" i="16" s="1"/>
  <c r="P72" i="16" s="1"/>
  <c r="G30" i="17"/>
  <c r="I29" i="17"/>
  <c r="H29" i="17"/>
  <c r="F32" i="16"/>
  <c r="H32" i="16" s="1"/>
  <c r="G31" i="16"/>
  <c r="B74" i="15"/>
  <c r="A73" i="13" l="1"/>
  <c r="B73" i="13" s="1"/>
  <c r="C73" i="13" s="1"/>
  <c r="D73" i="13" s="1"/>
  <c r="G73" i="13" s="1"/>
  <c r="H73" i="13" s="1"/>
  <c r="A73" i="5"/>
  <c r="B73" i="5" s="1"/>
  <c r="A73" i="17"/>
  <c r="B73" i="17" s="1"/>
  <c r="C73" i="17" s="1"/>
  <c r="D73" i="17" s="1"/>
  <c r="P73" i="17" s="1"/>
  <c r="Q73" i="17" s="1"/>
  <c r="A73" i="12"/>
  <c r="B73" i="12" s="1"/>
  <c r="N73" i="12" s="1"/>
  <c r="O73" i="12" s="1"/>
  <c r="A73" i="16"/>
  <c r="B73" i="16" s="1"/>
  <c r="C73" i="16" s="1"/>
  <c r="O73" i="16" s="1"/>
  <c r="P73" i="16" s="1"/>
  <c r="G31" i="17"/>
  <c r="I30" i="17"/>
  <c r="H30" i="17"/>
  <c r="F33" i="16"/>
  <c r="H33" i="16" s="1"/>
  <c r="G32" i="16"/>
  <c r="B75" i="15"/>
  <c r="A74" i="13" l="1"/>
  <c r="B74" i="13" s="1"/>
  <c r="C74" i="13" s="1"/>
  <c r="D74" i="13" s="1"/>
  <c r="G74" i="13" s="1"/>
  <c r="H74" i="13" s="1"/>
  <c r="A74" i="17"/>
  <c r="B74" i="17" s="1"/>
  <c r="C74" i="17" s="1"/>
  <c r="D74" i="17" s="1"/>
  <c r="P74" i="17" s="1"/>
  <c r="Q74" i="17" s="1"/>
  <c r="A74" i="5"/>
  <c r="B74" i="5" s="1"/>
  <c r="A74" i="16"/>
  <c r="B74" i="16" s="1"/>
  <c r="C74" i="16" s="1"/>
  <c r="O74" i="16" s="1"/>
  <c r="P74" i="16" s="1"/>
  <c r="A74" i="12"/>
  <c r="B74" i="12" s="1"/>
  <c r="N74" i="12" s="1"/>
  <c r="O74" i="12" s="1"/>
  <c r="I31" i="17"/>
  <c r="G32" i="17"/>
  <c r="H31" i="17"/>
  <c r="F34" i="16"/>
  <c r="H34" i="16" s="1"/>
  <c r="G33" i="16"/>
  <c r="B76" i="15"/>
  <c r="A75" i="17" l="1"/>
  <c r="B75" i="17" s="1"/>
  <c r="C75" i="17" s="1"/>
  <c r="D75" i="17" s="1"/>
  <c r="P75" i="17" s="1"/>
  <c r="Q75" i="17" s="1"/>
  <c r="A75" i="13"/>
  <c r="B75" i="13" s="1"/>
  <c r="C75" i="13" s="1"/>
  <c r="D75" i="13" s="1"/>
  <c r="G75" i="13" s="1"/>
  <c r="H75" i="13" s="1"/>
  <c r="A75" i="16"/>
  <c r="B75" i="16" s="1"/>
  <c r="C75" i="16" s="1"/>
  <c r="O75" i="16" s="1"/>
  <c r="P75" i="16" s="1"/>
  <c r="A75" i="5"/>
  <c r="B75" i="5" s="1"/>
  <c r="A75" i="12"/>
  <c r="B75" i="12" s="1"/>
  <c r="N75" i="12" s="1"/>
  <c r="O75" i="12" s="1"/>
  <c r="G33" i="17"/>
  <c r="I32" i="17"/>
  <c r="H32" i="17"/>
  <c r="F35" i="16"/>
  <c r="H35" i="16" s="1"/>
  <c r="G34" i="16"/>
  <c r="B77" i="15"/>
  <c r="A76" i="17" l="1"/>
  <c r="B76" i="17" s="1"/>
  <c r="C76" i="17" s="1"/>
  <c r="D76" i="17" s="1"/>
  <c r="P76" i="17" s="1"/>
  <c r="Q76" i="17" s="1"/>
  <c r="A76" i="12"/>
  <c r="B76" i="12" s="1"/>
  <c r="N76" i="12" s="1"/>
  <c r="O76" i="12" s="1"/>
  <c r="A76" i="16"/>
  <c r="B76" i="16" s="1"/>
  <c r="C76" i="16" s="1"/>
  <c r="O76" i="16" s="1"/>
  <c r="P76" i="16" s="1"/>
  <c r="A76" i="13"/>
  <c r="B76" i="13" s="1"/>
  <c r="C76" i="13" s="1"/>
  <c r="D76" i="13" s="1"/>
  <c r="G76" i="13" s="1"/>
  <c r="H76" i="13" s="1"/>
  <c r="A76" i="5"/>
  <c r="B76" i="5" s="1"/>
  <c r="G34" i="17"/>
  <c r="I33" i="17"/>
  <c r="H33" i="17"/>
  <c r="F36" i="16"/>
  <c r="H36" i="16" s="1"/>
  <c r="G35" i="16"/>
  <c r="B78" i="15"/>
  <c r="A77" i="12" l="1"/>
  <c r="B77" i="12" s="1"/>
  <c r="N77" i="12" s="1"/>
  <c r="O77" i="12" s="1"/>
  <c r="A77" i="16"/>
  <c r="B77" i="16" s="1"/>
  <c r="C77" i="16" s="1"/>
  <c r="O77" i="16" s="1"/>
  <c r="P77" i="16" s="1"/>
  <c r="A77" i="13"/>
  <c r="B77" i="13" s="1"/>
  <c r="C77" i="13" s="1"/>
  <c r="D77" i="13" s="1"/>
  <c r="G77" i="13" s="1"/>
  <c r="H77" i="13" s="1"/>
  <c r="A77" i="5"/>
  <c r="B77" i="5" s="1"/>
  <c r="A77" i="17"/>
  <c r="B77" i="17" s="1"/>
  <c r="C77" i="17" s="1"/>
  <c r="D77" i="17" s="1"/>
  <c r="P77" i="17" s="1"/>
  <c r="Q77" i="17" s="1"/>
  <c r="G35" i="17"/>
  <c r="I34" i="17"/>
  <c r="H34" i="17"/>
  <c r="F37" i="16"/>
  <c r="H37" i="16" s="1"/>
  <c r="G36" i="16"/>
  <c r="B79" i="15"/>
  <c r="A78" i="16" l="1"/>
  <c r="B78" i="16" s="1"/>
  <c r="C78" i="16" s="1"/>
  <c r="O78" i="16" s="1"/>
  <c r="P78" i="16" s="1"/>
  <c r="A78" i="12"/>
  <c r="B78" i="12" s="1"/>
  <c r="N78" i="12" s="1"/>
  <c r="O78" i="12" s="1"/>
  <c r="A78" i="13"/>
  <c r="B78" i="13" s="1"/>
  <c r="C78" i="13" s="1"/>
  <c r="D78" i="13" s="1"/>
  <c r="G78" i="13" s="1"/>
  <c r="H78" i="13" s="1"/>
  <c r="A78" i="17"/>
  <c r="B78" i="17" s="1"/>
  <c r="C78" i="17" s="1"/>
  <c r="D78" i="17" s="1"/>
  <c r="P78" i="17" s="1"/>
  <c r="Q78" i="17" s="1"/>
  <c r="A78" i="5"/>
  <c r="B78" i="5" s="1"/>
  <c r="G36" i="17"/>
  <c r="I35" i="17"/>
  <c r="H35" i="17"/>
  <c r="F38" i="16"/>
  <c r="H38" i="16" s="1"/>
  <c r="G37" i="16"/>
  <c r="B80" i="15"/>
  <c r="A79" i="5" l="1"/>
  <c r="B79" i="5" s="1"/>
  <c r="A79" i="12"/>
  <c r="B79" i="12" s="1"/>
  <c r="N79" i="12" s="1"/>
  <c r="O79" i="12" s="1"/>
  <c r="A79" i="17"/>
  <c r="B79" i="17" s="1"/>
  <c r="C79" i="17" s="1"/>
  <c r="D79" i="17" s="1"/>
  <c r="P79" i="17" s="1"/>
  <c r="Q79" i="17" s="1"/>
  <c r="A79" i="16"/>
  <c r="B79" i="16" s="1"/>
  <c r="C79" i="16" s="1"/>
  <c r="O79" i="16" s="1"/>
  <c r="P79" i="16" s="1"/>
  <c r="A79" i="13"/>
  <c r="B79" i="13" s="1"/>
  <c r="C79" i="13" s="1"/>
  <c r="D79" i="13" s="1"/>
  <c r="G79" i="13" s="1"/>
  <c r="H79" i="13" s="1"/>
  <c r="G37" i="17"/>
  <c r="I36" i="17"/>
  <c r="H36" i="17"/>
  <c r="F39" i="16"/>
  <c r="H39" i="16" s="1"/>
  <c r="G38" i="16"/>
  <c r="B81" i="15"/>
  <c r="A80" i="5" l="1"/>
  <c r="B80" i="5" s="1"/>
  <c r="A80" i="13"/>
  <c r="B80" i="13" s="1"/>
  <c r="C80" i="13" s="1"/>
  <c r="D80" i="13" s="1"/>
  <c r="G80" i="13" s="1"/>
  <c r="H80" i="13" s="1"/>
  <c r="A80" i="17"/>
  <c r="B80" i="17" s="1"/>
  <c r="C80" i="17" s="1"/>
  <c r="D80" i="17" s="1"/>
  <c r="P80" i="17" s="1"/>
  <c r="Q80" i="17" s="1"/>
  <c r="A80" i="12"/>
  <c r="B80" i="12" s="1"/>
  <c r="N80" i="12" s="1"/>
  <c r="O80" i="12" s="1"/>
  <c r="A80" i="16"/>
  <c r="B80" i="16" s="1"/>
  <c r="C80" i="16" s="1"/>
  <c r="O80" i="16" s="1"/>
  <c r="P80" i="16" s="1"/>
  <c r="G38" i="17"/>
  <c r="I37" i="17"/>
  <c r="H37" i="17"/>
  <c r="F40" i="16"/>
  <c r="H40" i="16" s="1"/>
  <c r="G39" i="16"/>
  <c r="B82" i="15"/>
  <c r="A81" i="13" l="1"/>
  <c r="B81" i="13" s="1"/>
  <c r="C81" i="13" s="1"/>
  <c r="D81" i="13" s="1"/>
  <c r="G81" i="13" s="1"/>
  <c r="H81" i="13" s="1"/>
  <c r="A81" i="5"/>
  <c r="B81" i="5" s="1"/>
  <c r="A81" i="17"/>
  <c r="B81" i="17" s="1"/>
  <c r="C81" i="17" s="1"/>
  <c r="D81" i="17" s="1"/>
  <c r="P81" i="17" s="1"/>
  <c r="Q81" i="17" s="1"/>
  <c r="A81" i="12"/>
  <c r="B81" i="12" s="1"/>
  <c r="N81" i="12" s="1"/>
  <c r="O81" i="12" s="1"/>
  <c r="A81" i="16"/>
  <c r="B81" i="16" s="1"/>
  <c r="C81" i="16" s="1"/>
  <c r="O81" i="16" s="1"/>
  <c r="P81" i="16" s="1"/>
  <c r="I38" i="17"/>
  <c r="G39" i="17"/>
  <c r="H38" i="17"/>
  <c r="F41" i="16"/>
  <c r="H41" i="16" s="1"/>
  <c r="G40" i="16"/>
  <c r="B83" i="15"/>
  <c r="A82" i="13" l="1"/>
  <c r="B82" i="13" s="1"/>
  <c r="C82" i="13" s="1"/>
  <c r="D82" i="13" s="1"/>
  <c r="G82" i="13" s="1"/>
  <c r="H82" i="13" s="1"/>
  <c r="A82" i="17"/>
  <c r="B82" i="17" s="1"/>
  <c r="C82" i="17" s="1"/>
  <c r="D82" i="17" s="1"/>
  <c r="P82" i="17" s="1"/>
  <c r="Q82" i="17" s="1"/>
  <c r="A82" i="5"/>
  <c r="B82" i="5" s="1"/>
  <c r="A82" i="16"/>
  <c r="B82" i="16" s="1"/>
  <c r="C82" i="16" s="1"/>
  <c r="O82" i="16" s="1"/>
  <c r="P82" i="16" s="1"/>
  <c r="A82" i="12"/>
  <c r="B82" i="12" s="1"/>
  <c r="N82" i="12" s="1"/>
  <c r="O82" i="12" s="1"/>
  <c r="G40" i="17"/>
  <c r="I39" i="17"/>
  <c r="H39" i="17"/>
  <c r="F42" i="16"/>
  <c r="H42" i="16" s="1"/>
  <c r="G41" i="16"/>
  <c r="B84" i="15"/>
  <c r="A83" i="17" l="1"/>
  <c r="B83" i="17" s="1"/>
  <c r="C83" i="17" s="1"/>
  <c r="D83" i="17" s="1"/>
  <c r="P83" i="17" s="1"/>
  <c r="Q83" i="17" s="1"/>
  <c r="A83" i="12"/>
  <c r="B83" i="12" s="1"/>
  <c r="N83" i="12" s="1"/>
  <c r="O83" i="12" s="1"/>
  <c r="A83" i="13"/>
  <c r="B83" i="13" s="1"/>
  <c r="C83" i="13" s="1"/>
  <c r="D83" i="13" s="1"/>
  <c r="G83" i="13" s="1"/>
  <c r="H83" i="13" s="1"/>
  <c r="A83" i="16"/>
  <c r="B83" i="16" s="1"/>
  <c r="C83" i="16" s="1"/>
  <c r="O83" i="16" s="1"/>
  <c r="P83" i="16" s="1"/>
  <c r="A83" i="5"/>
  <c r="B83" i="5" s="1"/>
  <c r="G41" i="17"/>
  <c r="I40" i="17"/>
  <c r="H40" i="17"/>
  <c r="F43" i="16"/>
  <c r="H43" i="16" s="1"/>
  <c r="G42" i="16"/>
  <c r="B85" i="15"/>
  <c r="A84" i="17" l="1"/>
  <c r="B84" i="17" s="1"/>
  <c r="A84" i="16"/>
  <c r="B84" i="16" s="1"/>
  <c r="A84" i="13"/>
  <c r="A84" i="5"/>
  <c r="B84" i="5" s="1"/>
  <c r="W3" i="5" s="1"/>
  <c r="I41" i="17"/>
  <c r="G42" i="17"/>
  <c r="H41" i="17"/>
  <c r="G43" i="16"/>
  <c r="F44" i="16"/>
  <c r="H44" i="16" s="1"/>
  <c r="B86" i="15"/>
  <c r="A85" i="13" s="1"/>
  <c r="C84" i="16" l="1"/>
  <c r="O84" i="16" s="1"/>
  <c r="V3" i="16"/>
  <c r="C84" i="17"/>
  <c r="D84" i="17" s="1"/>
  <c r="P84" i="17" s="1"/>
  <c r="Q84" i="17" s="1"/>
  <c r="T3" i="17" s="1"/>
  <c r="U3" i="17" s="1"/>
  <c r="U5" i="17" s="1"/>
  <c r="W3" i="17"/>
  <c r="G43" i="17"/>
  <c r="I42" i="17"/>
  <c r="H42" i="17"/>
  <c r="F45" i="16"/>
  <c r="H45" i="16" s="1"/>
  <c r="G44" i="16"/>
  <c r="B87" i="15"/>
  <c r="A86" i="13" s="1"/>
  <c r="P84" i="16" l="1"/>
  <c r="S3" i="16" s="1"/>
  <c r="T3" i="16" s="1"/>
  <c r="T5" i="16" s="1"/>
  <c r="O185" i="16"/>
  <c r="O186" i="16" s="1"/>
  <c r="G44" i="17"/>
  <c r="I43" i="17"/>
  <c r="H43" i="17"/>
  <c r="F46" i="16"/>
  <c r="H46" i="16" s="1"/>
  <c r="G45" i="16"/>
  <c r="B88" i="15"/>
  <c r="A87" i="13" s="1"/>
  <c r="G45" i="17" l="1"/>
  <c r="I44" i="17"/>
  <c r="H44" i="17"/>
  <c r="F47" i="16"/>
  <c r="H47" i="16" s="1"/>
  <c r="G46" i="16"/>
  <c r="B89" i="15"/>
  <c r="A88" i="13" s="1"/>
  <c r="I45" i="17" l="1"/>
  <c r="G46" i="17"/>
  <c r="H45" i="17"/>
  <c r="F48" i="16"/>
  <c r="H48" i="16" s="1"/>
  <c r="G47" i="16"/>
  <c r="B90" i="15"/>
  <c r="A89" i="13" s="1"/>
  <c r="I46" i="17" l="1"/>
  <c r="G47" i="17"/>
  <c r="H46" i="17"/>
  <c r="F49" i="16"/>
  <c r="H49" i="16" s="1"/>
  <c r="G48" i="16"/>
  <c r="B91" i="15"/>
  <c r="A90" i="13" s="1"/>
  <c r="G48" i="17" l="1"/>
  <c r="I47" i="17"/>
  <c r="H47" i="17"/>
  <c r="F50" i="16"/>
  <c r="H50" i="16" s="1"/>
  <c r="G49" i="16"/>
  <c r="B92" i="15"/>
  <c r="A91" i="13" s="1"/>
  <c r="G49" i="17" l="1"/>
  <c r="I48" i="17"/>
  <c r="H48" i="17"/>
  <c r="F51" i="16"/>
  <c r="H51" i="16" s="1"/>
  <c r="G50" i="16"/>
  <c r="B93" i="15"/>
  <c r="A92" i="13" s="1"/>
  <c r="I49" i="17" l="1"/>
  <c r="G50" i="17"/>
  <c r="H49" i="17"/>
  <c r="F52" i="16"/>
  <c r="H52" i="16" s="1"/>
  <c r="G51" i="16"/>
  <c r="B94" i="15"/>
  <c r="A93" i="13" s="1"/>
  <c r="G51" i="17" l="1"/>
  <c r="I50" i="17"/>
  <c r="H50" i="17"/>
  <c r="F53" i="16"/>
  <c r="H53" i="16" s="1"/>
  <c r="G52" i="16"/>
  <c r="B95" i="15"/>
  <c r="A94" i="13" s="1"/>
  <c r="G52" i="17" l="1"/>
  <c r="I51" i="17"/>
  <c r="H51" i="17"/>
  <c r="F54" i="16"/>
  <c r="H54" i="16" s="1"/>
  <c r="G53" i="16"/>
  <c r="B96" i="15"/>
  <c r="A95" i="13" s="1"/>
  <c r="G53" i="17" l="1"/>
  <c r="I52" i="17"/>
  <c r="H52" i="17"/>
  <c r="F55" i="16"/>
  <c r="H55" i="16" s="1"/>
  <c r="G54" i="16"/>
  <c r="B97" i="15"/>
  <c r="A96" i="13" s="1"/>
  <c r="I53" i="17" l="1"/>
  <c r="G54" i="17"/>
  <c r="H53" i="17"/>
  <c r="F56" i="16"/>
  <c r="H56" i="16" s="1"/>
  <c r="G55" i="16"/>
  <c r="B98" i="15"/>
  <c r="A97" i="13" s="1"/>
  <c r="I54" i="17" l="1"/>
  <c r="G55" i="17"/>
  <c r="H54" i="17"/>
  <c r="F57" i="16"/>
  <c r="H57" i="16" s="1"/>
  <c r="G56" i="16"/>
  <c r="B99" i="15"/>
  <c r="A98" i="13" s="1"/>
  <c r="G56" i="17" l="1"/>
  <c r="I55" i="17"/>
  <c r="H55" i="17"/>
  <c r="F58" i="16"/>
  <c r="H58" i="16" s="1"/>
  <c r="G57" i="16"/>
  <c r="B100" i="15"/>
  <c r="A99" i="13" s="1"/>
  <c r="G57" i="17" l="1"/>
  <c r="I56" i="17"/>
  <c r="H56" i="17"/>
  <c r="F59" i="16"/>
  <c r="H59" i="16" s="1"/>
  <c r="G58" i="16"/>
  <c r="B101" i="15"/>
  <c r="A100" i="13" s="1"/>
  <c r="I57" i="17" l="1"/>
  <c r="G58" i="17"/>
  <c r="H57" i="17"/>
  <c r="G59" i="16"/>
  <c r="F60" i="16"/>
  <c r="H60" i="16" s="1"/>
  <c r="B102" i="15"/>
  <c r="A101" i="13" s="1"/>
  <c r="G59" i="17" l="1"/>
  <c r="I58" i="17"/>
  <c r="H58" i="17"/>
  <c r="F61" i="16"/>
  <c r="H61" i="16" s="1"/>
  <c r="G60" i="16"/>
  <c r="B103" i="15"/>
  <c r="A102" i="13" s="1"/>
  <c r="G60" i="17" l="1"/>
  <c r="I59" i="17"/>
  <c r="H59" i="17"/>
  <c r="F62" i="16"/>
  <c r="H62" i="16" s="1"/>
  <c r="G61" i="16"/>
  <c r="B104" i="15"/>
  <c r="A103" i="13" s="1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G83" i="16"/>
  <c r="B126" i="15"/>
  <c r="H84" i="16" l="1"/>
  <c r="F85" i="16"/>
  <c r="G83" i="17"/>
  <c r="I82" i="17"/>
  <c r="H82" i="17"/>
  <c r="G84" i="16"/>
  <c r="B127" i="15"/>
  <c r="F86" i="16" l="1"/>
  <c r="G85" i="16"/>
  <c r="H85" i="16"/>
  <c r="G84" i="17"/>
  <c r="I83" i="17"/>
  <c r="H83" i="17"/>
  <c r="B128" i="15"/>
  <c r="G86" i="16" l="1"/>
  <c r="F87" i="16"/>
  <c r="H86" i="16"/>
  <c r="I84" i="17"/>
  <c r="K5" i="17" s="1"/>
  <c r="H84" i="17"/>
  <c r="K3" i="17" s="1"/>
  <c r="L3" i="17" s="1"/>
  <c r="L5" i="17" s="1"/>
  <c r="U8" i="17" s="1"/>
  <c r="B129" i="15"/>
  <c r="F88" i="16" l="1"/>
  <c r="G87" i="16"/>
  <c r="H87" i="16"/>
  <c r="B130" i="15"/>
  <c r="F89" i="16" l="1"/>
  <c r="G88" i="16"/>
  <c r="H88" i="16"/>
  <c r="B131" i="15"/>
  <c r="F90" i="16" l="1"/>
  <c r="G89" i="16"/>
  <c r="H89" i="16"/>
  <c r="B132" i="15"/>
  <c r="F91" i="16" l="1"/>
  <c r="G90" i="16"/>
  <c r="H90" i="16"/>
  <c r="B133" i="15"/>
  <c r="F92" i="16" l="1"/>
  <c r="G91" i="16"/>
  <c r="H91" i="16"/>
  <c r="B134" i="15"/>
  <c r="F93" i="16" l="1"/>
  <c r="G92" i="16"/>
  <c r="H92" i="16"/>
  <c r="B135" i="15"/>
  <c r="F94" i="16" l="1"/>
  <c r="G93" i="16"/>
  <c r="H93" i="16"/>
  <c r="B136" i="15"/>
  <c r="H94" i="16" l="1"/>
  <c r="F95" i="16"/>
  <c r="G94" i="16"/>
  <c r="B137" i="15"/>
  <c r="H95" i="16" l="1"/>
  <c r="G95" i="16"/>
  <c r="F96" i="16"/>
  <c r="B138" i="15"/>
  <c r="F97" i="16" l="1"/>
  <c r="H96" i="16"/>
  <c r="G96" i="16"/>
  <c r="B139" i="15"/>
  <c r="F98" i="16" l="1"/>
  <c r="G97" i="16"/>
  <c r="H97" i="16"/>
  <c r="B140" i="15"/>
  <c r="H98" i="16" l="1"/>
  <c r="F99" i="16"/>
  <c r="G98" i="16"/>
  <c r="B141" i="15"/>
  <c r="F100" i="16" l="1"/>
  <c r="H99" i="16"/>
  <c r="G99" i="16"/>
  <c r="B142" i="15"/>
  <c r="F101" i="16" l="1"/>
  <c r="H100" i="16"/>
  <c r="G100" i="16"/>
  <c r="B143" i="15"/>
  <c r="F102" i="16" l="1"/>
  <c r="H101" i="16"/>
  <c r="G101" i="16"/>
  <c r="B144" i="15"/>
  <c r="G102" i="16" l="1"/>
  <c r="H102" i="16"/>
  <c r="F103" i="16"/>
  <c r="B145" i="15"/>
  <c r="H103" i="16" l="1"/>
  <c r="F104" i="16"/>
  <c r="G103" i="16"/>
  <c r="B146" i="15"/>
  <c r="F105" i="16" l="1"/>
  <c r="G104" i="16"/>
  <c r="H104" i="16"/>
  <c r="B147" i="15"/>
  <c r="F106" i="16" l="1"/>
  <c r="G105" i="16"/>
  <c r="H105" i="16"/>
  <c r="B148" i="15"/>
  <c r="H106" i="16" l="1"/>
  <c r="F107" i="16"/>
  <c r="G106" i="16"/>
  <c r="B149" i="15"/>
  <c r="F108" i="16" l="1"/>
  <c r="G107" i="16"/>
  <c r="H107" i="16"/>
  <c r="B150" i="15"/>
  <c r="H108" i="16" l="1"/>
  <c r="F109" i="16"/>
  <c r="G108" i="16"/>
  <c r="B151" i="15"/>
  <c r="F110" i="16" l="1"/>
  <c r="H109" i="16"/>
  <c r="G109" i="16"/>
  <c r="B152" i="15"/>
  <c r="H110" i="16" l="1"/>
  <c r="G110" i="16"/>
  <c r="F111" i="16"/>
  <c r="B153" i="15"/>
  <c r="F112" i="16" l="1"/>
  <c r="G111" i="16"/>
  <c r="H111" i="16"/>
  <c r="B154" i="15"/>
  <c r="F113" i="16" l="1"/>
  <c r="H112" i="16"/>
  <c r="G112" i="16"/>
  <c r="B155" i="15"/>
  <c r="F114" i="16" l="1"/>
  <c r="H113" i="16"/>
  <c r="G113" i="16"/>
  <c r="B156" i="15"/>
  <c r="H114" i="16" l="1"/>
  <c r="F115" i="16"/>
  <c r="G114" i="16"/>
  <c r="B157" i="15"/>
  <c r="F116" i="16" l="1"/>
  <c r="G115" i="16"/>
  <c r="H115" i="16"/>
  <c r="B158" i="15"/>
  <c r="F117" i="16" l="1"/>
  <c r="G116" i="16"/>
  <c r="H116" i="16"/>
  <c r="B159" i="15"/>
  <c r="H117" i="16" l="1"/>
  <c r="F118" i="16"/>
  <c r="G117" i="16"/>
  <c r="B160" i="15"/>
  <c r="H118" i="16" l="1"/>
  <c r="G118" i="16"/>
  <c r="F119" i="16"/>
  <c r="B161" i="15"/>
  <c r="H119" i="16" l="1"/>
  <c r="F120" i="16"/>
  <c r="G119" i="16"/>
  <c r="B162" i="15"/>
  <c r="F121" i="16" l="1"/>
  <c r="H120" i="16"/>
  <c r="G120" i="16"/>
  <c r="B163" i="15"/>
  <c r="F122" i="16" l="1"/>
  <c r="G121" i="16"/>
  <c r="H121" i="16"/>
  <c r="B164" i="15"/>
  <c r="H122" i="16" l="1"/>
  <c r="F123" i="16"/>
  <c r="G122" i="16"/>
  <c r="B165" i="15"/>
  <c r="G123" i="16" l="1"/>
  <c r="F124" i="16"/>
  <c r="H123" i="16"/>
  <c r="B166" i="15"/>
  <c r="H124" i="16" l="1"/>
  <c r="G124" i="16"/>
  <c r="F125" i="16"/>
  <c r="B167" i="15"/>
  <c r="F126" i="16" l="1"/>
  <c r="G125" i="16"/>
  <c r="H125" i="16"/>
  <c r="B168" i="15"/>
  <c r="G126" i="16" l="1"/>
  <c r="F127" i="16"/>
  <c r="H126" i="16"/>
  <c r="B169" i="15"/>
  <c r="H127" i="16" l="1"/>
  <c r="G127" i="16"/>
  <c r="F128" i="16"/>
  <c r="B170" i="15"/>
  <c r="G128" i="16" l="1"/>
  <c r="H128" i="16"/>
  <c r="F129" i="16"/>
  <c r="B171" i="15"/>
  <c r="G129" i="16" l="1"/>
  <c r="F130" i="16"/>
  <c r="H129" i="16"/>
  <c r="B172" i="15"/>
  <c r="F131" i="16" l="1"/>
  <c r="H130" i="16"/>
  <c r="G130" i="16"/>
  <c r="B173" i="15"/>
  <c r="G131" i="16" l="1"/>
  <c r="H131" i="16"/>
  <c r="F132" i="16"/>
  <c r="B174" i="15"/>
  <c r="F133" i="16" l="1"/>
  <c r="G132" i="16"/>
  <c r="H132" i="16"/>
  <c r="B175" i="15"/>
  <c r="H133" i="16" l="1"/>
  <c r="F134" i="16"/>
  <c r="G133" i="16"/>
  <c r="B176" i="15"/>
  <c r="G134" i="16" l="1"/>
  <c r="F135" i="16"/>
  <c r="H134" i="16"/>
  <c r="B177" i="15"/>
  <c r="H135" i="16" l="1"/>
  <c r="F136" i="16"/>
  <c r="G135" i="16"/>
  <c r="B178" i="15"/>
  <c r="F137" i="16" l="1"/>
  <c r="H136" i="16"/>
  <c r="G136" i="16"/>
  <c r="B179" i="15"/>
  <c r="F138" i="16" l="1"/>
  <c r="H137" i="16"/>
  <c r="G137" i="16"/>
  <c r="B180" i="15"/>
  <c r="H138" i="16" l="1"/>
  <c r="G138" i="16"/>
  <c r="F139" i="16"/>
  <c r="B181" i="15"/>
  <c r="F140" i="16" l="1"/>
  <c r="G139" i="16"/>
  <c r="H139" i="16"/>
  <c r="B182" i="15"/>
  <c r="H140" i="16" l="1"/>
  <c r="G140" i="16"/>
  <c r="F141" i="16"/>
  <c r="B183" i="15"/>
  <c r="H141" i="16" l="1"/>
  <c r="F142" i="16"/>
  <c r="G141" i="16"/>
  <c r="B184" i="15"/>
  <c r="F143" i="16" l="1"/>
  <c r="H142" i="16"/>
  <c r="G142" i="16"/>
  <c r="B185" i="15"/>
  <c r="F144" i="16" l="1"/>
  <c r="G143" i="16"/>
  <c r="H143" i="16"/>
  <c r="B186" i="15"/>
  <c r="H144" i="16" l="1"/>
  <c r="F145" i="16"/>
  <c r="G144" i="16"/>
  <c r="B187" i="15"/>
  <c r="F146" i="16" l="1"/>
  <c r="H145" i="16"/>
  <c r="G145" i="16"/>
  <c r="B188" i="15"/>
  <c r="H146" i="16" l="1"/>
  <c r="G146" i="16"/>
  <c r="F147" i="16"/>
  <c r="B189" i="15"/>
  <c r="F148" i="16" l="1"/>
  <c r="H147" i="16"/>
  <c r="G147" i="16"/>
  <c r="B190" i="15"/>
  <c r="H148" i="16" l="1"/>
  <c r="G148" i="16"/>
  <c r="F149" i="16"/>
  <c r="B191" i="15"/>
  <c r="F150" i="16" l="1"/>
  <c r="H149" i="16"/>
  <c r="G149" i="16"/>
  <c r="B192" i="15"/>
  <c r="H150" i="16" l="1"/>
  <c r="F151" i="16"/>
  <c r="G150" i="16"/>
  <c r="B193" i="15"/>
  <c r="H151" i="16" l="1"/>
  <c r="F152" i="16"/>
  <c r="G151" i="16"/>
  <c r="B194" i="15"/>
  <c r="F153" i="16" l="1"/>
  <c r="H152" i="16"/>
  <c r="G152" i="16"/>
  <c r="B195" i="15"/>
  <c r="H153" i="16" l="1"/>
  <c r="G153" i="16"/>
  <c r="F154" i="16"/>
  <c r="B196" i="15"/>
  <c r="F155" i="16" l="1"/>
  <c r="H154" i="16"/>
  <c r="G154" i="16"/>
  <c r="B197" i="15"/>
  <c r="F156" i="16" l="1"/>
  <c r="H155" i="16"/>
  <c r="G155" i="16"/>
  <c r="B198" i="15"/>
  <c r="H156" i="16" l="1"/>
  <c r="F157" i="16"/>
  <c r="G156" i="16"/>
  <c r="B199" i="15"/>
  <c r="F158" i="16" l="1"/>
  <c r="G157" i="16"/>
  <c r="H157" i="16"/>
  <c r="B200" i="15"/>
  <c r="H158" i="16" l="1"/>
  <c r="G158" i="16"/>
  <c r="F159" i="16"/>
  <c r="B201" i="15"/>
  <c r="F160" i="16" l="1"/>
  <c r="H159" i="16"/>
  <c r="G159" i="16"/>
  <c r="B202" i="15"/>
  <c r="F161" i="16" l="1"/>
  <c r="H160" i="16"/>
  <c r="G160" i="16"/>
  <c r="B203" i="15"/>
  <c r="H161" i="16" l="1"/>
  <c r="J5" i="16" s="1"/>
  <c r="G161" i="16"/>
  <c r="J3" i="16" s="1"/>
  <c r="F162" i="16"/>
  <c r="B204" i="15"/>
  <c r="F163" i="16" l="1"/>
  <c r="H162" i="16"/>
  <c r="G162" i="16"/>
  <c r="K3" i="16"/>
  <c r="K5" i="16" s="1"/>
  <c r="T8" i="16" s="1"/>
  <c r="B205" i="15"/>
  <c r="F164" i="16" l="1"/>
  <c r="H163" i="16"/>
  <c r="G163" i="16"/>
  <c r="B206" i="15"/>
  <c r="H164" i="16" l="1"/>
  <c r="G164" i="16"/>
  <c r="F165" i="16"/>
  <c r="B207" i="15"/>
  <c r="F166" i="16" l="1"/>
  <c r="H165" i="16"/>
  <c r="G165" i="16"/>
  <c r="B208" i="15"/>
  <c r="F167" i="16" l="1"/>
  <c r="G166" i="16"/>
  <c r="H166" i="16"/>
  <c r="B209" i="15"/>
  <c r="F168" i="16" l="1"/>
  <c r="H167" i="16"/>
  <c r="G167" i="16"/>
  <c r="B210" i="15"/>
  <c r="H168" i="16" l="1"/>
  <c r="G168" i="16"/>
  <c r="F169" i="16"/>
  <c r="B211" i="15"/>
  <c r="H169" i="16" l="1"/>
  <c r="F170" i="16"/>
  <c r="G169" i="16"/>
  <c r="B212" i="15"/>
  <c r="F171" i="16" l="1"/>
  <c r="H170" i="16"/>
  <c r="G170" i="16"/>
  <c r="B213" i="15"/>
  <c r="G171" i="16" l="1"/>
  <c r="F172" i="16"/>
  <c r="H171" i="16"/>
  <c r="B214" i="15"/>
  <c r="F173" i="16" l="1"/>
  <c r="H172" i="16"/>
  <c r="G172" i="16"/>
  <c r="B215" i="15"/>
  <c r="H173" i="16" l="1"/>
  <c r="G173" i="16"/>
  <c r="F174" i="16"/>
  <c r="B216" i="15"/>
  <c r="H174" i="16" l="1"/>
  <c r="G174" i="16"/>
  <c r="F175" i="16"/>
  <c r="B217" i="15"/>
  <c r="H175" i="16" l="1"/>
  <c r="G175" i="16"/>
  <c r="F176" i="16"/>
  <c r="B218" i="15"/>
  <c r="H176" i="16" l="1"/>
  <c r="G176" i="16"/>
  <c r="F177" i="16"/>
  <c r="B219" i="15"/>
  <c r="H177" i="16" l="1"/>
  <c r="F178" i="16"/>
  <c r="G177" i="16"/>
  <c r="B220" i="15"/>
  <c r="F179" i="16" l="1"/>
  <c r="G178" i="16"/>
  <c r="H178" i="16"/>
  <c r="B221" i="15"/>
  <c r="H179" i="16" l="1"/>
  <c r="F180" i="16"/>
  <c r="G179" i="16"/>
  <c r="B222" i="15"/>
  <c r="H180" i="16" l="1"/>
  <c r="G180" i="16"/>
  <c r="F181" i="16"/>
  <c r="B223" i="15"/>
  <c r="F182" i="16" l="1"/>
  <c r="H181" i="16"/>
  <c r="G181" i="16"/>
  <c r="B224" i="15"/>
  <c r="G182" i="16" l="1"/>
  <c r="H182" i="16"/>
  <c r="F183" i="16"/>
  <c r="B225" i="15"/>
  <c r="H183" i="16" l="1"/>
  <c r="G183" i="16"/>
  <c r="B226" i="15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73" i="13" l="1"/>
  <c r="I41" i="13"/>
  <c r="I9" i="13"/>
  <c r="I72" i="13"/>
  <c r="I40" i="13"/>
  <c r="I8" i="13"/>
  <c r="I70" i="13"/>
  <c r="I38" i="13"/>
  <c r="I6" i="13"/>
  <c r="I69" i="13"/>
  <c r="I37" i="13"/>
  <c r="I5" i="13"/>
  <c r="I68" i="13"/>
  <c r="I36" i="13"/>
  <c r="I4" i="13"/>
  <c r="I67" i="13"/>
  <c r="I35" i="13"/>
  <c r="I7" i="13"/>
  <c r="I58" i="13"/>
  <c r="I26" i="13"/>
  <c r="I65" i="13"/>
  <c r="I33" i="13"/>
  <c r="I63" i="13"/>
  <c r="I64" i="13"/>
  <c r="I32" i="13"/>
  <c r="I55" i="13"/>
  <c r="I62" i="13"/>
  <c r="I30" i="13"/>
  <c r="I71" i="13"/>
  <c r="I61" i="13"/>
  <c r="I29" i="13"/>
  <c r="I79" i="13"/>
  <c r="I60" i="13"/>
  <c r="I28" i="13"/>
  <c r="I23" i="13"/>
  <c r="I59" i="13"/>
  <c r="I27" i="13"/>
  <c r="I82" i="13"/>
  <c r="I50" i="13"/>
  <c r="I18" i="13"/>
  <c r="I57" i="13"/>
  <c r="I25" i="13"/>
  <c r="I15" i="13"/>
  <c r="I56" i="13"/>
  <c r="I24" i="13"/>
  <c r="I31" i="13"/>
  <c r="I54" i="13"/>
  <c r="I22" i="13"/>
  <c r="I39" i="13"/>
  <c r="I53" i="13"/>
  <c r="I21" i="13"/>
  <c r="I47" i="13"/>
  <c r="I52" i="13"/>
  <c r="I20" i="13"/>
  <c r="I83" i="13"/>
  <c r="I51" i="13"/>
  <c r="I19" i="13"/>
  <c r="I74" i="13"/>
  <c r="I42" i="13"/>
  <c r="I10" i="13"/>
  <c r="I81" i="13"/>
  <c r="I49" i="13"/>
  <c r="I17" i="13"/>
  <c r="I80" i="13"/>
  <c r="I48" i="13"/>
  <c r="I16" i="13"/>
  <c r="I78" i="13"/>
  <c r="I46" i="13"/>
  <c r="I14" i="13"/>
  <c r="I77" i="13"/>
  <c r="I45" i="13"/>
  <c r="I13" i="13"/>
  <c r="I76" i="13"/>
  <c r="I44" i="13"/>
  <c r="I12" i="13"/>
  <c r="I75" i="13"/>
  <c r="I43" i="13"/>
  <c r="I11" i="13"/>
  <c r="I66" i="13"/>
  <c r="I34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Q4" i="2"/>
  <c r="F3" i="2"/>
  <c r="P10" i="12"/>
  <c r="P18" i="12"/>
  <c r="P26" i="12"/>
  <c r="P34" i="12"/>
  <c r="P42" i="12"/>
  <c r="P50" i="12"/>
  <c r="P58" i="12"/>
  <c r="P66" i="12"/>
  <c r="P74" i="12"/>
  <c r="P82" i="12"/>
  <c r="P6" i="12"/>
  <c r="P14" i="12"/>
  <c r="P22" i="12"/>
  <c r="P30" i="12"/>
  <c r="P38" i="12"/>
  <c r="P46" i="12"/>
  <c r="P54" i="12"/>
  <c r="P62" i="12"/>
  <c r="P70" i="12"/>
  <c r="P78" i="12"/>
  <c r="P7" i="12"/>
  <c r="P15" i="12"/>
  <c r="P23" i="12"/>
  <c r="P31" i="12"/>
  <c r="P39" i="12"/>
  <c r="P47" i="12"/>
  <c r="P55" i="12"/>
  <c r="P63" i="12"/>
  <c r="P71" i="12"/>
  <c r="P79" i="12"/>
  <c r="P16" i="12"/>
  <c r="P28" i="12"/>
  <c r="P41" i="12"/>
  <c r="P53" i="12"/>
  <c r="P67" i="12"/>
  <c r="P80" i="12"/>
  <c r="P4" i="12"/>
  <c r="P17" i="12"/>
  <c r="P29" i="12"/>
  <c r="P43" i="12"/>
  <c r="P56" i="12"/>
  <c r="P68" i="12"/>
  <c r="P81" i="12"/>
  <c r="P5" i="12"/>
  <c r="P19" i="12"/>
  <c r="P32" i="12"/>
  <c r="P44" i="12"/>
  <c r="P57" i="12"/>
  <c r="P69" i="12"/>
  <c r="P83" i="12"/>
  <c r="P8" i="12"/>
  <c r="P20" i="12"/>
  <c r="P33" i="12"/>
  <c r="P45" i="12"/>
  <c r="P59" i="12"/>
  <c r="P72" i="12"/>
  <c r="P9" i="12"/>
  <c r="P21" i="12"/>
  <c r="P35" i="12"/>
  <c r="P48" i="12"/>
  <c r="P60" i="12"/>
  <c r="P73" i="12"/>
  <c r="P11" i="12"/>
  <c r="P24" i="12"/>
  <c r="P36" i="12"/>
  <c r="P49" i="12"/>
  <c r="P61" i="12"/>
  <c r="P75" i="12"/>
  <c r="P12" i="12"/>
  <c r="P25" i="12"/>
  <c r="P37" i="12"/>
  <c r="P51" i="12"/>
  <c r="P64" i="12"/>
  <c r="P76" i="12"/>
  <c r="P13" i="12"/>
  <c r="P27" i="12"/>
  <c r="P40" i="12"/>
  <c r="P52" i="12"/>
  <c r="P65" i="12"/>
  <c r="P77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P89" i="2" l="1"/>
  <c r="P109" i="2"/>
  <c r="P117" i="2"/>
  <c r="P113" i="2"/>
  <c r="P85" i="2"/>
  <c r="P93" i="2"/>
  <c r="P101" i="2"/>
  <c r="P97" i="2"/>
  <c r="P105" i="2"/>
  <c r="P92" i="2"/>
  <c r="P100" i="2"/>
  <c r="P108" i="2"/>
  <c r="P116" i="2"/>
  <c r="P88" i="2"/>
  <c r="P98" i="2"/>
  <c r="P112" i="2"/>
  <c r="P86" i="2"/>
  <c r="P119" i="2"/>
  <c r="P90" i="2"/>
  <c r="P99" i="2"/>
  <c r="P115" i="2"/>
  <c r="P104" i="2"/>
  <c r="P114" i="2"/>
  <c r="P118" i="2"/>
  <c r="P91" i="2"/>
  <c r="P95" i="2"/>
  <c r="P102" i="2"/>
  <c r="P103" i="2"/>
  <c r="P94" i="2"/>
  <c r="P111" i="2"/>
  <c r="P110" i="2"/>
  <c r="P106" i="2"/>
  <c r="P107" i="2"/>
  <c r="P87" i="2"/>
  <c r="P96" i="2"/>
  <c r="G3" i="2"/>
  <c r="G92" i="2"/>
  <c r="G87" i="2"/>
  <c r="G88" i="2"/>
  <c r="G110" i="2"/>
  <c r="G116" i="2"/>
  <c r="G117" i="2"/>
  <c r="G106" i="2"/>
  <c r="G112" i="2"/>
  <c r="G109" i="2"/>
  <c r="G102" i="2"/>
  <c r="G100" i="2"/>
  <c r="G97" i="2"/>
  <c r="G99" i="2"/>
  <c r="G85" i="2"/>
  <c r="G90" i="2"/>
  <c r="G118" i="2"/>
  <c r="G103" i="2"/>
  <c r="G114" i="2"/>
  <c r="G108" i="2"/>
  <c r="G113" i="2"/>
  <c r="G115" i="2"/>
  <c r="G101" i="2"/>
  <c r="G98" i="2"/>
  <c r="G105" i="2"/>
  <c r="G104" i="2"/>
  <c r="G107" i="2"/>
  <c r="G93" i="2"/>
  <c r="G94" i="2"/>
  <c r="G119" i="2"/>
  <c r="G111" i="2"/>
  <c r="G95" i="2"/>
  <c r="G89" i="2"/>
  <c r="G96" i="2"/>
  <c r="G91" i="2"/>
  <c r="G86" i="2"/>
  <c r="F12" i="12"/>
  <c r="I3" i="2"/>
  <c r="G7" i="12"/>
  <c r="F7" i="12"/>
  <c r="G6" i="12"/>
  <c r="F6" i="12"/>
  <c r="F10" i="12"/>
  <c r="G10" i="12"/>
  <c r="F8" i="12"/>
  <c r="G8" i="12"/>
  <c r="F15" i="12"/>
  <c r="F5" i="12"/>
  <c r="G15" i="12"/>
  <c r="G5" i="12"/>
  <c r="G14" i="12"/>
  <c r="F11" i="12"/>
  <c r="G12" i="12"/>
  <c r="F14" i="12"/>
  <c r="G11" i="12"/>
  <c r="I4" i="5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P84" i="2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P48" i="2"/>
  <c r="P31" i="2"/>
  <c r="P78" i="2"/>
  <c r="P14" i="2"/>
  <c r="P10" i="2"/>
  <c r="P21" i="2"/>
  <c r="P74" i="2"/>
  <c r="P20" i="2"/>
  <c r="P33" i="2"/>
  <c r="P65" i="2"/>
  <c r="P8" i="2"/>
  <c r="P44" i="2"/>
  <c r="P47" i="2"/>
  <c r="P36" i="2"/>
  <c r="P66" i="2"/>
  <c r="P40" i="2"/>
  <c r="P58" i="2"/>
  <c r="P23" i="2"/>
  <c r="P57" i="2"/>
  <c r="P70" i="2"/>
  <c r="P6" i="2"/>
  <c r="P77" i="2"/>
  <c r="P13" i="2"/>
  <c r="P18" i="2"/>
  <c r="P76" i="2"/>
  <c r="P12" i="2"/>
  <c r="P41" i="2"/>
  <c r="P16" i="2"/>
  <c r="P46" i="2"/>
  <c r="P53" i="2"/>
  <c r="P49" i="2"/>
  <c r="P35" i="2"/>
  <c r="P38" i="2"/>
  <c r="P45" i="2"/>
  <c r="P64" i="2"/>
  <c r="P11" i="2"/>
  <c r="P43" i="2"/>
  <c r="P56" i="2"/>
  <c r="P19" i="2"/>
  <c r="P39" i="2"/>
  <c r="P26" i="2"/>
  <c r="P22" i="2"/>
  <c r="P50" i="2"/>
  <c r="P28" i="2"/>
  <c r="P42" i="2"/>
  <c r="P32" i="2"/>
  <c r="P34" i="2"/>
  <c r="P79" i="2"/>
  <c r="P15" i="2"/>
  <c r="P25" i="2"/>
  <c r="P62" i="2"/>
  <c r="P81" i="2"/>
  <c r="P69" i="2"/>
  <c r="P5" i="2"/>
  <c r="P68" i="2"/>
  <c r="P4" i="2"/>
  <c r="P24" i="2"/>
  <c r="P73" i="2"/>
  <c r="P71" i="2"/>
  <c r="P7" i="2"/>
  <c r="P54" i="2"/>
  <c r="P83" i="2"/>
  <c r="P61" i="2"/>
  <c r="P60" i="2"/>
  <c r="P80" i="2"/>
  <c r="P17" i="2"/>
  <c r="P63" i="2"/>
  <c r="P59" i="2"/>
  <c r="P75" i="2"/>
  <c r="P52" i="2"/>
  <c r="P72" i="2"/>
  <c r="P55" i="2"/>
  <c r="P27" i="2"/>
  <c r="P51" i="2"/>
  <c r="P9" i="2"/>
  <c r="P67" i="2"/>
  <c r="P82" i="2"/>
  <c r="P30" i="2"/>
  <c r="P37" i="2"/>
  <c r="P3" i="2"/>
  <c r="P29" i="2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R5" i="2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S3" i="2"/>
  <c r="S5" i="2" s="1"/>
  <c r="H7" i="5" l="1"/>
  <c r="I7" i="5"/>
  <c r="U3" i="13"/>
  <c r="U5" i="13" s="1"/>
  <c r="Y6" i="13" s="1"/>
  <c r="G8" i="5"/>
  <c r="J3" i="2"/>
  <c r="J5" i="2" s="1"/>
  <c r="W6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H84" i="5" l="1"/>
  <c r="I84" i="5"/>
  <c r="I3" i="12"/>
  <c r="I5" i="12"/>
  <c r="J3" i="12" l="1"/>
  <c r="J5" i="12" s="1"/>
  <c r="W6" i="12" s="1"/>
  <c r="K3" i="5"/>
  <c r="K5" i="5"/>
  <c r="L3" i="5" l="1"/>
  <c r="L5" i="5" s="1"/>
  <c r="U8" i="5" l="1"/>
</calcChain>
</file>

<file path=xl/sharedStrings.xml><?xml version="1.0" encoding="utf-8"?>
<sst xmlns="http://schemas.openxmlformats.org/spreadsheetml/2006/main" count="820" uniqueCount="469">
  <si>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</si>
  <si>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</si>
  <si>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</si>
  <si>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</si>
  <si>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</si>
  <si>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</si>
  <si>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</si>
  <si>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</si>
  <si>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</si>
  <si>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</si>
  <si>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</si>
  <si>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</si>
  <si>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</si>
  <si>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</si>
  <si>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</si>
  <si>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</si>
  <si>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</si>
  <si>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</si>
  <si>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</si>
  <si>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</si>
  <si>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</si>
  <si>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</si>
  <si>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</si>
  <si>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</si>
  <si>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</si>
  <si>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</si>
  <si>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</si>
  <si>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</si>
  <si>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</si>
  <si>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</si>
  <si>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</si>
  <si>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</si>
  <si>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</si>
  <si>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</si>
  <si>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</si>
  <si>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</si>
  <si>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</si>
  <si>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</si>
  <si>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</si>
  <si>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</si>
  <si>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</si>
  <si>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</si>
  <si>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</si>
  <si>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</si>
  <si>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</si>
  <si>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</si>
  <si>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</si>
  <si>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</si>
  <si>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</si>
  <si>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</si>
  <si>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</si>
  <si>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</si>
  <si>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</si>
  <si>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</si>
  <si>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</si>
  <si>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</si>
  <si>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</si>
  <si>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</si>
  <si>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</si>
  <si>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</si>
  <si>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</si>
  <si>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</si>
  <si>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</si>
  <si>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</si>
  <si>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</si>
  <si>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</si>
  <si>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</si>
  <si>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</si>
  <si>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</si>
  <si>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</si>
  <si>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</si>
  <si>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</si>
  <si>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</si>
  <si>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</si>
  <si>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</si>
  <si>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</si>
  <si>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</si>
  <si>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</si>
  <si>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</si>
  <si>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</si>
  <si>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</si>
  <si>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</si>
  <si>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</si>
  <si>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</si>
  <si>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</si>
  <si>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</si>
  <si>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</si>
  <si>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</si>
  <si>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</si>
  <si>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</si>
  <si>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</si>
  <si>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</si>
  <si>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</si>
  <si>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</si>
  <si>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</si>
  <si>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</si>
  <si>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</si>
  <si>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</si>
  <si>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</si>
  <si>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</si>
  <si>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</si>
  <si>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</si>
  <si>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</si>
  <si>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</si>
  <si>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</si>
  <si>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</si>
  <si>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</si>
  <si>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</si>
  <si>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</si>
  <si>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</si>
  <si>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</si>
  <si>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</si>
  <si>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</si>
  <si>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</si>
  <si>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</si>
  <si>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</si>
  <si>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</si>
  <si>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</si>
  <si>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</si>
  <si>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</si>
  <si>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</si>
  <si>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</si>
  <si>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</si>
  <si>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</si>
  <si>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</si>
  <si>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</si>
  <si>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</si>
  <si>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</si>
  <si>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</si>
  <si>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</si>
  <si>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</si>
  <si>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</si>
  <si>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</si>
  <si>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</si>
  <si>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</si>
  <si>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</si>
  <si>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</si>
  <si>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</si>
  <si>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</si>
  <si>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</si>
  <si>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</si>
  <si>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</si>
  <si>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</si>
  <si>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</si>
  <si>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</si>
  <si>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</si>
  <si>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</si>
  <si>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</si>
  <si>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</si>
  <si>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</si>
  <si>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</si>
  <si>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</si>
  <si>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</si>
  <si>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</si>
  <si>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</si>
  <si>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</si>
  <si>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</si>
  <si>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</si>
  <si>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</si>
  <si>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</si>
  <si>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</si>
  <si>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</si>
  <si>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</si>
  <si>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</si>
  <si>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</si>
  <si>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</si>
  <si>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</si>
  <si>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</si>
  <si>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</si>
  <si>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</si>
  <si>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</si>
  <si>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</si>
  <si>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</si>
  <si>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</si>
  <si>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</si>
  <si>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</si>
  <si>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</si>
  <si>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</si>
  <si>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</si>
  <si>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</si>
  <si>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</si>
  <si>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</si>
  <si>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</si>
  <si>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</si>
  <si>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</si>
  <si>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</si>
  <si>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</si>
  <si>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</si>
  <si>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</si>
  <si>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</si>
  <si>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</si>
  <si>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</si>
  <si>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</si>
  <si>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</si>
  <si>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</si>
  <si>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</si>
  <si>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</si>
  <si>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</si>
  <si>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</si>
  <si>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</si>
  <si>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</si>
  <si>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</si>
  <si>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</si>
  <si>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</si>
  <si>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</si>
  <si>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</si>
  <si>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</si>
  <si>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</si>
  <si>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</si>
  <si>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</si>
  <si>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</si>
  <si>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</si>
  <si>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</si>
  <si>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</si>
  <si>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</si>
  <si>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</si>
  <si>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</si>
  <si>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</si>
  <si>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</si>
  <si>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</si>
  <si>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</si>
  <si>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</si>
  <si>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</si>
  <si>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</si>
  <si>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</si>
  <si>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</si>
  <si>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</si>
  <si>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</si>
  <si>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</si>
  <si>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</si>
  <si>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</si>
  <si>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</si>
  <si>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</si>
  <si>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</si>
  <si>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</si>
  <si>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</si>
  <si>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</si>
  <si>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</si>
  <si>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</si>
  <si>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</si>
  <si>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</si>
  <si>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</si>
  <si>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</si>
  <si>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</si>
  <si>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</si>
  <si>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</si>
  <si>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</si>
  <si>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</si>
  <si>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</si>
  <si>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</si>
  <si>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</si>
  <si>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</si>
  <si>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</si>
  <si>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</si>
  <si>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</si>
  <si>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</si>
  <si>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</si>
  <si>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</si>
  <si>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</si>
  <si>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</si>
  <si>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</si>
  <si>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</si>
  <si>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</si>
  <si>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</si>
  <si>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</si>
  <si>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</si>
  <si>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</si>
  <si>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</si>
  <si>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</si>
  <si>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</si>
  <si>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</si>
  <si>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</si>
  <si>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</si>
  <si>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</si>
  <si>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</si>
  <si>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</si>
  <si>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</si>
  <si>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</si>
  <si>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</si>
  <si>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</si>
  <si>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</si>
  <si>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</si>
  <si>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</si>
  <si>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</si>
  <si>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</si>
  <si>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</si>
  <si>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</si>
  <si>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</si>
  <si>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</si>
  <si>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</si>
  <si>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</si>
  <si>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</si>
  <si>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</si>
  <si>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</si>
  <si>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</si>
  <si>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</si>
  <si>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</si>
  <si>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</si>
  <si>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</si>
  <si>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</si>
  <si>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</si>
  <si>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</si>
  <si>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</si>
  <si>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</si>
  <si>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</si>
  <si>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</si>
  <si>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</si>
  <si>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</si>
  <si>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</si>
  <si>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</si>
  <si>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</si>
  <si>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</si>
  <si>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</si>
  <si>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</si>
  <si>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</si>
  <si>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</si>
  <si>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</si>
  <si>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</si>
  <si>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</si>
  <si>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</si>
  <si>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</si>
  <si>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</si>
  <si>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</si>
  <si>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</si>
  <si>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</si>
  <si>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</si>
  <si>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</si>
  <si>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</si>
  <si>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</si>
  <si>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</si>
  <si>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</si>
  <si>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</si>
  <si>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</si>
  <si>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</si>
  <si>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</si>
  <si>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</si>
  <si>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</si>
  <si>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</si>
  <si>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</si>
  <si>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</si>
  <si>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</si>
  <si>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</si>
  <si>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</si>
  <si>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</si>
  <si>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</si>
  <si>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</si>
  <si>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</si>
  <si>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</si>
  <si>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</si>
  <si>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</si>
  <si>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</si>
  <si>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</si>
  <si>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</si>
  <si>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</si>
  <si>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</si>
  <si>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</si>
  <si>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</si>
  <si>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</si>
  <si>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</si>
  <si>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</si>
  <si>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</si>
  <si>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</si>
  <si>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</si>
  <si>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</si>
  <si>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</si>
  <si>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</si>
  <si>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</si>
  <si>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</si>
  <si>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</si>
  <si>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</si>
  <si>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</si>
  <si>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</si>
  <si>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</si>
  <si>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</si>
  <si>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</si>
  <si>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</si>
  <si>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</si>
  <si>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</si>
  <si>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</si>
  <si>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</si>
  <si>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</si>
  <si>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</si>
  <si>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</si>
  <si>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</si>
  <si>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</si>
  <si>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</si>
  <si>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</si>
  <si>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</si>
  <si>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</si>
  <si>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</si>
  <si>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</si>
  <si>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</si>
  <si>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</si>
  <si>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</si>
  <si>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</si>
  <si>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</si>
  <si>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</si>
  <si>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</si>
  <si>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</si>
  <si>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</si>
  <si>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</si>
  <si>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</si>
  <si>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</si>
  <si>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</si>
  <si>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</si>
  <si>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</si>
  <si>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</si>
  <si>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</si>
  <si>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</si>
  <si>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</si>
  <si>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</si>
  <si>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</si>
  <si>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</si>
  <si>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</si>
  <si>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</si>
  <si>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</si>
  <si>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</si>
  <si>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</si>
  <si>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</si>
  <si>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</si>
  <si>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</si>
  <si>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</si>
  <si>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</si>
  <si>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</si>
  <si>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</si>
  <si>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</si>
  <si>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</si>
  <si>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</si>
  <si>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</si>
  <si>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</si>
  <si>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</si>
  <si>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</si>
  <si>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</si>
  <si>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</si>
  <si>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</si>
  <si>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</si>
  <si>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</si>
  <si>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</si>
  <si>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</si>
  <si>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</si>
  <si>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</si>
  <si>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</si>
  <si>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</si>
  <si>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</si>
  <si>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</si>
  <si>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</si>
  <si>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</si>
  <si>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</si>
  <si>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</si>
  <si>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</si>
  <si>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</si>
  <si>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</si>
  <si>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</si>
  <si>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</si>
  <si>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</si>
  <si>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</si>
  <si>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</si>
  <si>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</si>
  <si>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</si>
  <si>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</si>
  <si>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</si>
  <si>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</si>
  <si>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</si>
  <si>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exp(x)</t>
  </si>
  <si>
    <t>Difsq1</t>
  </si>
  <si>
    <t>Difsq2</t>
  </si>
  <si>
    <t>SqDif1</t>
  </si>
  <si>
    <t>Country: Switzerland</t>
  </si>
  <si>
    <t>Wave2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</si>
</sst>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10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logistic!$D$2</c:f>
              <c:strCache>
                <c:ptCount val="1"/>
                <c:pt idx="0">
                  <c:v>Y-Y0C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  <c:pt idx="82">
                  <c:v>1089.6324884285718</c:v>
                </c:pt>
                <c:pt idx="83">
                  <c:v>1124.0428000000006</c:v>
                </c:pt>
                <c:pt idx="84">
                  <c:v>1158.7159109999998</c:v>
                </c:pt>
                <c:pt idx="85">
                  <c:v>1193.4875718571434</c:v>
                </c:pt>
                <c:pt idx="86">
                  <c:v>1228.4891821428578</c:v>
                </c:pt>
                <c:pt idx="87">
                  <c:v>1263.2772680000003</c:v>
                </c:pt>
                <c:pt idx="88">
                  <c:v>1298.114628571429</c:v>
                </c:pt>
                <c:pt idx="89">
                  <c:v>1334.0196122857146</c:v>
                </c:pt>
                <c:pt idx="90">
                  <c:v>1370.7294194285719</c:v>
                </c:pt>
                <c:pt idx="91">
                  <c:v>1409.9358219999999</c:v>
                </c:pt>
                <c:pt idx="92">
                  <c:v>1449.6021238571425</c:v>
                </c:pt>
                <c:pt idx="93">
                  <c:v>1489.7447498571432</c:v>
                </c:pt>
                <c:pt idx="94">
                  <c:v>1531.513447714286</c:v>
                </c:pt>
                <c:pt idx="95">
                  <c:v>1573.9555694285723</c:v>
                </c:pt>
                <c:pt idx="96">
                  <c:v>1618.4179624285721</c:v>
                </c:pt>
                <c:pt idx="97">
                  <c:v>1663.5373541428576</c:v>
                </c:pt>
                <c:pt idx="98">
                  <c:v>1709.1659198571429</c:v>
                </c:pt>
                <c:pt idx="99">
                  <c:v>1755.8785335714288</c:v>
                </c:pt>
                <c:pt idx="100">
                  <c:v>1803.7408951428574</c:v>
                </c:pt>
                <c:pt idx="101">
                  <c:v>1852.3423804285717</c:v>
                </c:pt>
                <c:pt idx="102">
                  <c:v>1902.9969868571429</c:v>
                </c:pt>
                <c:pt idx="103">
                  <c:v>1952.9945945714285</c:v>
                </c:pt>
                <c:pt idx="104">
                  <c:v>1995.3545914285719</c:v>
                </c:pt>
                <c:pt idx="105">
                  <c:v>2029.9127277142857</c:v>
                </c:pt>
                <c:pt idx="106">
                  <c:v>2078.2349884285718</c:v>
                </c:pt>
                <c:pt idx="107">
                  <c:v>2126.0809251428577</c:v>
                </c:pt>
                <c:pt idx="108">
                  <c:v>2172.6621391428575</c:v>
                </c:pt>
                <c:pt idx="109">
                  <c:v>2216.9602824285726</c:v>
                </c:pt>
                <c:pt idx="110">
                  <c:v>2259.3531291428576</c:v>
                </c:pt>
                <c:pt idx="111">
                  <c:v>2301.7459758571426</c:v>
                </c:pt>
                <c:pt idx="112">
                  <c:v>2344.1388225714277</c:v>
                </c:pt>
                <c:pt idx="113">
                  <c:v>2381.3906538571432</c:v>
                </c:pt>
                <c:pt idx="114">
                  <c:v>2417.6405618571439</c:v>
                </c:pt>
                <c:pt idx="115">
                  <c:v>2453.4634207142858</c:v>
                </c:pt>
                <c:pt idx="116">
                  <c:v>2491.8978497142866</c:v>
                </c:pt>
                <c:pt idx="117">
                  <c:v>2533.2887732857139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9E-4C17-84D7-DE11BEFC803C}"/>
            </c:ext>
          </c:extLst>
        </c:ser>
        <c:ser>
          <c:idx val="1"/>
          <c:order val="1"/>
          <c:tx>
            <c:strRef>
              <c:f>logistic!$E$2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8.5205498006248899</c:v>
                </c:pt>
                <c:pt idx="2">
                  <c:v>10.276451505227961</c:v>
                </c:pt>
                <c:pt idx="3">
                  <c:v>12.391640607097861</c:v>
                </c:pt>
                <c:pt idx="4">
                  <c:v>14.938470697349947</c:v>
                </c:pt>
                <c:pt idx="5">
                  <c:v>18.003340824547781</c:v>
                </c:pt>
                <c:pt idx="6">
                  <c:v>21.689185088617393</c:v>
                </c:pt>
                <c:pt idx="7">
                  <c:v>26.118295648660396</c:v>
                </c:pt>
                <c:pt idx="8">
                  <c:v>31.435472254446861</c:v>
                </c:pt>
                <c:pt idx="9">
                  <c:v>37.811460612303868</c:v>
                </c:pt>
                <c:pt idx="10">
                  <c:v>45.44659501073334</c:v>
                </c:pt>
                <c:pt idx="11">
                  <c:v>54.574492339651243</c:v>
                </c:pt>
                <c:pt idx="12">
                  <c:v>65.465549084981362</c:v>
                </c:pt>
                <c:pt idx="13">
                  <c:v>78.429864575029569</c:v>
                </c:pt>
                <c:pt idx="14">
                  <c:v>93.819049346116316</c:v>
                </c:pt>
                <c:pt idx="15">
                  <c:v>112.02617885444113</c:v>
                </c:pt>
                <c:pt idx="16">
                  <c:v>133.4829317559639</c:v>
                </c:pt>
                <c:pt idx="17">
                  <c:v>158.6527370335383</c:v>
                </c:pt>
                <c:pt idx="18">
                  <c:v>188.01859803088081</c:v>
                </c:pt>
                <c:pt idx="19">
                  <c:v>222.06424738154229</c:v>
                </c:pt>
                <c:pt idx="20">
                  <c:v>261.24752978602874</c:v>
                </c:pt>
                <c:pt idx="21">
                  <c:v>305.9655432416892</c:v>
                </c:pt>
                <c:pt idx="22">
                  <c:v>356.51221079788263</c:v>
                </c:pt>
                <c:pt idx="23">
                  <c:v>413.0306407563989</c:v>
                </c:pt>
                <c:pt idx="24">
                  <c:v>475.46473248116087</c:v>
                </c:pt>
                <c:pt idx="25">
                  <c:v>543.51661821181085</c:v>
                </c:pt>
                <c:pt idx="26">
                  <c:v>616.6180529213301</c:v>
                </c:pt>
                <c:pt idx="27">
                  <c:v>693.92397719485052</c:v>
                </c:pt>
                <c:pt idx="28">
                  <c:v>774.33451545451408</c:v>
                </c:pt>
                <c:pt idx="29">
                  <c:v>856.54748374336987</c:v>
                </c:pt>
                <c:pt idx="30">
                  <c:v>939.13774000590615</c:v>
                </c:pt>
                <c:pt idx="31">
                  <c:v>1020.6538930882429</c:v>
                </c:pt>
                <c:pt idx="32">
                  <c:v>1099.7188153265422</c:v>
                </c:pt>
                <c:pt idx="33">
                  <c:v>1175.1194823712608</c:v>
                </c:pt>
                <c:pt idx="34">
                  <c:v>1245.8742228728552</c:v>
                </c:pt>
                <c:pt idx="35">
                  <c:v>1311.2705936701136</c:v>
                </c:pt>
                <c:pt idx="36">
                  <c:v>1370.8730984213717</c:v>
                </c:pt>
                <c:pt idx="37">
                  <c:v>1424.5051002430944</c:v>
                </c:pt>
                <c:pt idx="38">
                  <c:v>1472.2124225115006</c:v>
                </c:pt>
                <c:pt idx="39">
                  <c:v>1514.2170337518817</c:v>
                </c:pt>
                <c:pt idx="40">
                  <c:v>1550.8683204750464</c:v>
                </c:pt>
                <c:pt idx="41">
                  <c:v>1582.5975403984351</c:v>
                </c:pt>
                <c:pt idx="42">
                  <c:v>1609.8788666473401</c:v>
                </c:pt>
                <c:pt idx="43">
                  <c:v>1633.1985031058603</c:v>
                </c:pt>
                <c:pt idx="44">
                  <c:v>1653.031923940229</c:v>
                </c:pt>
                <c:pt idx="45">
                  <c:v>1669.8284051347925</c:v>
                </c:pt>
                <c:pt idx="46">
                  <c:v>1684.0015874425139</c:v>
                </c:pt>
                <c:pt idx="47">
                  <c:v>1695.9247071963216</c:v>
                </c:pt>
                <c:pt idx="48">
                  <c:v>1705.9292265540769</c:v>
                </c:pt>
                <c:pt idx="49">
                  <c:v>1714.3057876935388</c:v>
                </c:pt>
                <c:pt idx="50">
                  <c:v>1721.3066382374157</c:v>
                </c:pt>
                <c:pt idx="51">
                  <c:v>1727.148887762326</c:v>
                </c:pt>
                <c:pt idx="52">
                  <c:v>1732.0181381082962</c:v>
                </c:pt>
                <c:pt idx="53">
                  <c:v>1736.0721770235432</c:v>
                </c:pt>
                <c:pt idx="54">
                  <c:v>1739.4445365832546</c:v>
                </c:pt>
                <c:pt idx="55">
                  <c:v>1742.2477994884991</c:v>
                </c:pt>
                <c:pt idx="56">
                  <c:v>1744.5765936079843</c:v>
                </c:pt>
                <c:pt idx="57">
                  <c:v>1746.5102536396207</c:v>
                </c:pt>
                <c:pt idx="58">
                  <c:v>1748.1151534523085</c:v>
                </c:pt>
                <c:pt idx="59">
                  <c:v>1749.4467274892827</c:v>
                </c:pt>
                <c:pt idx="60">
                  <c:v>1750.5512076273512</c:v>
                </c:pt>
                <c:pt idx="61">
                  <c:v>1751.4671053579646</c:v>
                </c:pt>
                <c:pt idx="62">
                  <c:v>1752.2264697176347</c:v>
                </c:pt>
                <c:pt idx="63">
                  <c:v>1752.8559501895061</c:v>
                </c:pt>
                <c:pt idx="64">
                  <c:v>1753.3776916042427</c:v>
                </c:pt>
                <c:pt idx="65">
                  <c:v>1753.8100854033555</c:v>
                </c:pt>
                <c:pt idx="66">
                  <c:v>1754.1683988225238</c:v>
                </c:pt>
                <c:pt idx="67">
                  <c:v>1754.4653008088142</c:v>
                </c:pt>
                <c:pt idx="68">
                  <c:v>1754.7113009197287</c:v>
                </c:pt>
                <c:pt idx="69">
                  <c:v>1754.9151151222272</c:v>
                </c:pt>
                <c:pt idx="70">
                  <c:v>1755.0839703380575</c:v>
                </c:pt>
                <c:pt idx="71">
                  <c:v>1755.2238577672133</c:v>
                </c:pt>
                <c:pt idx="72">
                  <c:v>1755.3397434502408</c:v>
                </c:pt>
                <c:pt idx="73">
                  <c:v>1755.4357431816895</c:v>
                </c:pt>
                <c:pt idx="74">
                  <c:v>1755.5152677376368</c:v>
                </c:pt>
                <c:pt idx="75">
                  <c:v>1755.5811434057671</c:v>
                </c:pt>
                <c:pt idx="76">
                  <c:v>1755.6357119839629</c:v>
                </c:pt>
                <c:pt idx="77">
                  <c:v>1755.6809137214095</c:v>
                </c:pt>
                <c:pt idx="78">
                  <c:v>1755.7183560957931</c:v>
                </c:pt>
                <c:pt idx="79">
                  <c:v>1755.7493708343627</c:v>
                </c:pt>
                <c:pt idx="80">
                  <c:v>1755.7750611808003</c:v>
                </c:pt>
                <c:pt idx="81">
                  <c:v>1755.7963410712944</c:v>
                </c:pt>
                <c:pt idx="82">
                  <c:v>1755.813967601192</c:v>
                </c:pt>
                <c:pt idx="83">
                  <c:v>1755.8285679288715</c:v>
                </c:pt>
                <c:pt idx="84">
                  <c:v>1755.8406615682793</c:v>
                </c:pt>
                <c:pt idx="85">
                  <c:v>1755.8506788593684</c:v>
                </c:pt>
                <c:pt idx="86">
                  <c:v>1755.8589762709589</c:v>
                </c:pt>
                <c:pt idx="87">
                  <c:v>1755.8658490787068</c:v>
                </c:pt>
                <c:pt idx="88">
                  <c:v>1755.8715418680486</c:v>
                </c:pt>
                <c:pt idx="89">
                  <c:v>1755.8762572350224</c:v>
                </c:pt>
                <c:pt idx="90">
                  <c:v>1755.8801629939978</c:v>
                </c:pt>
                <c:pt idx="91">
                  <c:v>1755.8833981484195</c:v>
                </c:pt>
                <c:pt idx="92">
                  <c:v>1755.8860778367687</c:v>
                </c:pt>
                <c:pt idx="93">
                  <c:v>1755.8882974295802</c:v>
                </c:pt>
                <c:pt idx="94">
                  <c:v>1755.8901359231829</c:v>
                </c:pt>
                <c:pt idx="95">
                  <c:v>1755.8916587508695</c:v>
                </c:pt>
                <c:pt idx="96">
                  <c:v>1755.8929201114731</c:v>
                </c:pt>
                <c:pt idx="97">
                  <c:v>1755.8939648981905</c:v>
                </c:pt>
                <c:pt idx="98">
                  <c:v>1755.8948302962656</c:v>
                </c:pt>
                <c:pt idx="99">
                  <c:v>1755.8955471063821</c:v>
                </c:pt>
                <c:pt idx="100">
                  <c:v>1755.8961408408475</c:v>
                </c:pt>
                <c:pt idx="101">
                  <c:v>1755.8966326315769</c:v>
                </c:pt>
                <c:pt idx="102">
                  <c:v>1755.8970399821862</c:v>
                </c:pt>
                <c:pt idx="103">
                  <c:v>1755.8973773909543</c:v>
                </c:pt>
                <c:pt idx="104">
                  <c:v>1755.8976568668304</c:v>
                </c:pt>
                <c:pt idx="105">
                  <c:v>1755.897888356845</c:v>
                </c:pt>
                <c:pt idx="106">
                  <c:v>1755.898080100136</c:v>
                </c:pt>
                <c:pt idx="107">
                  <c:v>1755.8982389211894</c:v>
                </c:pt>
                <c:pt idx="108">
                  <c:v>1755.8983704727355</c:v>
                </c:pt>
                <c:pt idx="109">
                  <c:v>1755.8984794369326</c:v>
                </c:pt>
                <c:pt idx="110">
                  <c:v>1755.8985696920181</c:v>
                </c:pt>
                <c:pt idx="111">
                  <c:v>1755.8986444503385</c:v>
                </c:pt>
                <c:pt idx="112">
                  <c:v>1755.8987063726809</c:v>
                </c:pt>
                <c:pt idx="113">
                  <c:v>1755.8987576629781</c:v>
                </c:pt>
                <c:pt idx="114">
                  <c:v>1755.8988001467478</c:v>
                </c:pt>
                <c:pt idx="115">
                  <c:v>1755.8988353360683</c:v>
                </c:pt>
                <c:pt idx="116">
                  <c:v>1755.8988644833928</c:v>
                </c:pt>
                <c:pt idx="117">
                  <c:v>1755.8988886261311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9E-4C17-84D7-DE11BEFC8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1120"/>
        <c:axId val="490172688"/>
      </c:scatterChart>
      <c:valAx>
        <c:axId val="49017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2688"/>
        <c:crosses val="autoZero"/>
        <c:crossBetween val="midCat"/>
      </c:valAx>
      <c:valAx>
        <c:axId val="49017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2.2777474094616546E-2</c:v>
                </c:pt>
                <c:pt idx="3">
                  <c:v>0.13021494533096137</c:v>
                </c:pt>
                <c:pt idx="4">
                  <c:v>0.36068548174931303</c:v>
                </c:pt>
                <c:pt idx="5">
                  <c:v>0.74214665616252162</c:v>
                </c:pt>
                <c:pt idx="6">
                  <c:v>1.296768809805221</c:v>
                </c:pt>
                <c:pt idx="7">
                  <c:v>2.0422386130493644</c:v>
                </c:pt>
                <c:pt idx="8">
                  <c:v>2.9922266994264475</c:v>
                </c:pt>
                <c:pt idx="9">
                  <c:v>4.1565317374668078</c:v>
                </c:pt>
                <c:pt idx="10">
                  <c:v>5.5410839319630618</c:v>
                </c:pt>
                <c:pt idx="11">
                  <c:v>7.1478925892682206</c:v>
                </c:pt>
                <c:pt idx="12">
                  <c:v>8.9749843292347879</c:v>
                </c:pt>
                <c:pt idx="13">
                  <c:v>11.016360998756012</c:v>
                </c:pt>
                <c:pt idx="14">
                  <c:v>13.261996984442469</c:v>
                </c:pt>
                <c:pt idx="15">
                  <c:v>15.697889846504181</c:v>
                </c:pt>
                <c:pt idx="16">
                  <c:v>18.306174077527096</c:v>
                </c:pt>
                <c:pt idx="17">
                  <c:v>21.065304453256953</c:v>
                </c:pt>
                <c:pt idx="18">
                  <c:v>23.950312474188539</c:v>
                </c:pt>
                <c:pt idx="19">
                  <c:v>26.933136606044339</c:v>
                </c:pt>
                <c:pt idx="20">
                  <c:v>29.983024340075652</c:v>
                </c:pt>
                <c:pt idx="21">
                  <c:v>33.067001501682569</c:v>
                </c:pt>
                <c:pt idx="22">
                  <c:v>36.150401767295932</c:v>
                </c:pt>
                <c:pt idx="23">
                  <c:v>39.197447056092074</c:v>
                </c:pt>
                <c:pt idx="24">
                  <c:v>42.171867407969728</c:v>
                </c:pt>
                <c:pt idx="25">
                  <c:v>45.037547209520824</c:v>
                </c:pt>
                <c:pt idx="26">
                  <c:v>47.759183250823789</c:v>
                </c:pt>
                <c:pt idx="27">
                  <c:v>50.30293914620389</c:v>
                </c:pt>
                <c:pt idx="28">
                  <c:v>52.63708017887361</c:v>
                </c:pt>
                <c:pt idx="29">
                  <c:v>54.732572665064382</c:v>
                </c:pt>
                <c:pt idx="30">
                  <c:v>56.56363249287692</c:v>
                </c:pt>
                <c:pt idx="31">
                  <c:v>58.10820857020294</c:v>
                </c:pt>
                <c:pt idx="32">
                  <c:v>59.348388489995401</c:v>
                </c:pt>
                <c:pt idx="33">
                  <c:v>60.270715744939729</c:v>
                </c:pt>
                <c:pt idx="34">
                  <c:v>60.866410233152543</c:v>
                </c:pt>
                <c:pt idx="35">
                  <c:v>61.131486510861649</c:v>
                </c:pt>
                <c:pt idx="36">
                  <c:v>61.066767172119086</c:v>
                </c:pt>
                <c:pt idx="37">
                  <c:v>60.67779176437039</c:v>
                </c:pt>
                <c:pt idx="38">
                  <c:v>59.974624671400022</c:v>
                </c:pt>
                <c:pt idx="39">
                  <c:v>58.971568300206862</c:v>
                </c:pt>
                <c:pt idx="40">
                  <c:v>57.686790588302884</c:v>
                </c:pt>
                <c:pt idx="41">
                  <c:v>56.14187820432636</c:v>
                </c:pt>
                <c:pt idx="42">
                  <c:v>54.361328762734452</c:v>
                </c:pt>
                <c:pt idx="43">
                  <c:v>52.371996844997852</c:v>
                </c:pt>
                <c:pt idx="44">
                  <c:v>50.202509567756579</c:v>
                </c:pt>
                <c:pt idx="45">
                  <c:v>47.882667837684686</c:v>
                </c:pt>
                <c:pt idx="46">
                  <c:v>45.442849281377477</c:v>
                </c:pt>
                <c:pt idx="47">
                  <c:v>42.913428157316233</c:v>
                </c:pt>
                <c:pt idx="48">
                  <c:v>40.324226388242828</c:v>
                </c:pt>
                <c:pt idx="49">
                  <c:v>37.704008257458739</c:v>
                </c:pt>
                <c:pt idx="50">
                  <c:v>35.08002936868067</c:v>
                </c:pt>
                <c:pt idx="51">
                  <c:v>32.477648264789742</c:v>
                </c:pt>
                <c:pt idx="52">
                  <c:v>29.920006731885021</c:v>
                </c:pt>
                <c:pt idx="53">
                  <c:v>27.427782379706532</c:v>
                </c:pt>
                <c:pt idx="54">
                  <c:v>25.019014683737876</c:v>
                </c:pt>
                <c:pt idx="55">
                  <c:v>22.709003387625017</c:v>
                </c:pt>
                <c:pt idx="56">
                  <c:v>20.510276076142478</c:v>
                </c:pt>
                <c:pt idx="57">
                  <c:v>18.432619904609961</c:v>
                </c:pt>
                <c:pt idx="58">
                  <c:v>16.483170960632943</c:v>
                </c:pt>
                <c:pt idx="59">
                  <c:v>14.666553571639744</c:v>
                </c:pt>
                <c:pt idx="60">
                  <c:v>12.985061072999486</c:v>
                </c:pt>
                <c:pt idx="61">
                  <c:v>11.438869115913185</c:v>
                </c:pt>
                <c:pt idx="62">
                  <c:v>10.026272505800565</c:v>
                </c:pt>
                <c:pt idx="63">
                  <c:v>8.743936791261806</c:v>
                </c:pt>
                <c:pt idx="64">
                  <c:v>7.5871563307850494</c:v>
                </c:pt>
                <c:pt idx="65">
                  <c:v>6.5501113011850123</c:v>
                </c:pt>
                <c:pt idx="66">
                  <c:v>5.6261170253686119</c:v>
                </c:pt>
                <c:pt idx="67">
                  <c:v>4.8078600325642924</c:v>
                </c:pt>
                <c:pt idx="68">
                  <c:v>4.087616367594527</c:v>
                </c:pt>
                <c:pt idx="69">
                  <c:v>3.4574487863699277</c:v>
                </c:pt>
                <c:pt idx="70">
                  <c:v>2.9093805670863104</c:v>
                </c:pt>
                <c:pt idx="71">
                  <c:v>2.4355446919709238</c:v>
                </c:pt>
                <c:pt idx="72">
                  <c:v>2.0283080820010362</c:v>
                </c:pt>
                <c:pt idx="73">
                  <c:v>1.6803713742202546</c:v>
                </c:pt>
                <c:pt idx="74">
                  <c:v>1.3848454037642541</c:v>
                </c:pt>
                <c:pt idx="75">
                  <c:v>1.135306083939956</c:v>
                </c:pt>
                <c:pt idx="76">
                  <c:v>0.92582976817062501</c:v>
                </c:pt>
                <c:pt idx="77">
                  <c:v>0.75101143380047619</c:v>
                </c:pt>
                <c:pt idx="78">
                  <c:v>0.60596816091881289</c:v>
                </c:pt>
                <c:pt idx="79">
                  <c:v>0.48633040431600955</c:v>
                </c:pt>
                <c:pt idx="80">
                  <c:v>0.38822349049454058</c:v>
                </c:pt>
                <c:pt idx="81">
                  <c:v>0.30824163249777403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912"/>
        <c:axId val="630715440"/>
      </c:scatterChart>
      <c:valAx>
        <c:axId val="63071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440"/>
        <c:crosses val="autoZero"/>
        <c:crossBetween val="midCat"/>
      </c:valAx>
      <c:valAx>
        <c:axId val="63071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  <c:pt idx="82">
                  <c:v>1089.6324884285718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7.4644130315874202</c:v>
                </c:pt>
                <c:pt idx="4">
                  <c:v>38.418442554684681</c:v>
                </c:pt>
                <c:pt idx="5">
                  <c:v>56.070544748267977</c:v>
                </c:pt>
                <c:pt idx="6">
                  <c:v>56.070544748267977</c:v>
                </c:pt>
                <c:pt idx="7">
                  <c:v>56.070544748267977</c:v>
                </c:pt>
                <c:pt idx="8">
                  <c:v>56.070544748267977</c:v>
                </c:pt>
                <c:pt idx="9">
                  <c:v>56.070544748267977</c:v>
                </c:pt>
                <c:pt idx="10">
                  <c:v>56.070544748267977</c:v>
                </c:pt>
                <c:pt idx="11">
                  <c:v>56.070544748267977</c:v>
                </c:pt>
                <c:pt idx="12">
                  <c:v>56.070544748267977</c:v>
                </c:pt>
                <c:pt idx="13">
                  <c:v>56.070544748267977</c:v>
                </c:pt>
                <c:pt idx="14">
                  <c:v>56.070544748267977</c:v>
                </c:pt>
                <c:pt idx="15">
                  <c:v>56.070544748267977</c:v>
                </c:pt>
                <c:pt idx="16">
                  <c:v>56.070544748267977</c:v>
                </c:pt>
                <c:pt idx="17">
                  <c:v>56.070544748267977</c:v>
                </c:pt>
                <c:pt idx="18">
                  <c:v>56.070544748267977</c:v>
                </c:pt>
                <c:pt idx="19">
                  <c:v>56.070544748267977</c:v>
                </c:pt>
                <c:pt idx="20">
                  <c:v>56.070544748267977</c:v>
                </c:pt>
                <c:pt idx="21">
                  <c:v>56.070544748267977</c:v>
                </c:pt>
                <c:pt idx="22">
                  <c:v>56.070544748267977</c:v>
                </c:pt>
                <c:pt idx="23">
                  <c:v>56.070544748267977</c:v>
                </c:pt>
                <c:pt idx="24">
                  <c:v>56.070544748267977</c:v>
                </c:pt>
                <c:pt idx="25">
                  <c:v>56.070544748267977</c:v>
                </c:pt>
                <c:pt idx="26">
                  <c:v>56.070544748267977</c:v>
                </c:pt>
                <c:pt idx="27">
                  <c:v>56.070544748267977</c:v>
                </c:pt>
                <c:pt idx="28">
                  <c:v>56.070544748267977</c:v>
                </c:pt>
                <c:pt idx="29">
                  <c:v>56.070544748267977</c:v>
                </c:pt>
                <c:pt idx="30">
                  <c:v>56.070544748267977</c:v>
                </c:pt>
                <c:pt idx="31">
                  <c:v>56.070544748267977</c:v>
                </c:pt>
                <c:pt idx="32">
                  <c:v>56.070544748267977</c:v>
                </c:pt>
                <c:pt idx="33">
                  <c:v>56.070544748267977</c:v>
                </c:pt>
                <c:pt idx="34">
                  <c:v>56.070544748267977</c:v>
                </c:pt>
                <c:pt idx="35">
                  <c:v>56.070544748267977</c:v>
                </c:pt>
                <c:pt idx="36">
                  <c:v>56.070544748267977</c:v>
                </c:pt>
                <c:pt idx="37">
                  <c:v>56.070544748267977</c:v>
                </c:pt>
                <c:pt idx="38">
                  <c:v>56.070544748267977</c:v>
                </c:pt>
                <c:pt idx="39">
                  <c:v>56.070544748267977</c:v>
                </c:pt>
                <c:pt idx="40">
                  <c:v>56.070544748267977</c:v>
                </c:pt>
                <c:pt idx="41">
                  <c:v>56.070544748267977</c:v>
                </c:pt>
                <c:pt idx="42">
                  <c:v>56.070544748267977</c:v>
                </c:pt>
                <c:pt idx="43">
                  <c:v>56.070544748267977</c:v>
                </c:pt>
                <c:pt idx="44">
                  <c:v>56.070544748267977</c:v>
                </c:pt>
                <c:pt idx="45">
                  <c:v>56.070544748267977</c:v>
                </c:pt>
                <c:pt idx="46">
                  <c:v>56.070544748267977</c:v>
                </c:pt>
                <c:pt idx="47">
                  <c:v>56.070544748267977</c:v>
                </c:pt>
                <c:pt idx="48">
                  <c:v>56.070544748267977</c:v>
                </c:pt>
                <c:pt idx="49">
                  <c:v>56.070544748267977</c:v>
                </c:pt>
                <c:pt idx="50">
                  <c:v>56.070544748267977</c:v>
                </c:pt>
                <c:pt idx="51">
                  <c:v>56.070544748267977</c:v>
                </c:pt>
                <c:pt idx="52">
                  <c:v>56.070544748267977</c:v>
                </c:pt>
                <c:pt idx="53">
                  <c:v>56.070544748267977</c:v>
                </c:pt>
                <c:pt idx="54">
                  <c:v>56.070544748267977</c:v>
                </c:pt>
                <c:pt idx="55">
                  <c:v>56.070544748267977</c:v>
                </c:pt>
                <c:pt idx="56">
                  <c:v>56.070544748267977</c:v>
                </c:pt>
                <c:pt idx="57">
                  <c:v>56.070544748267977</c:v>
                </c:pt>
                <c:pt idx="58">
                  <c:v>56.070544748267977</c:v>
                </c:pt>
                <c:pt idx="59">
                  <c:v>56.070544748267977</c:v>
                </c:pt>
                <c:pt idx="60">
                  <c:v>56.070544748267977</c:v>
                </c:pt>
                <c:pt idx="61">
                  <c:v>56.070544748267977</c:v>
                </c:pt>
                <c:pt idx="62">
                  <c:v>56.070544748267977</c:v>
                </c:pt>
                <c:pt idx="63">
                  <c:v>56.070544748267977</c:v>
                </c:pt>
                <c:pt idx="64">
                  <c:v>56.070544748267977</c:v>
                </c:pt>
                <c:pt idx="65">
                  <c:v>56.070544748267977</c:v>
                </c:pt>
                <c:pt idx="66">
                  <c:v>56.070544748267977</c:v>
                </c:pt>
                <c:pt idx="67">
                  <c:v>56.070544748267977</c:v>
                </c:pt>
                <c:pt idx="68">
                  <c:v>56.070544748267977</c:v>
                </c:pt>
                <c:pt idx="69">
                  <c:v>56.070544748267977</c:v>
                </c:pt>
                <c:pt idx="70">
                  <c:v>56.070544748267977</c:v>
                </c:pt>
                <c:pt idx="71">
                  <c:v>56.070544748267977</c:v>
                </c:pt>
                <c:pt idx="72">
                  <c:v>56.070544748267977</c:v>
                </c:pt>
                <c:pt idx="73">
                  <c:v>56.070544748267977</c:v>
                </c:pt>
                <c:pt idx="74">
                  <c:v>56.070544748267977</c:v>
                </c:pt>
                <c:pt idx="75">
                  <c:v>56.070544748267977</c:v>
                </c:pt>
                <c:pt idx="76">
                  <c:v>56.070544748267977</c:v>
                </c:pt>
                <c:pt idx="77">
                  <c:v>56.070544748267977</c:v>
                </c:pt>
                <c:pt idx="78">
                  <c:v>56.070544748267977</c:v>
                </c:pt>
                <c:pt idx="79">
                  <c:v>56.070544748267977</c:v>
                </c:pt>
                <c:pt idx="80">
                  <c:v>56.070544748267977</c:v>
                </c:pt>
                <c:pt idx="81">
                  <c:v>56.070544748267977</c:v>
                </c:pt>
                <c:pt idx="82">
                  <c:v>56.070544748267977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2304"/>
        <c:axId val="630721712"/>
      </c:scatterChart>
      <c:valAx>
        <c:axId val="63071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1712"/>
        <c:crosses val="autoZero"/>
        <c:crossBetween val="midCat"/>
      </c:valAx>
      <c:valAx>
        <c:axId val="6307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  <c:pt idx="82">
                  <c:v>31.420967000000473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2.1370326615924773</c:v>
                </c:pt>
                <c:pt idx="3">
                  <c:v>5.3273803699949429</c:v>
                </c:pt>
                <c:pt idx="4">
                  <c:v>30.954029523097262</c:v>
                </c:pt>
                <c:pt idx="5">
                  <c:v>17.652102193583296</c:v>
                </c:pt>
                <c:pt idx="6">
                  <c:v>2.7037687730027737E-17</c:v>
                </c:pt>
                <c:pt idx="7">
                  <c:v>1.8654066528481725E-192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4264"/>
        <c:axId val="630722496"/>
      </c:scatterChart>
      <c:valAx>
        <c:axId val="63071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2496"/>
        <c:crosses val="autoZero"/>
        <c:crossBetween val="midCat"/>
      </c:valAx>
      <c:valAx>
        <c:axId val="63072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4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logistic!$L$1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18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</c:strCache>
            </c:strRef>
          </c:xVal>
          <c:yVal>
            <c:numRef>
              <c:f>logistic!$L$2:$L$214</c:f>
              <c:numCache>
                <c:formatCode>General</c:formatCode>
                <c:ptCount val="213"/>
                <c:pt idx="0">
                  <c:v>0</c:v>
                </c:pt>
                <c:pt idx="1">
                  <c:v>1.6589218571421043</c:v>
                </c:pt>
                <c:pt idx="2">
                  <c:v>1.8724465714290091</c:v>
                </c:pt>
                <c:pt idx="3">
                  <c:v>1.9381464285715992</c:v>
                </c:pt>
                <c:pt idx="4">
                  <c:v>2.1516710000005332</c:v>
                </c:pt>
                <c:pt idx="5">
                  <c:v>2.0859711428565788</c:v>
                </c:pt>
                <c:pt idx="6">
                  <c:v>2.2666457142854597</c:v>
                </c:pt>
                <c:pt idx="7">
                  <c:v>2.4965954285717089</c:v>
                </c:pt>
                <c:pt idx="8">
                  <c:v>2.6115702857141514</c:v>
                </c:pt>
                <c:pt idx="9">
                  <c:v>2.7265449999999873</c:v>
                </c:pt>
                <c:pt idx="10">
                  <c:v>2.8907947142856756</c:v>
                </c:pt>
                <c:pt idx="11">
                  <c:v>2.5622952857142991</c:v>
                </c:pt>
                <c:pt idx="12">
                  <c:v>2.8250947142860241</c:v>
                </c:pt>
                <c:pt idx="13">
                  <c:v>2.4473205714284632</c:v>
                </c:pt>
                <c:pt idx="14">
                  <c:v>2.8743695714283604</c:v>
                </c:pt>
                <c:pt idx="15">
                  <c:v>2.9400695714289213</c:v>
                </c:pt>
                <c:pt idx="16">
                  <c:v>2.9236445714286674</c:v>
                </c:pt>
                <c:pt idx="17">
                  <c:v>3.1043192857141548</c:v>
                </c:pt>
                <c:pt idx="18">
                  <c:v>3.7448931428566539</c:v>
                </c:pt>
                <c:pt idx="19">
                  <c:v>4.1226674285712761</c:v>
                </c:pt>
                <c:pt idx="20">
                  <c:v>5.1245905714285982</c:v>
                </c:pt>
                <c:pt idx="21">
                  <c:v>5.3381151428579869</c:v>
                </c:pt>
                <c:pt idx="22">
                  <c:v>5.6173395714286016</c:v>
                </c:pt>
                <c:pt idx="23">
                  <c:v>6.2743384285713546</c:v>
                </c:pt>
                <c:pt idx="24">
                  <c:v>7.8018605714282785</c:v>
                </c:pt>
                <c:pt idx="25">
                  <c:v>8.8530585714283916</c:v>
                </c:pt>
                <c:pt idx="26">
                  <c:v>10.101356428571307</c:v>
                </c:pt>
                <c:pt idx="27">
                  <c:v>10.561255428571258</c:v>
                </c:pt>
                <c:pt idx="28">
                  <c:v>10.692655285714409</c:v>
                </c:pt>
                <c:pt idx="29">
                  <c:v>10.889754857143089</c:v>
                </c:pt>
                <c:pt idx="30">
                  <c:v>10.758355142856999</c:v>
                </c:pt>
                <c:pt idx="31">
                  <c:v>10.626955285713848</c:v>
                </c:pt>
                <c:pt idx="32">
                  <c:v>10.167056285714352</c:v>
                </c:pt>
                <c:pt idx="33">
                  <c:v>9.6743071428572875</c:v>
                </c:pt>
                <c:pt idx="34">
                  <c:v>10.167056285714352</c:v>
                </c:pt>
                <c:pt idx="35">
                  <c:v>10.101356428571307</c:v>
                </c:pt>
                <c:pt idx="36">
                  <c:v>10.364155857143032</c:v>
                </c:pt>
                <c:pt idx="37">
                  <c:v>10.626955285714757</c:v>
                </c:pt>
                <c:pt idx="38">
                  <c:v>10.676230285714155</c:v>
                </c:pt>
                <c:pt idx="39">
                  <c:v>11.56317857142858</c:v>
                </c:pt>
                <c:pt idx="40">
                  <c:v>11.3660789999999</c:v>
                </c:pt>
                <c:pt idx="41">
                  <c:v>11.086854428571314</c:v>
                </c:pt>
                <c:pt idx="42">
                  <c:v>11.62887842857117</c:v>
                </c:pt>
                <c:pt idx="43">
                  <c:v>11.300379142857309</c:v>
                </c:pt>
                <c:pt idx="44">
                  <c:v>11.924528000000464</c:v>
                </c:pt>
                <c:pt idx="45">
                  <c:v>12.072352714285444</c:v>
                </c:pt>
                <c:pt idx="46">
                  <c:v>11.661728571428284</c:v>
                </c:pt>
                <c:pt idx="47">
                  <c:v>12.680076571429254</c:v>
                </c:pt>
                <c:pt idx="48">
                  <c:v>13.30422557142856</c:v>
                </c:pt>
                <c:pt idx="49">
                  <c:v>13.484900142857441</c:v>
                </c:pt>
                <c:pt idx="50">
                  <c:v>13.8462494285709</c:v>
                </c:pt>
                <c:pt idx="51">
                  <c:v>14.240448714285321</c:v>
                </c:pt>
                <c:pt idx="52">
                  <c:v>15.094547142857209</c:v>
                </c:pt>
                <c:pt idx="53">
                  <c:v>16.786318999999821</c:v>
                </c:pt>
                <c:pt idx="54">
                  <c:v>17.706117285714299</c:v>
                </c:pt>
                <c:pt idx="55">
                  <c:v>18.231716285715265</c:v>
                </c:pt>
                <c:pt idx="56">
                  <c:v>18.691615571428429</c:v>
                </c:pt>
                <c:pt idx="57">
                  <c:v>18.708040571427773</c:v>
                </c:pt>
                <c:pt idx="58">
                  <c:v>18.675190571428629</c:v>
                </c:pt>
                <c:pt idx="59">
                  <c:v>18.478090999999949</c:v>
                </c:pt>
                <c:pt idx="60">
                  <c:v>17.83751699999948</c:v>
                </c:pt>
                <c:pt idx="61">
                  <c:v>17.032693571429263</c:v>
                </c:pt>
                <c:pt idx="62">
                  <c:v>17.065543428570891</c:v>
                </c:pt>
                <c:pt idx="63">
                  <c:v>17.295493000000533</c:v>
                </c:pt>
                <c:pt idx="64">
                  <c:v>17.936066857142578</c:v>
                </c:pt>
                <c:pt idx="65">
                  <c:v>18.872290142858219</c:v>
                </c:pt>
                <c:pt idx="66">
                  <c:v>20.399812285713779</c:v>
                </c:pt>
                <c:pt idx="67">
                  <c:v>21.270335714285466</c:v>
                </c:pt>
                <c:pt idx="68">
                  <c:v>23.027807428572487</c:v>
                </c:pt>
                <c:pt idx="69">
                  <c:v>24.193980428571194</c:v>
                </c:pt>
                <c:pt idx="70">
                  <c:v>24.982378857142066</c:v>
                </c:pt>
                <c:pt idx="71">
                  <c:v>25.360153142857598</c:v>
                </c:pt>
                <c:pt idx="72">
                  <c:v>25.524402857142377</c:v>
                </c:pt>
                <c:pt idx="73">
                  <c:v>26.132126714285732</c:v>
                </c:pt>
                <c:pt idx="74">
                  <c:v>26.657725857142395</c:v>
                </c:pt>
                <c:pt idx="75">
                  <c:v>27.281874714286459</c:v>
                </c:pt>
                <c:pt idx="76">
                  <c:v>27.971723285713779</c:v>
                </c:pt>
                <c:pt idx="77">
                  <c:v>29.220021142857149</c:v>
                </c:pt>
                <c:pt idx="78">
                  <c:v>29.696345142857353</c:v>
                </c:pt>
                <c:pt idx="79">
                  <c:v>29.778470142858168</c:v>
                </c:pt>
                <c:pt idx="80">
                  <c:v>30.961067857141643</c:v>
                </c:pt>
                <c:pt idx="81">
                  <c:v>32.521440000000439</c:v>
                </c:pt>
                <c:pt idx="82">
                  <c:v>33.079888857142578</c:v>
                </c:pt>
                <c:pt idx="83">
                  <c:v>34.410311571428792</c:v>
                </c:pt>
                <c:pt idx="84">
                  <c:v>34.673110999999153</c:v>
                </c:pt>
                <c:pt idx="85">
                  <c:v>34.771660857143615</c:v>
                </c:pt>
                <c:pt idx="86">
                  <c:v>35.001610285714378</c:v>
                </c:pt>
                <c:pt idx="87">
                  <c:v>34.788085857142505</c:v>
                </c:pt>
                <c:pt idx="88">
                  <c:v>34.83736057142869</c:v>
                </c:pt>
                <c:pt idx="89">
                  <c:v>35.904983714285663</c:v>
                </c:pt>
                <c:pt idx="90">
                  <c:v>36.709807142857244</c:v>
                </c:pt>
                <c:pt idx="91">
                  <c:v>39.206402571428043</c:v>
                </c:pt>
                <c:pt idx="92">
                  <c:v>39.666301857142571</c:v>
                </c:pt>
                <c:pt idx="93">
                  <c:v>40.142626000000746</c:v>
                </c:pt>
                <c:pt idx="94">
                  <c:v>41.768697857142797</c:v>
                </c:pt>
                <c:pt idx="95">
                  <c:v>42.442121714286259</c:v>
                </c:pt>
                <c:pt idx="96">
                  <c:v>44.462392999999793</c:v>
                </c:pt>
                <c:pt idx="97">
                  <c:v>45.119391714285484</c:v>
                </c:pt>
                <c:pt idx="98">
                  <c:v>45.628565714285287</c:v>
                </c:pt>
                <c:pt idx="99">
                  <c:v>46.712613714285908</c:v>
                </c:pt>
                <c:pt idx="100">
                  <c:v>47.862361571428664</c:v>
                </c:pt>
                <c:pt idx="101">
                  <c:v>48.601485285714261</c:v>
                </c:pt>
                <c:pt idx="102">
                  <c:v>50.654606428571242</c:v>
                </c:pt>
                <c:pt idx="103">
                  <c:v>49.99760771428555</c:v>
                </c:pt>
                <c:pt idx="104">
                  <c:v>42.359996857143415</c:v>
                </c:pt>
                <c:pt idx="105">
                  <c:v>34.558136285713772</c:v>
                </c:pt>
                <c:pt idx="106">
                  <c:v>48.322260714286131</c:v>
                </c:pt>
                <c:pt idx="107">
                  <c:v>47.845936714285926</c:v>
                </c:pt>
                <c:pt idx="108">
                  <c:v>46.581213999999818</c:v>
                </c:pt>
                <c:pt idx="109">
                  <c:v>44.298143285715014</c:v>
                </c:pt>
                <c:pt idx="110">
                  <c:v>42.392846714285042</c:v>
                </c:pt>
                <c:pt idx="111">
                  <c:v>42.392846714285042</c:v>
                </c:pt>
                <c:pt idx="112">
                  <c:v>42.392846714285042</c:v>
                </c:pt>
                <c:pt idx="113">
                  <c:v>37.251831285715525</c:v>
                </c:pt>
                <c:pt idx="114">
                  <c:v>36.249908000000687</c:v>
                </c:pt>
                <c:pt idx="115">
                  <c:v>35.82285885714191</c:v>
                </c:pt>
                <c:pt idx="116">
                  <c:v>38.434429000000819</c:v>
                </c:pt>
                <c:pt idx="117">
                  <c:v>41.390923571427265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2DC-40BA-A670-A9CCC2FEC887}"/>
            </c:ext>
          </c:extLst>
        </c:ser>
        <c:ser>
          <c:idx val="1"/>
          <c:order val="1"/>
          <c:tx>
            <c:strRef>
              <c:f>logistic!$N$2</c:f>
              <c:strCache>
                <c:ptCount val="1"/>
                <c:pt idx="0">
                  <c:v>y(model)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logistic!$B$3:$B$214</c:f>
              <c:numCache>
                <c:formatCode>General</c:formatCode>
                <c:ptCount val="2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</c:numCache>
            </c:numRef>
          </c:xVal>
          <c:yVal>
            <c:numRef>
              <c:f>logistic!$N$2:$N$214</c:f>
              <c:numCache>
                <c:formatCode>General</c:formatCode>
                <c:ptCount val="213"/>
                <c:pt idx="0">
                  <c:v>0</c:v>
                </c:pt>
                <c:pt idx="1">
                  <c:v>3.2562302420830287</c:v>
                </c:pt>
                <c:pt idx="2">
                  <c:v>3.583465203746977</c:v>
                </c:pt>
                <c:pt idx="3">
                  <c:v>3.976779563035469</c:v>
                </c:pt>
                <c:pt idx="4">
                  <c:v>4.4490827123002559</c:v>
                </c:pt>
                <c:pt idx="5">
                  <c:v>5.0156098777208644</c:v>
                </c:pt>
                <c:pt idx="6">
                  <c:v>5.6942518156068447</c:v>
                </c:pt>
                <c:pt idx="7">
                  <c:v>6.5058888113739837</c:v>
                </c:pt>
                <c:pt idx="8">
                  <c:v>7.4747046686423317</c:v>
                </c:pt>
                <c:pt idx="9">
                  <c:v>8.6284426641139405</c:v>
                </c:pt>
                <c:pt idx="10">
                  <c:v>9.9985468298239244</c:v>
                </c:pt>
                <c:pt idx="11">
                  <c:v>11.620107628377903</c:v>
                </c:pt>
                <c:pt idx="12">
                  <c:v>13.531500907209457</c:v>
                </c:pt>
                <c:pt idx="13">
                  <c:v>15.773574026477748</c:v>
                </c:pt>
                <c:pt idx="14">
                  <c:v>18.388196681002455</c:v>
                </c:pt>
                <c:pt idx="15">
                  <c:v>21.415963481893932</c:v>
                </c:pt>
                <c:pt idx="16">
                  <c:v>24.892823826895707</c:v>
                </c:pt>
                <c:pt idx="17">
                  <c:v>28.845442302242638</c:v>
                </c:pt>
                <c:pt idx="18">
                  <c:v>33.285187808149544</c:v>
                </c:pt>
                <c:pt idx="19">
                  <c:v>38.200844409109465</c:v>
                </c:pt>
                <c:pt idx="20">
                  <c:v>43.550459682422563</c:v>
                </c:pt>
                <c:pt idx="21">
                  <c:v>49.253202692423592</c:v>
                </c:pt>
                <c:pt idx="22">
                  <c:v>55.182650008285009</c:v>
                </c:pt>
                <c:pt idx="23">
                  <c:v>61.163432701050382</c:v>
                </c:pt>
                <c:pt idx="24">
                  <c:v>66.973447116874596</c:v>
                </c:pt>
                <c:pt idx="25">
                  <c:v>72.353583697082342</c:v>
                </c:pt>
                <c:pt idx="26">
                  <c:v>77.025925183455556</c:v>
                </c:pt>
                <c:pt idx="27">
                  <c:v>80.719570680385985</c:v>
                </c:pt>
                <c:pt idx="28">
                  <c:v>83.200973084663588</c:v>
                </c:pt>
                <c:pt idx="29">
                  <c:v>84.303638105160516</c:v>
                </c:pt>
                <c:pt idx="30">
                  <c:v>83.951108451452114</c:v>
                </c:pt>
                <c:pt idx="31">
                  <c:v>82.167993360977277</c:v>
                </c:pt>
                <c:pt idx="32">
                  <c:v>79.076386778275037</c:v>
                </c:pt>
                <c:pt idx="33">
                  <c:v>74.878546415094576</c:v>
                </c:pt>
                <c:pt idx="34">
                  <c:v>69.8299203483366</c:v>
                </c:pt>
                <c:pt idx="35">
                  <c:v>64.208402479196479</c:v>
                </c:pt>
                <c:pt idx="36">
                  <c:v>58.285638635341932</c:v>
                </c:pt>
                <c:pt idx="37">
                  <c:v>52.304636136802259</c:v>
                </c:pt>
                <c:pt idx="38">
                  <c:v>46.465672391767235</c:v>
                </c:pt>
                <c:pt idx="39">
                  <c:v>40.920392001228322</c:v>
                </c:pt>
                <c:pt idx="40">
                  <c:v>35.772554017688577</c:v>
                </c:pt>
                <c:pt idx="41">
                  <c:v>31.083273044219439</c:v>
                </c:pt>
                <c:pt idx="42">
                  <c:v>26.878634324371173</c:v>
                </c:pt>
                <c:pt idx="43">
                  <c:v>23.157982679140293</c:v>
                </c:pt>
                <c:pt idx="44">
                  <c:v>19.901735995811819</c:v>
                </c:pt>
                <c:pt idx="45">
                  <c:v>17.078086663139977</c:v>
                </c:pt>
                <c:pt idx="46">
                  <c:v>14.648347980872746</c:v>
                </c:pt>
                <c:pt idx="47">
                  <c:v>12.570961005982408</c:v>
                </c:pt>
                <c:pt idx="48">
                  <c:v>10.804319851580141</c:v>
                </c:pt>
                <c:pt idx="49">
                  <c:v>9.3086320629755406</c:v>
                </c:pt>
                <c:pt idx="50">
                  <c:v>8.0470364382272095</c:v>
                </c:pt>
                <c:pt idx="51">
                  <c:v>6.9861779444369736</c:v>
                </c:pt>
                <c:pt idx="52">
                  <c:v>6.096404844190876</c:v>
                </c:pt>
                <c:pt idx="53">
                  <c:v>5.3517168068538927</c:v>
                </c:pt>
                <c:pt idx="54">
                  <c:v>4.7295598564604244</c:v>
                </c:pt>
                <c:pt idx="55">
                  <c:v>4.2105366310618599</c:v>
                </c:pt>
                <c:pt idx="56">
                  <c:v>3.7780789458907069</c:v>
                </c:pt>
                <c:pt idx="57">
                  <c:v>3.4181135176939001</c:v>
                </c:pt>
                <c:pt idx="58">
                  <c:v>3.1187400204137425</c:v>
                </c:pt>
                <c:pt idx="59">
                  <c:v>2.869932450724221</c:v>
                </c:pt>
                <c:pt idx="60">
                  <c:v>2.6632692260474728</c:v>
                </c:pt>
                <c:pt idx="61">
                  <c:v>2.491693805049251</c:v>
                </c:pt>
                <c:pt idx="62">
                  <c:v>2.349305352138777</c:v>
                </c:pt>
                <c:pt idx="63">
                  <c:v>2.2311776412406581</c:v>
                </c:pt>
                <c:pt idx="64">
                  <c:v>2.13320370110024</c:v>
                </c:pt>
                <c:pt idx="65">
                  <c:v>2.0519634239915163</c:v>
                </c:pt>
                <c:pt idx="66">
                  <c:v>1.9846113378577803</c:v>
                </c:pt>
                <c:pt idx="67">
                  <c:v>1.9287818733762856</c:v>
                </c:pt>
                <c:pt idx="68">
                  <c:v>1.8825096719295988</c:v>
                </c:pt>
                <c:pt idx="69">
                  <c:v>1.8441627323079823</c:v>
                </c:pt>
                <c:pt idx="70">
                  <c:v>1.8123864544521928</c:v>
                </c:pt>
                <c:pt idx="71">
                  <c:v>1.7860568904719165</c:v>
                </c:pt>
                <c:pt idx="72">
                  <c:v>1.7642417469838101</c:v>
                </c:pt>
                <c:pt idx="73">
                  <c:v>1.7461678939103695</c:v>
                </c:pt>
                <c:pt idx="74">
                  <c:v>1.7311943217998507</c:v>
                </c:pt>
                <c:pt idx="75">
                  <c:v>1.7187896528922733</c:v>
                </c:pt>
                <c:pt idx="76">
                  <c:v>1.7085134520623793</c:v>
                </c:pt>
                <c:pt idx="77">
                  <c:v>1.7000007044518182</c:v>
                </c:pt>
                <c:pt idx="78">
                  <c:v>1.6929489292976345</c:v>
                </c:pt>
                <c:pt idx="79">
                  <c:v>1.6871074864086606</c:v>
                </c:pt>
                <c:pt idx="80">
                  <c:v>1.6822687050526968</c:v>
                </c:pt>
                <c:pt idx="81">
                  <c:v>1.6782605266317556</c:v>
                </c:pt>
                <c:pt idx="82">
                  <c:v>1.6749404041700868</c:v>
                </c:pt>
                <c:pt idx="83">
                  <c:v>1.6721902448399917</c:v>
                </c:pt>
                <c:pt idx="84">
                  <c:v>1.6699122178222776</c:v>
                </c:pt>
                <c:pt idx="85">
                  <c:v>1.6680252798750215</c:v>
                </c:pt>
                <c:pt idx="86">
                  <c:v>1.6664622960332698</c:v>
                </c:pt>
                <c:pt idx="87">
                  <c:v>1.6651676537039521</c:v>
                </c:pt>
                <c:pt idx="88">
                  <c:v>1.6640952857476881</c:v>
                </c:pt>
                <c:pt idx="89">
                  <c:v>1.6632070325355577</c:v>
                </c:pt>
                <c:pt idx="90">
                  <c:v>1.6624712849237249</c:v>
                </c:pt>
                <c:pt idx="91">
                  <c:v>1.6618618600117447</c:v>
                </c:pt>
                <c:pt idx="92">
                  <c:v>1.6613570697838329</c:v>
                </c:pt>
                <c:pt idx="93">
                  <c:v>1.6609389495619222</c:v>
                </c:pt>
                <c:pt idx="94">
                  <c:v>1.6605926188629609</c:v>
                </c:pt>
                <c:pt idx="95">
                  <c:v>1.6603057519486994</c:v>
                </c:pt>
                <c:pt idx="96">
                  <c:v>1.6600681392489078</c:v>
                </c:pt>
                <c:pt idx="97">
                  <c:v>1.6598713240654452</c:v>
                </c:pt>
                <c:pt idx="98">
                  <c:v>1.6597083016385934</c:v>
                </c:pt>
                <c:pt idx="99">
                  <c:v>1.6595732698729493</c:v>
                </c:pt>
                <c:pt idx="100">
                  <c:v>1.6594614228562967</c:v>
                </c:pt>
                <c:pt idx="101">
                  <c:v>1.6593687798262053</c:v>
                </c:pt>
                <c:pt idx="102">
                  <c:v>1.6592920434995757</c:v>
                </c:pt>
                <c:pt idx="103">
                  <c:v>1.6592284827245951</c:v>
                </c:pt>
                <c:pt idx="104">
                  <c:v>1.6591758352796995</c:v>
                </c:pt>
                <c:pt idx="105">
                  <c:v>1.6591322273608144</c:v>
                </c:pt>
                <c:pt idx="106">
                  <c:v>1.6590961068918491</c:v>
                </c:pt>
                <c:pt idx="107">
                  <c:v>1.6590661882852371</c:v>
                </c:pt>
                <c:pt idx="108">
                  <c:v>1.6590414066867176</c:v>
                </c:pt>
                <c:pt idx="109">
                  <c:v>1.659020880076028</c:v>
                </c:pt>
                <c:pt idx="110">
                  <c:v>1.6590038778747269</c:v>
                </c:pt>
                <c:pt idx="111">
                  <c:v>1.658989794943931</c:v>
                </c:pt>
                <c:pt idx="112">
                  <c:v>1.6589781300465516</c:v>
                </c:pt>
                <c:pt idx="113">
                  <c:v>1.6589684680075052</c:v>
                </c:pt>
                <c:pt idx="114">
                  <c:v>1.6589604649369742</c:v>
                </c:pt>
                <c:pt idx="115">
                  <c:v>1.658953835990802</c:v>
                </c:pt>
                <c:pt idx="116">
                  <c:v>1.6589483452324096</c:v>
                </c:pt>
                <c:pt idx="117">
                  <c:v>1.6589437972354031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2DC-40BA-A670-A9CCC2FEC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3864"/>
        <c:axId val="490175040"/>
      </c:scatterChart>
      <c:valAx>
        <c:axId val="49017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5040"/>
        <c:crosses val="autoZero"/>
        <c:crossBetween val="midCat"/>
      </c:valAx>
      <c:valAx>
        <c:axId val="49017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1.9381464285715992</c:v>
                </c:pt>
                <c:pt idx="4">
                  <c:v>4.0898174285721325</c:v>
                </c:pt>
                <c:pt idx="5">
                  <c:v>6.1757885714287113</c:v>
                </c:pt>
                <c:pt idx="6">
                  <c:v>8.442434285714171</c:v>
                </c:pt>
                <c:pt idx="7">
                  <c:v>10.93902971428588</c:v>
                </c:pt>
                <c:pt idx="8">
                  <c:v>13.550600000000031</c:v>
                </c:pt>
                <c:pt idx="9">
                  <c:v>16.277145000000019</c:v>
                </c:pt>
                <c:pt idx="10">
                  <c:v>19.167939714285694</c:v>
                </c:pt>
                <c:pt idx="11">
                  <c:v>21.730234999999993</c:v>
                </c:pt>
                <c:pt idx="12">
                  <c:v>24.555329714286017</c:v>
                </c:pt>
                <c:pt idx="13">
                  <c:v>27.002650285714481</c:v>
                </c:pt>
                <c:pt idx="14">
                  <c:v>29.877019857142841</c:v>
                </c:pt>
                <c:pt idx="15">
                  <c:v>32.817089428571762</c:v>
                </c:pt>
                <c:pt idx="16">
                  <c:v>35.74073400000043</c:v>
                </c:pt>
                <c:pt idx="17">
                  <c:v>38.845053285714584</c:v>
                </c:pt>
                <c:pt idx="18">
                  <c:v>42.589946428571238</c:v>
                </c:pt>
                <c:pt idx="19">
                  <c:v>46.712613857142514</c:v>
                </c:pt>
                <c:pt idx="20">
                  <c:v>51.837204428571113</c:v>
                </c:pt>
                <c:pt idx="21">
                  <c:v>57.1753195714291</c:v>
                </c:pt>
                <c:pt idx="22">
                  <c:v>62.792659142857701</c:v>
                </c:pt>
                <c:pt idx="23">
                  <c:v>69.066997571429056</c:v>
                </c:pt>
                <c:pt idx="24">
                  <c:v>76.868858142857334</c:v>
                </c:pt>
                <c:pt idx="25">
                  <c:v>85.721916714285726</c:v>
                </c:pt>
                <c:pt idx="26">
                  <c:v>95.823273142857033</c:v>
                </c:pt>
                <c:pt idx="27">
                  <c:v>106.38452857142829</c:v>
                </c:pt>
                <c:pt idx="28">
                  <c:v>117.0771838571427</c:v>
                </c:pt>
                <c:pt idx="29">
                  <c:v>127.96693871428579</c:v>
                </c:pt>
                <c:pt idx="30">
                  <c:v>138.72529385714279</c:v>
                </c:pt>
                <c:pt idx="31">
                  <c:v>149.35224914285664</c:v>
                </c:pt>
                <c:pt idx="32">
                  <c:v>159.51930542857099</c:v>
                </c:pt>
                <c:pt idx="33">
                  <c:v>169.19361257142828</c:v>
                </c:pt>
                <c:pt idx="34">
                  <c:v>179.36066885714263</c:v>
                </c:pt>
                <c:pt idx="35">
                  <c:v>189.46202528571393</c:v>
                </c:pt>
                <c:pt idx="36">
                  <c:v>199.82618114285697</c:v>
                </c:pt>
                <c:pt idx="37">
                  <c:v>210.45313642857172</c:v>
                </c:pt>
                <c:pt idx="38">
                  <c:v>221.12936671428588</c:v>
                </c:pt>
                <c:pt idx="39">
                  <c:v>232.69254528571446</c:v>
                </c:pt>
                <c:pt idx="40">
                  <c:v>244.05862428571436</c:v>
                </c:pt>
                <c:pt idx="41">
                  <c:v>255.14547871428567</c:v>
                </c:pt>
                <c:pt idx="42">
                  <c:v>266.77435714285684</c:v>
                </c:pt>
                <c:pt idx="43">
                  <c:v>278.07473628571415</c:v>
                </c:pt>
                <c:pt idx="44">
                  <c:v>289.99926428571462</c:v>
                </c:pt>
                <c:pt idx="45">
                  <c:v>302.07161700000006</c:v>
                </c:pt>
                <c:pt idx="46">
                  <c:v>313.73334557142834</c:v>
                </c:pt>
                <c:pt idx="47">
                  <c:v>326.4134221428576</c:v>
                </c:pt>
                <c:pt idx="48">
                  <c:v>339.71764771428616</c:v>
                </c:pt>
                <c:pt idx="49">
                  <c:v>353.2025478571436</c:v>
                </c:pt>
                <c:pt idx="50">
                  <c:v>367.0487972857145</c:v>
                </c:pt>
                <c:pt idx="51">
                  <c:v>381.28924599999982</c:v>
                </c:pt>
                <c:pt idx="52">
                  <c:v>396.38379314285703</c:v>
                </c:pt>
                <c:pt idx="53">
                  <c:v>413.17011214285685</c:v>
                </c:pt>
                <c:pt idx="54">
                  <c:v>430.87622942857115</c:v>
                </c:pt>
                <c:pt idx="55">
                  <c:v>449.10794571428642</c:v>
                </c:pt>
                <c:pt idx="56">
                  <c:v>467.79956128571484</c:v>
                </c:pt>
                <c:pt idx="57">
                  <c:v>486.50760185714262</c:v>
                </c:pt>
                <c:pt idx="58">
                  <c:v>505.18279242857125</c:v>
                </c:pt>
                <c:pt idx="59">
                  <c:v>523.6608834285712</c:v>
                </c:pt>
                <c:pt idx="60">
                  <c:v>541.49840042857068</c:v>
                </c:pt>
                <c:pt idx="61">
                  <c:v>558.53109399999994</c:v>
                </c:pt>
                <c:pt idx="62">
                  <c:v>575.59663742857083</c:v>
                </c:pt>
                <c:pt idx="63">
                  <c:v>592.89213042857136</c:v>
                </c:pt>
                <c:pt idx="64">
                  <c:v>610.82819728571394</c:v>
                </c:pt>
                <c:pt idx="65">
                  <c:v>629.70048742857216</c:v>
                </c:pt>
                <c:pt idx="66">
                  <c:v>650.10029971428594</c:v>
                </c:pt>
                <c:pt idx="67">
                  <c:v>671.3706354285714</c:v>
                </c:pt>
                <c:pt idx="68">
                  <c:v>694.39844285714389</c:v>
                </c:pt>
                <c:pt idx="69">
                  <c:v>718.59242328571509</c:v>
                </c:pt>
                <c:pt idx="70">
                  <c:v>743.57480214285715</c:v>
                </c:pt>
                <c:pt idx="71">
                  <c:v>768.93495528571475</c:v>
                </c:pt>
                <c:pt idx="72">
                  <c:v>794.45935814285713</c:v>
                </c:pt>
                <c:pt idx="73">
                  <c:v>820.59148485714286</c:v>
                </c:pt>
                <c:pt idx="74">
                  <c:v>847.24921071428525</c:v>
                </c:pt>
                <c:pt idx="75">
                  <c:v>874.53108542857171</c:v>
                </c:pt>
                <c:pt idx="76">
                  <c:v>902.50280871428549</c:v>
                </c:pt>
                <c:pt idx="77">
                  <c:v>931.72282985714264</c:v>
                </c:pt>
                <c:pt idx="78">
                  <c:v>961.419175</c:v>
                </c:pt>
                <c:pt idx="79">
                  <c:v>991.19764514285816</c:v>
                </c:pt>
                <c:pt idx="80">
                  <c:v>1022.1587129999998</c:v>
                </c:pt>
                <c:pt idx="81">
                  <c:v>1054.6801530000002</c:v>
                </c:pt>
                <c:pt idx="82">
                  <c:v>1087.7600418571428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8.8521990372902534E-18</c:v>
                </c:pt>
                <c:pt idx="3">
                  <c:v>1.355080500445853E-10</c:v>
                </c:pt>
                <c:pt idx="4">
                  <c:v>3.4904414995161173E-7</c:v>
                </c:pt>
                <c:pt idx="5">
                  <c:v>4.0905856009479665E-5</c:v>
                </c:pt>
                <c:pt idx="6">
                  <c:v>1.0580141700825857E-3</c:v>
                </c:pt>
                <c:pt idx="7">
                  <c:v>1.1510454084881784E-2</c:v>
                </c:pt>
                <c:pt idx="8">
                  <c:v>7.2112499876031175E-2</c:v>
                </c:pt>
                <c:pt idx="9">
                  <c:v>0.30943963250604584</c:v>
                </c:pt>
                <c:pt idx="10">
                  <c:v>1.0103254220962612</c:v>
                </c:pt>
                <c:pt idx="11">
                  <c:v>2.6873336002953718</c:v>
                </c:pt>
                <c:pt idx="12">
                  <c:v>6.1013734794222607</c:v>
                </c:pt>
                <c:pt idx="13">
                  <c:v>12.223587061356087</c:v>
                </c:pt>
                <c:pt idx="14">
                  <c:v>22.142306001057172</c:v>
                </c:pt>
                <c:pt idx="15">
                  <c:v>36.938517880738246</c:v>
                </c:pt>
                <c:pt idx="16">
                  <c:v>57.559021274172629</c:v>
                </c:pt>
                <c:pt idx="17">
                  <c:v>84.711896229836725</c:v>
                </c:pt>
                <c:pt idx="18">
                  <c:v>118.79902328088426</c:v>
                </c:pt>
                <c:pt idx="19">
                  <c:v>159.88988644943066</c:v>
                </c:pt>
                <c:pt idx="20">
                  <c:v>207.73271660969286</c:v>
                </c:pt>
                <c:pt idx="21">
                  <c:v>261.79420522720267</c:v>
                </c:pt>
                <c:pt idx="22">
                  <c:v>321.31729532648882</c:v>
                </c:pt>
                <c:pt idx="23">
                  <c:v>385.38708582314212</c:v>
                </c:pt>
                <c:pt idx="24">
                  <c:v>452.9967107716144</c:v>
                </c:pt>
                <c:pt idx="25">
                  <c:v>523.10738065797216</c:v>
                </c:pt>
                <c:pt idx="26">
                  <c:v>594.69905358860274</c:v>
                </c:pt>
                <c:pt idx="27">
                  <c:v>666.81013441019479</c:v>
                </c:pt>
                <c:pt idx="28">
                  <c:v>738.56605747479216</c:v>
                </c:pt>
                <c:pt idx="29">
                  <c:v>809.19759198157476</c:v>
                </c:pt>
                <c:pt idx="30">
                  <c:v>878.0502813954987</c:v>
                </c:pt>
                <c:pt idx="31">
                  <c:v>944.58668080725317</c:v>
                </c:pt>
                <c:pt idx="32">
                  <c:v>1008.3830807244805</c:v>
                </c:pt>
                <c:pt idx="33">
                  <c:v>1069.1222839386717</c:v>
                </c:pt>
                <c:pt idx="34">
                  <c:v>1126.5837984813597</c:v>
                </c:pt>
                <c:pt idx="35">
                  <c:v>1180.6325717644268</c:v>
                </c:pt>
                <c:pt idx="36">
                  <c:v>1231.2071510161054</c:v>
                </c:pt>
                <c:pt idx="37">
                  <c:v>1278.3079329696695</c:v>
                </c:pt>
                <c:pt idx="38">
                  <c:v>1321.9859720818772</c:v>
                </c:pt>
                <c:pt idx="39">
                  <c:v>1362.3326555137132</c:v>
                </c:pt>
                <c:pt idx="40">
                  <c:v>1399.470424624933</c:v>
                </c:pt>
                <c:pt idx="41">
                  <c:v>1433.544624226101</c:v>
                </c:pt>
                <c:pt idx="42">
                  <c:v>1464.716488418487</c:v>
                </c:pt>
                <c:pt idx="43">
                  <c:v>1493.1572211974003</c:v>
                </c:pt>
                <c:pt idx="44">
                  <c:v>1519.0430968301441</c:v>
                </c:pt>
                <c:pt idx="45">
                  <c:v>1542.5514854468749</c:v>
                </c:pt>
                <c:pt idx="46">
                  <c:v>1563.8576999183763</c:v>
                </c:pt>
                <c:pt idx="47">
                  <c:v>1583.132558117604</c:v>
                </c:pt>
                <c:pt idx="48">
                  <c:v>1600.5405577947517</c:v>
                </c:pt>
                <c:pt idx="49">
                  <c:v>1616.2385677545819</c:v>
                </c:pt>
                <c:pt idx="50">
                  <c:v>1630.3749474518308</c:v>
                </c:pt>
                <c:pt idx="51">
                  <c:v>1643.0890165124099</c:v>
                </c:pt>
                <c:pt idx="52">
                  <c:v>1654.5108053285412</c:v>
                </c:pt>
                <c:pt idx="53">
                  <c:v>1664.7610272744168</c:v>
                </c:pt>
                <c:pt idx="54">
                  <c:v>1673.9512219284675</c:v>
                </c:pt>
                <c:pt idx="55">
                  <c:v>1682.1840267817809</c:v>
                </c:pt>
                <c:pt idx="56">
                  <c:v>1689.5535421672073</c:v>
                </c:pt>
                <c:pt idx="57">
                  <c:v>1696.1457605346291</c:v>
                </c:pt>
                <c:pt idx="58">
                  <c:v>1702.039036744485</c:v>
                </c:pt>
                <c:pt idx="59">
                  <c:v>1707.3045808027325</c:v>
                </c:pt>
                <c:pt idx="60">
                  <c:v>1712.0069584818305</c:v>
                </c:pt>
                <c:pt idx="61">
                  <c:v>1716.2045886383003</c:v>
                </c:pt>
                <c:pt idx="62">
                  <c:v>1719.9502288245644</c:v>
                </c:pt>
                <c:pt idx="63">
                  <c:v>1723.2914430759529</c:v>
                </c:pt>
                <c:pt idx="64">
                  <c:v>1726.2710476036061</c:v>
                </c:pt>
                <c:pt idx="65">
                  <c:v>1728.9275316052588</c:v>
                </c:pt>
                <c:pt idx="66">
                  <c:v>1731.2954515768195</c:v>
                </c:pt>
                <c:pt idx="67">
                  <c:v>1733.4057984197711</c:v>
                </c:pt>
                <c:pt idx="68">
                  <c:v>1735.2863373376395</c:v>
                </c:pt>
                <c:pt idx="69">
                  <c:v>1736.9619210378441</c:v>
                </c:pt>
                <c:pt idx="70">
                  <c:v>1738.4547771362215</c:v>
                </c:pt>
                <c:pt idx="71">
                  <c:v>1739.7847709283076</c:v>
                </c:pt>
                <c:pt idx="72">
                  <c:v>1740.9696448675238</c:v>
                </c:pt>
                <c:pt idx="73">
                  <c:v>1742.0252361951782</c:v>
                </c:pt>
                <c:pt idx="74">
                  <c:v>1742.965674216719</c:v>
                </c:pt>
                <c:pt idx="75">
                  <c:v>1743.8035587261111</c:v>
                </c:pt>
                <c:pt idx="76">
                  <c:v>1744.5501210561983</c:v>
                </c:pt>
                <c:pt idx="77">
                  <c:v>1745.2153691860551</c:v>
                </c:pt>
                <c:pt idx="78">
                  <c:v>1745.8082182734713</c:v>
                </c:pt>
                <c:pt idx="79">
                  <c:v>1746.3366079072621</c:v>
                </c:pt>
                <c:pt idx="80">
                  <c:v>1746.8076072942815</c:v>
                </c:pt>
                <c:pt idx="81">
                  <c:v>1747.2275095131022</c:v>
                </c:pt>
                <c:pt idx="82">
                  <c:v>1747.6019158827771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76216"/>
        <c:axId val="490176608"/>
      </c:scatterChart>
      <c:valAx>
        <c:axId val="490176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6608"/>
        <c:crosses val="autoZero"/>
        <c:crossBetween val="midCat"/>
      </c:valAx>
      <c:valAx>
        <c:axId val="4901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76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1.658921857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6.569985714259019E-2</c:v>
                </c:pt>
                <c:pt idx="4">
                  <c:v>0.27922442857152419</c:v>
                </c:pt>
                <c:pt idx="5">
                  <c:v>0.21352457142756975</c:v>
                </c:pt>
                <c:pt idx="6">
                  <c:v>0.39419914285645064</c:v>
                </c:pt>
                <c:pt idx="7">
                  <c:v>0.62414885714269985</c:v>
                </c:pt>
                <c:pt idx="8">
                  <c:v>0.73912371428514234</c:v>
                </c:pt>
                <c:pt idx="9">
                  <c:v>0.85409842857097829</c:v>
                </c:pt>
                <c:pt idx="10">
                  <c:v>1.0183481428566665</c:v>
                </c:pt>
                <c:pt idx="11">
                  <c:v>0.68984871428529004</c:v>
                </c:pt>
                <c:pt idx="12">
                  <c:v>0.95264814285701505</c:v>
                </c:pt>
                <c:pt idx="13">
                  <c:v>0.5748739999994541</c:v>
                </c:pt>
                <c:pt idx="14">
                  <c:v>1.0019229999993513</c:v>
                </c:pt>
                <c:pt idx="15">
                  <c:v>1.0676229999999123</c:v>
                </c:pt>
                <c:pt idx="16">
                  <c:v>1.0511979999996584</c:v>
                </c:pt>
                <c:pt idx="17">
                  <c:v>1.2318727142851458</c:v>
                </c:pt>
                <c:pt idx="18">
                  <c:v>1.8724465714276448</c:v>
                </c:pt>
                <c:pt idx="19">
                  <c:v>2.2502208571422671</c:v>
                </c:pt>
                <c:pt idx="20">
                  <c:v>3.2521439999995891</c:v>
                </c:pt>
                <c:pt idx="21">
                  <c:v>3.4656685714289779</c:v>
                </c:pt>
                <c:pt idx="22">
                  <c:v>3.7448929999995926</c:v>
                </c:pt>
                <c:pt idx="23">
                  <c:v>4.4018918571423455</c:v>
                </c:pt>
                <c:pt idx="24">
                  <c:v>5.9294139999992694</c:v>
                </c:pt>
                <c:pt idx="25">
                  <c:v>6.9806119999993825</c:v>
                </c:pt>
                <c:pt idx="26">
                  <c:v>8.2289098571422983</c:v>
                </c:pt>
                <c:pt idx="27">
                  <c:v>8.6888088571422486</c:v>
                </c:pt>
                <c:pt idx="28">
                  <c:v>8.8202087142853998</c:v>
                </c:pt>
                <c:pt idx="29">
                  <c:v>9.0173082857140798</c:v>
                </c:pt>
                <c:pt idx="30">
                  <c:v>8.88590857142799</c:v>
                </c:pt>
                <c:pt idx="31">
                  <c:v>8.7545087142848388</c:v>
                </c:pt>
                <c:pt idx="32">
                  <c:v>8.2946097142853432</c:v>
                </c:pt>
                <c:pt idx="33">
                  <c:v>7.8018605714282785</c:v>
                </c:pt>
                <c:pt idx="34">
                  <c:v>8.2946097142853432</c:v>
                </c:pt>
                <c:pt idx="35">
                  <c:v>8.2289098571422983</c:v>
                </c:pt>
                <c:pt idx="36">
                  <c:v>8.4917092857140233</c:v>
                </c:pt>
                <c:pt idx="37">
                  <c:v>8.7545087142857483</c:v>
                </c:pt>
                <c:pt idx="38">
                  <c:v>8.8037837142851458</c:v>
                </c:pt>
                <c:pt idx="39">
                  <c:v>9.6907319999995707</c:v>
                </c:pt>
                <c:pt idx="40">
                  <c:v>9.4936324285708906</c:v>
                </c:pt>
                <c:pt idx="41">
                  <c:v>9.2144078571423051</c:v>
                </c:pt>
                <c:pt idx="42">
                  <c:v>9.7564318571421609</c:v>
                </c:pt>
                <c:pt idx="43">
                  <c:v>9.4279325714283004</c:v>
                </c:pt>
                <c:pt idx="44">
                  <c:v>10.052081428571455</c:v>
                </c:pt>
                <c:pt idx="45">
                  <c:v>10.199906142856435</c:v>
                </c:pt>
                <c:pt idx="46">
                  <c:v>9.7892819999992753</c:v>
                </c:pt>
                <c:pt idx="47">
                  <c:v>10.807630000000245</c:v>
                </c:pt>
                <c:pt idx="48">
                  <c:v>11.431778999999551</c:v>
                </c:pt>
                <c:pt idx="49">
                  <c:v>11.612453571428432</c:v>
                </c:pt>
                <c:pt idx="50">
                  <c:v>11.973802857141891</c:v>
                </c:pt>
                <c:pt idx="51">
                  <c:v>12.368002142856312</c:v>
                </c:pt>
                <c:pt idx="52">
                  <c:v>13.2221005714282</c:v>
                </c:pt>
                <c:pt idx="53">
                  <c:v>14.913872428570812</c:v>
                </c:pt>
                <c:pt idx="54">
                  <c:v>15.83367071428529</c:v>
                </c:pt>
                <c:pt idx="55">
                  <c:v>16.359269714286256</c:v>
                </c:pt>
                <c:pt idx="56">
                  <c:v>16.81916899999942</c:v>
                </c:pt>
                <c:pt idx="57">
                  <c:v>16.835593999998764</c:v>
                </c:pt>
                <c:pt idx="58">
                  <c:v>16.80274399999962</c:v>
                </c:pt>
                <c:pt idx="59">
                  <c:v>16.60564442857094</c:v>
                </c:pt>
                <c:pt idx="60">
                  <c:v>15.965070428570471</c:v>
                </c:pt>
                <c:pt idx="61">
                  <c:v>15.160247000000254</c:v>
                </c:pt>
                <c:pt idx="62">
                  <c:v>15.193096857141882</c:v>
                </c:pt>
                <c:pt idx="63">
                  <c:v>15.423046428571524</c:v>
                </c:pt>
                <c:pt idx="64">
                  <c:v>16.063620285713569</c:v>
                </c:pt>
                <c:pt idx="65">
                  <c:v>16.99984357142921</c:v>
                </c:pt>
                <c:pt idx="66">
                  <c:v>18.52736571428477</c:v>
                </c:pt>
                <c:pt idx="67">
                  <c:v>19.397889142856457</c:v>
                </c:pt>
                <c:pt idx="68">
                  <c:v>21.155360857143478</c:v>
                </c:pt>
                <c:pt idx="69">
                  <c:v>22.321533857142185</c:v>
                </c:pt>
                <c:pt idx="70">
                  <c:v>23.109932285713057</c:v>
                </c:pt>
                <c:pt idx="71">
                  <c:v>23.487706571428589</c:v>
                </c:pt>
                <c:pt idx="72">
                  <c:v>23.651956285713368</c:v>
                </c:pt>
                <c:pt idx="73">
                  <c:v>24.259680142856723</c:v>
                </c:pt>
                <c:pt idx="74">
                  <c:v>24.785279285713386</c:v>
                </c:pt>
                <c:pt idx="75">
                  <c:v>25.40942814285745</c:v>
                </c:pt>
                <c:pt idx="76">
                  <c:v>26.09927671428477</c:v>
                </c:pt>
                <c:pt idx="77">
                  <c:v>27.34757457142814</c:v>
                </c:pt>
                <c:pt idx="78">
                  <c:v>27.823898571428344</c:v>
                </c:pt>
                <c:pt idx="79">
                  <c:v>27.906023571429159</c:v>
                </c:pt>
                <c:pt idx="80">
                  <c:v>29.088621285712634</c:v>
                </c:pt>
                <c:pt idx="81">
                  <c:v>30.64899342857143</c:v>
                </c:pt>
                <c:pt idx="82">
                  <c:v>31.207442285713569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83"/>
                <c:pt idx="0">
                  <c:v>t(original)</c:v>
                </c:pt>
                <c:pt idx="1">
                  <c:v>100</c:v>
                </c:pt>
                <c:pt idx="2">
                  <c:v>101</c:v>
                </c:pt>
                <c:pt idx="3">
                  <c:v>102</c:v>
                </c:pt>
                <c:pt idx="4">
                  <c:v>103</c:v>
                </c:pt>
                <c:pt idx="5">
                  <c:v>104</c:v>
                </c:pt>
                <c:pt idx="6">
                  <c:v>105</c:v>
                </c:pt>
                <c:pt idx="7">
                  <c:v>106</c:v>
                </c:pt>
                <c:pt idx="8">
                  <c:v>107</c:v>
                </c:pt>
                <c:pt idx="9">
                  <c:v>108</c:v>
                </c:pt>
                <c:pt idx="10">
                  <c:v>109</c:v>
                </c:pt>
                <c:pt idx="11">
                  <c:v>110</c:v>
                </c:pt>
                <c:pt idx="12">
                  <c:v>111</c:v>
                </c:pt>
                <c:pt idx="13">
                  <c:v>112</c:v>
                </c:pt>
                <c:pt idx="14">
                  <c:v>113</c:v>
                </c:pt>
                <c:pt idx="15">
                  <c:v>114</c:v>
                </c:pt>
                <c:pt idx="16">
                  <c:v>115</c:v>
                </c:pt>
                <c:pt idx="17">
                  <c:v>116</c:v>
                </c:pt>
                <c:pt idx="18">
                  <c:v>117</c:v>
                </c:pt>
                <c:pt idx="19">
                  <c:v>118</c:v>
                </c:pt>
                <c:pt idx="20">
                  <c:v>119</c:v>
                </c:pt>
                <c:pt idx="21">
                  <c:v>120</c:v>
                </c:pt>
                <c:pt idx="22">
                  <c:v>121</c:v>
                </c:pt>
                <c:pt idx="23">
                  <c:v>122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127</c:v>
                </c:pt>
                <c:pt idx="29">
                  <c:v>128</c:v>
                </c:pt>
                <c:pt idx="30">
                  <c:v>129</c:v>
                </c:pt>
                <c:pt idx="31">
                  <c:v>130</c:v>
                </c:pt>
                <c:pt idx="32">
                  <c:v>131</c:v>
                </c:pt>
                <c:pt idx="33">
                  <c:v>132</c:v>
                </c:pt>
                <c:pt idx="34">
                  <c:v>133</c:v>
                </c:pt>
                <c:pt idx="35">
                  <c:v>134</c:v>
                </c:pt>
                <c:pt idx="36">
                  <c:v>135</c:v>
                </c:pt>
                <c:pt idx="37">
                  <c:v>136</c:v>
                </c:pt>
                <c:pt idx="38">
                  <c:v>137</c:v>
                </c:pt>
                <c:pt idx="39">
                  <c:v>138</c:v>
                </c:pt>
                <c:pt idx="40">
                  <c:v>139</c:v>
                </c:pt>
                <c:pt idx="41">
                  <c:v>140</c:v>
                </c:pt>
                <c:pt idx="42">
                  <c:v>141</c:v>
                </c:pt>
                <c:pt idx="43">
                  <c:v>142</c:v>
                </c:pt>
                <c:pt idx="44">
                  <c:v>143</c:v>
                </c:pt>
                <c:pt idx="45">
                  <c:v>144</c:v>
                </c:pt>
                <c:pt idx="46">
                  <c:v>145</c:v>
                </c:pt>
                <c:pt idx="47">
                  <c:v>146</c:v>
                </c:pt>
                <c:pt idx="48">
                  <c:v>147</c:v>
                </c:pt>
                <c:pt idx="49">
                  <c:v>148</c:v>
                </c:pt>
                <c:pt idx="50">
                  <c:v>149</c:v>
                </c:pt>
                <c:pt idx="51">
                  <c:v>150</c:v>
                </c:pt>
                <c:pt idx="52">
                  <c:v>151</c:v>
                </c:pt>
                <c:pt idx="53">
                  <c:v>152</c:v>
                </c:pt>
                <c:pt idx="54">
                  <c:v>153</c:v>
                </c:pt>
                <c:pt idx="55">
                  <c:v>154</c:v>
                </c:pt>
                <c:pt idx="56">
                  <c:v>155</c:v>
                </c:pt>
                <c:pt idx="57">
                  <c:v>156</c:v>
                </c:pt>
                <c:pt idx="58">
                  <c:v>157</c:v>
                </c:pt>
                <c:pt idx="59">
                  <c:v>158</c:v>
                </c:pt>
                <c:pt idx="60">
                  <c:v>159</c:v>
                </c:pt>
                <c:pt idx="61">
                  <c:v>160</c:v>
                </c:pt>
                <c:pt idx="62">
                  <c:v>161</c:v>
                </c:pt>
                <c:pt idx="63">
                  <c:v>162</c:v>
                </c:pt>
                <c:pt idx="64">
                  <c:v>163</c:v>
                </c:pt>
                <c:pt idx="65">
                  <c:v>164</c:v>
                </c:pt>
                <c:pt idx="66">
                  <c:v>165</c:v>
                </c:pt>
                <c:pt idx="67">
                  <c:v>166</c:v>
                </c:pt>
                <c:pt idx="68">
                  <c:v>167</c:v>
                </c:pt>
                <c:pt idx="69">
                  <c:v>168</c:v>
                </c:pt>
                <c:pt idx="70">
                  <c:v>169</c:v>
                </c:pt>
                <c:pt idx="71">
                  <c:v>170</c:v>
                </c:pt>
                <c:pt idx="72">
                  <c:v>171</c:v>
                </c:pt>
                <c:pt idx="73">
                  <c:v>172</c:v>
                </c:pt>
                <c:pt idx="74">
                  <c:v>173</c:v>
                </c:pt>
                <c:pt idx="75">
                  <c:v>174</c:v>
                </c:pt>
                <c:pt idx="76">
                  <c:v>175</c:v>
                </c:pt>
                <c:pt idx="77">
                  <c:v>176</c:v>
                </c:pt>
                <c:pt idx="78">
                  <c:v>177</c:v>
                </c:pt>
                <c:pt idx="79">
                  <c:v>178</c:v>
                </c:pt>
                <c:pt idx="80">
                  <c:v>179</c:v>
                </c:pt>
                <c:pt idx="81">
                  <c:v>180</c:v>
                </c:pt>
                <c:pt idx="82">
                  <c:v>181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8.8521990372902534E-18</c:v>
                </c:pt>
                <c:pt idx="3">
                  <c:v>1.3550804119238627E-10</c:v>
                </c:pt>
                <c:pt idx="4">
                  <c:v>3.4890864190156716E-7</c:v>
                </c:pt>
                <c:pt idx="5">
                  <c:v>4.0556811859528053E-5</c:v>
                </c:pt>
                <c:pt idx="6">
                  <c:v>1.0171083140731061E-3</c:v>
                </c:pt>
                <c:pt idx="7">
                  <c:v>1.0452439914799197E-2</c:v>
                </c:pt>
                <c:pt idx="8">
                  <c:v>6.0602045791149389E-2</c:v>
                </c:pt>
                <c:pt idx="9">
                  <c:v>0.23732713263001468</c:v>
                </c:pt>
                <c:pt idx="10">
                  <c:v>0.7008857895902153</c:v>
                </c:pt>
                <c:pt idx="11">
                  <c:v>1.6770081781991106</c:v>
                </c:pt>
                <c:pt idx="12">
                  <c:v>3.4140398791268889</c:v>
                </c:pt>
                <c:pt idx="13">
                  <c:v>6.1222135819338259</c:v>
                </c:pt>
                <c:pt idx="14">
                  <c:v>9.9187189397010851</c:v>
                </c:pt>
                <c:pt idx="15">
                  <c:v>14.796211879681072</c:v>
                </c:pt>
                <c:pt idx="16">
                  <c:v>20.620503393434383</c:v>
                </c:pt>
                <c:pt idx="17">
                  <c:v>27.1528749556641</c:v>
                </c:pt>
                <c:pt idx="18">
                  <c:v>34.087127051047538</c:v>
                </c:pt>
                <c:pt idx="19">
                  <c:v>41.090863168546413</c:v>
                </c:pt>
                <c:pt idx="20">
                  <c:v>47.842830160262196</c:v>
                </c:pt>
                <c:pt idx="21">
                  <c:v>54.061488617509795</c:v>
                </c:pt>
                <c:pt idx="22">
                  <c:v>59.523090099286144</c:v>
                </c:pt>
                <c:pt idx="23">
                  <c:v>64.069790496653326</c:v>
                </c:pt>
                <c:pt idx="24">
                  <c:v>67.609624948472259</c:v>
                </c:pt>
                <c:pt idx="25">
                  <c:v>70.110669886357712</c:v>
                </c:pt>
                <c:pt idx="26">
                  <c:v>71.591672930630622</c:v>
                </c:pt>
                <c:pt idx="27">
                  <c:v>72.111080821592097</c:v>
                </c:pt>
                <c:pt idx="28">
                  <c:v>71.755923064597383</c:v>
                </c:pt>
                <c:pt idx="29">
                  <c:v>70.631534506782643</c:v>
                </c:pt>
                <c:pt idx="30">
                  <c:v>68.852689413923983</c:v>
                </c:pt>
                <c:pt idx="31">
                  <c:v>66.536399411754431</c:v>
                </c:pt>
                <c:pt idx="32">
                  <c:v>63.796399917227298</c:v>
                </c:pt>
                <c:pt idx="33">
                  <c:v>60.739203214191313</c:v>
                </c:pt>
                <c:pt idx="34">
                  <c:v>57.461514542688015</c:v>
                </c:pt>
                <c:pt idx="35">
                  <c:v>54.048773283067028</c:v>
                </c:pt>
                <c:pt idx="36">
                  <c:v>50.574579251678692</c:v>
                </c:pt>
                <c:pt idx="37">
                  <c:v>47.100781953564152</c:v>
                </c:pt>
                <c:pt idx="38">
                  <c:v>43.678039112207571</c:v>
                </c:pt>
                <c:pt idx="39">
                  <c:v>40.346683431835963</c:v>
                </c:pt>
                <c:pt idx="40">
                  <c:v>37.137769111219683</c:v>
                </c:pt>
                <c:pt idx="41">
                  <c:v>34.074199601167841</c:v>
                </c:pt>
                <c:pt idx="42">
                  <c:v>31.171864192385996</c:v>
                </c:pt>
                <c:pt idx="43">
                  <c:v>28.440732778913244</c:v>
                </c:pt>
                <c:pt idx="44">
                  <c:v>25.885875632743883</c:v>
                </c:pt>
                <c:pt idx="45">
                  <c:v>23.508388616730851</c:v>
                </c:pt>
                <c:pt idx="46">
                  <c:v>21.30621447150142</c:v>
                </c:pt>
                <c:pt idx="47">
                  <c:v>19.274858199227765</c:v>
                </c:pt>
                <c:pt idx="48">
                  <c:v>17.407999677147739</c:v>
                </c:pt>
                <c:pt idx="49">
                  <c:v>15.698009959830161</c:v>
                </c:pt>
                <c:pt idx="50">
                  <c:v>14.136379697248932</c:v>
                </c:pt>
                <c:pt idx="51">
                  <c:v>12.714069060579094</c:v>
                </c:pt>
                <c:pt idx="52">
                  <c:v>11.421788816131359</c:v>
                </c:pt>
                <c:pt idx="53">
                  <c:v>10.250221945875724</c:v>
                </c:pt>
                <c:pt idx="54">
                  <c:v>9.1901946540506216</c:v>
                </c:pt>
                <c:pt idx="55">
                  <c:v>8.2328048533133114</c:v>
                </c:pt>
                <c:pt idx="56">
                  <c:v>7.369515385426479</c:v>
                </c:pt>
                <c:pt idx="57">
                  <c:v>6.5922183674216672</c:v>
                </c:pt>
                <c:pt idx="58">
                  <c:v>5.8932762098558529</c:v>
                </c:pt>
                <c:pt idx="59">
                  <c:v>5.2655440582475492</c:v>
                </c:pt>
                <c:pt idx="60">
                  <c:v>4.7023776790979444</c:v>
                </c:pt>
                <c:pt idx="61">
                  <c:v>4.1976301564698177</c:v>
                </c:pt>
                <c:pt idx="62">
                  <c:v>3.7456401862640427</c:v>
                </c:pt>
                <c:pt idx="63">
                  <c:v>3.3412142513884628</c:v>
                </c:pt>
                <c:pt idx="64">
                  <c:v>2.9796045276533354</c:v>
                </c:pt>
                <c:pt idx="65">
                  <c:v>2.6564840016527236</c:v>
                </c:pt>
                <c:pt idx="66">
                  <c:v>2.3679199715606623</c:v>
                </c:pt>
                <c:pt idx="67">
                  <c:v>2.1103468429517314</c:v>
                </c:pt>
                <c:pt idx="68">
                  <c:v>1.880538917868243</c:v>
                </c:pt>
                <c:pt idx="69">
                  <c:v>1.6755837002045959</c:v>
                </c:pt>
                <c:pt idx="70">
                  <c:v>1.4928560983774362</c:v>
                </c:pt>
                <c:pt idx="71">
                  <c:v>1.3299937920859748</c:v>
                </c:pt>
                <c:pt idx="72">
                  <c:v>1.1848739392161507</c:v>
                </c:pt>
                <c:pt idx="73">
                  <c:v>1.0555913276543314</c:v>
                </c:pt>
                <c:pt idx="74">
                  <c:v>0.94043802154068468</c:v>
                </c:pt>
                <c:pt idx="75">
                  <c:v>0.83788450939198666</c:v>
                </c:pt>
                <c:pt idx="76">
                  <c:v>0.74656233008715966</c:v>
                </c:pt>
                <c:pt idx="77">
                  <c:v>0.66524812985680559</c:v>
                </c:pt>
                <c:pt idx="78">
                  <c:v>0.5928490874162321</c:v>
                </c:pt>
                <c:pt idx="79">
                  <c:v>0.52838963379071635</c:v>
                </c:pt>
                <c:pt idx="80">
                  <c:v>0.47099938701934252</c:v>
                </c:pt>
                <c:pt idx="81">
                  <c:v>0.41990221882075429</c:v>
                </c:pt>
                <c:pt idx="82">
                  <c:v>0.37440636967503887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169552"/>
        <c:axId val="490169944"/>
      </c:scatterChart>
      <c:valAx>
        <c:axId val="4901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9944"/>
        <c:crosses val="autoZero"/>
        <c:crossBetween val="midCat"/>
      </c:valAx>
      <c:valAx>
        <c:axId val="490169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169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NORMAL!$B$2:$B$200</c:f>
              <c:strCache>
                <c:ptCount val="1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</c:strCache>
            </c:strRef>
          </c:xVal>
          <c:yVal>
            <c:numRef>
              <c:f>NORMAL!$E$2:$E$200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  <c:pt idx="82">
                  <c:v>1089.6324884285718</c:v>
                </c:pt>
                <c:pt idx="83">
                  <c:v>1124.0428000000006</c:v>
                </c:pt>
                <c:pt idx="84">
                  <c:v>1158.7159109999998</c:v>
                </c:pt>
                <c:pt idx="85">
                  <c:v>1193.4875718571434</c:v>
                </c:pt>
                <c:pt idx="86">
                  <c:v>1228.4891821428578</c:v>
                </c:pt>
                <c:pt idx="87">
                  <c:v>1263.2772680000003</c:v>
                </c:pt>
                <c:pt idx="88">
                  <c:v>1298.114628571429</c:v>
                </c:pt>
                <c:pt idx="89">
                  <c:v>1334.0196122857146</c:v>
                </c:pt>
                <c:pt idx="90">
                  <c:v>1370.7294194285719</c:v>
                </c:pt>
                <c:pt idx="91">
                  <c:v>1409.9358219999999</c:v>
                </c:pt>
                <c:pt idx="92">
                  <c:v>1449.6021238571425</c:v>
                </c:pt>
                <c:pt idx="93">
                  <c:v>1489.7447498571432</c:v>
                </c:pt>
                <c:pt idx="94">
                  <c:v>1531.513447714286</c:v>
                </c:pt>
                <c:pt idx="95">
                  <c:v>1573.9555694285723</c:v>
                </c:pt>
                <c:pt idx="96">
                  <c:v>1618.4179624285721</c:v>
                </c:pt>
                <c:pt idx="97">
                  <c:v>1663.5373541428576</c:v>
                </c:pt>
                <c:pt idx="98">
                  <c:v>1709.1659198571429</c:v>
                </c:pt>
                <c:pt idx="99">
                  <c:v>1755.8785335714288</c:v>
                </c:pt>
                <c:pt idx="100">
                  <c:v>1803.7408951428574</c:v>
                </c:pt>
                <c:pt idx="101">
                  <c:v>1852.3423804285717</c:v>
                </c:pt>
                <c:pt idx="102">
                  <c:v>1902.9969868571429</c:v>
                </c:pt>
                <c:pt idx="103">
                  <c:v>1952.9945945714285</c:v>
                </c:pt>
                <c:pt idx="104">
                  <c:v>1995.3545914285719</c:v>
                </c:pt>
                <c:pt idx="105">
                  <c:v>2029.9127277142857</c:v>
                </c:pt>
                <c:pt idx="106">
                  <c:v>2078.2349884285718</c:v>
                </c:pt>
                <c:pt idx="107">
                  <c:v>2126.0809251428577</c:v>
                </c:pt>
                <c:pt idx="108">
                  <c:v>2172.6621391428575</c:v>
                </c:pt>
                <c:pt idx="109">
                  <c:v>2216.9602824285726</c:v>
                </c:pt>
                <c:pt idx="110">
                  <c:v>2259.3531291428576</c:v>
                </c:pt>
                <c:pt idx="111">
                  <c:v>2301.7459758571426</c:v>
                </c:pt>
                <c:pt idx="112">
                  <c:v>2344.1388225714277</c:v>
                </c:pt>
                <c:pt idx="113">
                  <c:v>2381.3906538571432</c:v>
                </c:pt>
                <c:pt idx="114">
                  <c:v>2417.6405618571439</c:v>
                </c:pt>
                <c:pt idx="115">
                  <c:v>2453.4634207142858</c:v>
                </c:pt>
                <c:pt idx="116">
                  <c:v>2491.8978497142866</c:v>
                </c:pt>
                <c:pt idx="117">
                  <c:v>2533.2887732857139</c:v>
                </c:pt>
                <c:pt idx="118">
                  <c:v>2574.679696857143</c:v>
                </c:pt>
                <c:pt idx="119">
                  <c:v>2616.0706204285721</c:v>
                </c:pt>
                <c:pt idx="120">
                  <c:v>2670.0430708571425</c:v>
                </c:pt>
                <c:pt idx="121">
                  <c:v>2731.8173818571436</c:v>
                </c:pt>
                <c:pt idx="122">
                  <c:v>2804.5307225714282</c:v>
                </c:pt>
                <c:pt idx="123">
                  <c:v>2887.4603945714284</c:v>
                </c:pt>
                <c:pt idx="124">
                  <c:v>2985.7474131428576</c:v>
                </c:pt>
                <c:pt idx="125">
                  <c:v>3084.0344317142858</c:v>
                </c:pt>
                <c:pt idx="126">
                  <c:v>3182.321450285714</c:v>
                </c:pt>
                <c:pt idx="127">
                  <c:v>3321.9993924285714</c:v>
                </c:pt>
                <c:pt idx="128">
                  <c:v>3473.9139369999989</c:v>
                </c:pt>
                <c:pt idx="129">
                  <c:v>3654.5064787142851</c:v>
                </c:pt>
                <c:pt idx="130">
                  <c:v>3858.7674015714288</c:v>
                </c:pt>
                <c:pt idx="131">
                  <c:v>4089.603925428572</c:v>
                </c:pt>
                <c:pt idx="132">
                  <c:v>4320.4404492857157</c:v>
                </c:pt>
                <c:pt idx="133">
                  <c:v>4551.276973142858</c:v>
                </c:pt>
                <c:pt idx="134">
                  <c:v>4858.8016804285726</c:v>
                </c:pt>
                <c:pt idx="135">
                  <c:v>5191.9986152857145</c:v>
                </c:pt>
                <c:pt idx="136">
                  <c:v>5570.7419911428588</c:v>
                </c:pt>
                <c:pt idx="137">
                  <c:v>5992.8965618571419</c:v>
                </c:pt>
                <c:pt idx="138">
                  <c:v>6473.0148505714296</c:v>
                </c:pt>
                <c:pt idx="139">
                  <c:v>6953.1331392857155</c:v>
                </c:pt>
                <c:pt idx="140">
                  <c:v>7433.2514280000014</c:v>
                </c:pt>
                <c:pt idx="141">
                  <c:v>8056.3162277142874</c:v>
                </c:pt>
                <c:pt idx="142">
                  <c:v>8727.6868634285747</c:v>
                </c:pt>
                <c:pt idx="143">
                  <c:v>9448.6609074285716</c:v>
                </c:pt>
                <c:pt idx="144">
                  <c:v>10237.470076285716</c:v>
                </c:pt>
                <c:pt idx="145">
                  <c:v>11068.540692142857</c:v>
                </c:pt>
                <c:pt idx="146">
                  <c:v>11899.611308000003</c:v>
                </c:pt>
                <c:pt idx="147">
                  <c:v>12730.681923857146</c:v>
                </c:pt>
                <c:pt idx="148">
                  <c:v>13635.434953714288</c:v>
                </c:pt>
                <c:pt idx="149">
                  <c:v>14543.095203142861</c:v>
                </c:pt>
                <c:pt idx="150">
                  <c:v>15474.686633428573</c:v>
                </c:pt>
                <c:pt idx="151">
                  <c:v>16418.465391142861</c:v>
                </c:pt>
                <c:pt idx="152">
                  <c:v>17365.561992714287</c:v>
                </c:pt>
                <c:pt idx="153">
                  <c:v>18312.658594285713</c:v>
                </c:pt>
                <c:pt idx="154">
                  <c:v>19259.755195857138</c:v>
                </c:pt>
                <c:pt idx="155">
                  <c:v>20131.017712428573</c:v>
                </c:pt>
                <c:pt idx="156">
                  <c:v>20999.882183428574</c:v>
                </c:pt>
                <c:pt idx="157">
                  <c:v>21839.132434142859</c:v>
                </c:pt>
                <c:pt idx="158">
                  <c:v>22625.757082000004</c:v>
                </c:pt>
                <c:pt idx="159">
                  <c:v>23368.527060857148</c:v>
                </c:pt>
                <c:pt idx="160">
                  <c:v>24111.297039714289</c:v>
                </c:pt>
                <c:pt idx="161">
                  <c:v>24854.067018571433</c:v>
                </c:pt>
                <c:pt idx="162">
                  <c:v>25523.417383</c:v>
                </c:pt>
                <c:pt idx="163">
                  <c:v>26169.444290428572</c:v>
                </c:pt>
                <c:pt idx="164">
                  <c:v>26780.058963142856</c:v>
                </c:pt>
                <c:pt idx="165">
                  <c:v>27359.186969142855</c:v>
                </c:pt>
                <c:pt idx="166">
                  <c:v>27908.865004428571</c:v>
                </c:pt>
                <c:pt idx="167">
                  <c:v>28458.543039714288</c:v>
                </c:pt>
                <c:pt idx="168">
                  <c:v>29008.221074999994</c:v>
                </c:pt>
                <c:pt idx="169">
                  <c:v>29507.178803857147</c:v>
                </c:pt>
                <c:pt idx="170">
                  <c:v>30000.896967428569</c:v>
                </c:pt>
                <c:pt idx="171">
                  <c:v>30474.281018571433</c:v>
                </c:pt>
                <c:pt idx="172">
                  <c:v>30939.48543471429</c:v>
                </c:pt>
                <c:pt idx="173">
                  <c:v>31394.276420142858</c:v>
                </c:pt>
                <c:pt idx="174">
                  <c:v>31849.067405571433</c:v>
                </c:pt>
                <c:pt idx="175">
                  <c:v>32303.858391000009</c:v>
                </c:pt>
                <c:pt idx="176">
                  <c:v>32742.733580857144</c:v>
                </c:pt>
                <c:pt idx="177">
                  <c:v>33174.398209000006</c:v>
                </c:pt>
                <c:pt idx="178">
                  <c:v>33604.584589857142</c:v>
                </c:pt>
                <c:pt idx="179">
                  <c:v>34033.884022428574</c:v>
                </c:pt>
                <c:pt idx="180">
                  <c:v>34464.333202857146</c:v>
                </c:pt>
                <c:pt idx="181">
                  <c:v>34894.782383285718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NORMAL!$B$2:$B$200</c:f>
              <c:strCache>
                <c:ptCount val="1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</c:strCache>
            </c:strRef>
          </c:xVal>
          <c:yVal>
            <c:numRef>
              <c:f>NORMAL!$F$2:$F$200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2.6327766140576488E-19</c:v>
                </c:pt>
                <c:pt idx="3">
                  <c:v>7.7156282100109951E-19</c:v>
                </c:pt>
                <c:pt idx="4">
                  <c:v>1.7485585742790626E-18</c:v>
                </c:pt>
                <c:pt idx="5">
                  <c:v>3.6182491982793424E-18</c:v>
                </c:pt>
                <c:pt idx="6">
                  <c:v>7.1806161436562101E-18</c:v>
                </c:pt>
                <c:pt idx="7">
                  <c:v>1.3938323530964685E-17</c:v>
                </c:pt>
                <c:pt idx="8">
                  <c:v>2.6701299188173294E-17</c:v>
                </c:pt>
                <c:pt idx="9">
                  <c:v>5.0700474995957018E-17</c:v>
                </c:pt>
                <c:pt idx="10">
                  <c:v>9.5630073893902909E-17</c:v>
                </c:pt>
                <c:pt idx="11">
                  <c:v>1.7937540111605729E-16</c:v>
                </c:pt>
                <c:pt idx="12">
                  <c:v>3.3478593565248352E-16</c:v>
                </c:pt>
                <c:pt idx="13">
                  <c:v>6.2192491517448761E-16</c:v>
                </c:pt>
                <c:pt idx="14">
                  <c:v>1.1501216096297785E-15</c:v>
                </c:pt>
                <c:pt idx="15">
                  <c:v>2.1174880868320261E-15</c:v>
                </c:pt>
                <c:pt idx="16">
                  <c:v>3.8814053713021247E-15</c:v>
                </c:pt>
                <c:pt idx="17">
                  <c:v>7.083670059328461E-15</c:v>
                </c:pt>
                <c:pt idx="18">
                  <c:v>1.2871663960449278E-14</c:v>
                </c:pt>
                <c:pt idx="19">
                  <c:v>2.3287418372780987E-14</c:v>
                </c:pt>
                <c:pt idx="20">
                  <c:v>4.1948861512722011E-14</c:v>
                </c:pt>
                <c:pt idx="21">
                  <c:v>7.5237156277322118E-14</c:v>
                </c:pt>
                <c:pt idx="22">
                  <c:v>1.3435651288590197E-13</c:v>
                </c:pt>
                <c:pt idx="23">
                  <c:v>2.3889102042481889E-13</c:v>
                </c:pt>
                <c:pt idx="24">
                  <c:v>4.2291799411951854E-13</c:v>
                </c:pt>
                <c:pt idx="25">
                  <c:v>7.454665626959288E-13</c:v>
                </c:pt>
                <c:pt idx="26">
                  <c:v>1.3083268157123817E-12</c:v>
                </c:pt>
                <c:pt idx="27">
                  <c:v>2.2862345303644386E-12</c:v>
                </c:pt>
                <c:pt idx="28">
                  <c:v>3.97779291030693E-12</c:v>
                </c:pt>
                <c:pt idx="29">
                  <c:v>6.8909770558195687E-12</c:v>
                </c:pt>
                <c:pt idx="30">
                  <c:v>1.1886037092597398E-11</c:v>
                </c:pt>
                <c:pt idx="31">
                  <c:v>2.0413214828184711E-11</c:v>
                </c:pt>
                <c:pt idx="32">
                  <c:v>3.4906330088712258E-11</c:v>
                </c:pt>
                <c:pt idx="33">
                  <c:v>5.9431385929651618E-11</c:v>
                </c:pt>
                <c:pt idx="34">
                  <c:v>1.0075041347667173E-10</c:v>
                </c:pt>
                <c:pt idx="35">
                  <c:v>1.7005819642114438E-10</c:v>
                </c:pt>
                <c:pt idx="36">
                  <c:v>2.8580413195097183E-10</c:v>
                </c:pt>
                <c:pt idx="37">
                  <c:v>4.782556408230422E-10</c:v>
                </c:pt>
                <c:pt idx="38">
                  <c:v>7.9684313159030849E-10</c:v>
                </c:pt>
                <c:pt idx="39">
                  <c:v>1.321926117642428E-9</c:v>
                </c:pt>
                <c:pt idx="40">
                  <c:v>2.1835525258908532E-9</c:v>
                </c:pt>
                <c:pt idx="41">
                  <c:v>3.5912258618749599E-9</c:v>
                </c:pt>
                <c:pt idx="42">
                  <c:v>5.8809153765617325E-9</c:v>
                </c:pt>
                <c:pt idx="43">
                  <c:v>9.5889444820880138E-9</c:v>
                </c:pt>
                <c:pt idx="44">
                  <c:v>1.5567572065377328E-8</c:v>
                </c:pt>
                <c:pt idx="45">
                  <c:v>2.5164930097317476E-8</c:v>
                </c:pt>
                <c:pt idx="46">
                  <c:v>4.050381256369182E-8</c:v>
                </c:pt>
                <c:pt idx="47">
                  <c:v>6.4911552700597066E-8</c:v>
                </c:pt>
                <c:pt idx="48">
                  <c:v>1.0357968982368859E-7</c:v>
                </c:pt>
                <c:pt idx="49">
                  <c:v>1.6457139245288074E-7</c:v>
                </c:pt>
                <c:pt idx="50">
                  <c:v>2.6035255243928719E-7</c:v>
                </c:pt>
                <c:pt idx="51">
                  <c:v>4.1010752628528428E-7</c:v>
                </c:pt>
                <c:pt idx="52">
                  <c:v>6.4322468805827218E-7</c:v>
                </c:pt>
                <c:pt idx="53">
                  <c:v>1.0045172878227096E-6</c:v>
                </c:pt>
                <c:pt idx="54">
                  <c:v>1.5620055315533754E-6</c:v>
                </c:pt>
                <c:pt idx="55">
                  <c:v>2.4184598209007706E-6</c:v>
                </c:pt>
                <c:pt idx="56">
                  <c:v>3.7284392989392738E-6</c:v>
                </c:pt>
                <c:pt idx="57">
                  <c:v>5.7233185971368682E-6</c:v>
                </c:pt>
                <c:pt idx="58">
                  <c:v>8.7478673050555815E-6</c:v>
                </c:pt>
                <c:pt idx="59">
                  <c:v>1.3313451648867909E-5</c:v>
                </c:pt>
                <c:pt idx="60">
                  <c:v>2.0175029350141664E-5</c:v>
                </c:pt>
                <c:pt idx="61">
                  <c:v>3.044202620914357E-5</c:v>
                </c:pt>
                <c:pt idx="62">
                  <c:v>4.5737210024237747E-5</c:v>
                </c:pt>
                <c:pt idx="63">
                  <c:v>6.842320335819204E-5</c:v>
                </c:pt>
                <c:pt idx="64">
                  <c:v>1.0192381433328756E-4</c:v>
                </c:pt>
                <c:pt idx="65">
                  <c:v>1.5117758491916069E-4</c:v>
                </c:pt>
                <c:pt idx="66">
                  <c:v>2.2327472983334318E-4</c:v>
                </c:pt>
                <c:pt idx="67">
                  <c:v>3.2834708775809522E-4</c:v>
                </c:pt>
                <c:pt idx="68">
                  <c:v>4.8080526318594391E-4</c:v>
                </c:pt>
                <c:pt idx="69">
                  <c:v>7.0104961798713263E-4</c:v>
                </c:pt>
                <c:pt idx="70">
                  <c:v>1.0178244587320038E-3</c:v>
                </c:pt>
                <c:pt idx="71">
                  <c:v>1.4714405008103249E-3</c:v>
                </c:pt>
                <c:pt idx="72">
                  <c:v>2.118162979907778E-3</c:v>
                </c:pt>
                <c:pt idx="73">
                  <c:v>3.0361559096845651E-3</c:v>
                </c:pt>
                <c:pt idx="74">
                  <c:v>4.3334921323242362E-3</c:v>
                </c:pt>
                <c:pt idx="75">
                  <c:v>6.1588901722804679E-3</c:v>
                </c:pt>
                <c:pt idx="76">
                  <c:v>8.716029806839139E-3</c:v>
                </c:pt>
                <c:pt idx="77">
                  <c:v>1.2282537256191731E-2</c:v>
                </c:pt>
                <c:pt idx="78">
                  <c:v>1.7235027803693535E-2</c:v>
                </c:pt>
                <c:pt idx="79">
                  <c:v>2.4081959621537308E-2</c:v>
                </c:pt>
                <c:pt idx="80">
                  <c:v>3.3506499990723491E-2</c:v>
                </c:pt>
                <c:pt idx="81">
                  <c:v>4.6422147473002065E-2</c:v>
                </c:pt>
                <c:pt idx="82">
                  <c:v>6.4044505275409502E-2</c:v>
                </c:pt>
                <c:pt idx="83">
                  <c:v>8.7983376846530126E-2</c:v>
                </c:pt>
                <c:pt idx="84">
                  <c:v>0.12036026930828608</c:v>
                </c:pt>
                <c:pt idx="85">
                  <c:v>0.16395745734902822</c:v>
                </c:pt>
                <c:pt idx="86">
                  <c:v>0.22240599135937</c:v>
                </c:pt>
                <c:pt idx="87">
                  <c:v>0.30042143721546616</c:v>
                </c:pt>
                <c:pt idx="88">
                  <c:v>0.40409771457871868</c:v>
                </c:pt>
                <c:pt idx="89">
                  <c:v>0.54127115238646573</c:v>
                </c:pt>
                <c:pt idx="90">
                  <c:v>0.7219687917879356</c:v>
                </c:pt>
                <c:pt idx="91">
                  <c:v>0.95895701405970779</c:v>
                </c:pt>
                <c:pt idx="92">
                  <c:v>1.2684087158145487</c:v>
                </c:pt>
                <c:pt idx="93">
                  <c:v>1.6707094410682903</c:v>
                </c:pt>
                <c:pt idx="94">
                  <c:v>2.1914250349478004</c:v>
                </c:pt>
                <c:pt idx="95">
                  <c:v>2.8624554106154361</c:v>
                </c:pt>
                <c:pt idx="96">
                  <c:v>3.723400799102579</c:v>
                </c:pt>
                <c:pt idx="97">
                  <c:v>4.8231682358244861</c:v>
                </c:pt>
                <c:pt idx="98">
                  <c:v>6.2218468568550733</c:v>
                </c:pt>
                <c:pt idx="99">
                  <c:v>7.9928806375153911</c:v>
                </c:pt>
                <c:pt idx="100">
                  <c:v>10.225566288777156</c:v>
                </c:pt>
                <c:pt idx="101">
                  <c:v>13.027901899694283</c:v>
                </c:pt>
                <c:pt idx="102">
                  <c:v>16.529808332670594</c:v>
                </c:pt>
                <c:pt idx="103">
                  <c:v>20.886740098061182</c:v>
                </c:pt>
                <c:pt idx="104">
                  <c:v>26.283695221480894</c:v>
                </c:pt>
                <c:pt idx="105">
                  <c:v>32.93962426252736</c:v>
                </c:pt>
                <c:pt idx="106">
                  <c:v>41.112226980479889</c:v>
                </c:pt>
                <c:pt idx="107">
                  <c:v>51.103111064301949</c:v>
                </c:pt>
                <c:pt idx="108">
                  <c:v>63.263270824540712</c:v>
                </c:pt>
                <c:pt idx="109">
                  <c:v>77.998824857611339</c:v>
                </c:pt>
                <c:pt idx="110">
                  <c:v>95.776930632914059</c:v>
                </c:pt>
                <c:pt idx="111">
                  <c:v>117.13177105289961</c:v>
                </c:pt>
                <c:pt idx="112">
                  <c:v>142.67048378098542</c:v>
                </c:pt>
                <c:pt idx="113">
                  <c:v>173.07887916997495</c:v>
                </c:pt>
                <c:pt idx="114">
                  <c:v>209.12676776774805</c:v>
                </c:pt>
                <c:pt idx="115">
                  <c:v>251.67269460148822</c:v>
                </c:pt>
                <c:pt idx="116">
                  <c:v>301.66785586680527</c:v>
                </c:pt>
                <c:pt idx="117">
                  <c:v>360.1589555152774</c:v>
                </c:pt>
                <c:pt idx="118">
                  <c:v>428.2897458698215</c:v>
                </c:pt>
                <c:pt idx="119">
                  <c:v>507.30098916642095</c:v>
                </c:pt>
                <c:pt idx="120">
                  <c:v>598.5285771675849</c:v>
                </c:pt>
                <c:pt idx="121">
                  <c:v>703.39955497486699</c:v>
                </c:pt>
                <c:pt idx="122">
                  <c:v>823.42581398101652</c:v>
                </c:pt>
                <c:pt idx="123">
                  <c:v>960.19524840376948</c:v>
                </c:pt>
                <c:pt idx="124">
                  <c:v>1115.3602105722202</c:v>
                </c:pt>
                <c:pt idx="125">
                  <c:v>1290.6231522406333</c:v>
                </c:pt>
                <c:pt idx="126">
                  <c:v>1487.7194023739128</c:v>
                </c:pt>
                <c:pt idx="127">
                  <c:v>1708.3971052657591</c:v>
                </c:pt>
                <c:pt idx="128">
                  <c:v>1954.3944251558755</c:v>
                </c:pt>
                <c:pt idx="129">
                  <c:v>2227.4142127971954</c:v>
                </c:pt>
                <c:pt idx="130">
                  <c:v>2529.0964232459446</c:v>
                </c:pt>
                <c:pt idx="131">
                  <c:v>2860.9886695784166</c:v>
                </c:pt>
                <c:pt idx="132">
                  <c:v>3224.5153909418764</c:v>
                </c:pt>
                <c:pt idx="133">
                  <c:v>3620.9462016844427</c:v>
                </c:pt>
                <c:pt idx="134">
                  <c:v>4051.3640674739004</c:v>
                </c:pt>
                <c:pt idx="135">
                  <c:v>4516.6340204912131</c:v>
                </c:pt>
                <c:pt idx="136">
                  <c:v>5017.3731753169313</c:v>
                </c:pt>
                <c:pt idx="137">
                  <c:v>5553.9228367086398</c:v>
                </c:pt>
                <c:pt idx="138">
                  <c:v>6126.3234973128592</c:v>
                </c:pt>
                <c:pt idx="139">
                  <c:v>6734.2935053814599</c:v>
                </c:pt>
                <c:pt idx="140">
                  <c:v>7377.2121385358223</c:v>
                </c:pt>
                <c:pt idx="141">
                  <c:v>8054.1077492762188</c:v>
                </c:pt>
                <c:pt idx="142">
                  <c:v>8763.6515520542816</c:v>
                </c:pt>
                <c:pt idx="143">
                  <c:v>9504.1575021829776</c:v>
                </c:pt>
                <c:pt idx="144">
                  <c:v>10273.588576589542</c:v>
                </c:pt>
                <c:pt idx="145">
                  <c:v>11069.569609358137</c:v>
                </c:pt>
                <c:pt idx="146">
                  <c:v>11889.406665970531</c:v>
                </c:pt>
                <c:pt idx="147">
                  <c:v>12730.112764645992</c:v>
                </c:pt>
                <c:pt idx="148">
                  <c:v>13588.439577203455</c:v>
                </c:pt>
                <c:pt idx="149">
                  <c:v>14460.914571656034</c:v>
                </c:pt>
                <c:pt idx="150">
                  <c:v>15343.882900506658</c:v>
                </c:pt>
                <c:pt idx="151">
                  <c:v>16233.553198345508</c:v>
                </c:pt>
                <c:pt idx="152">
                  <c:v>17126.046335182771</c:v>
                </c:pt>
                <c:pt idx="153">
                  <c:v>18017.446082491919</c:v>
                </c:pt>
                <c:pt idx="154">
                  <c:v>18903.850590665032</c:v>
                </c:pt>
                <c:pt idx="155">
                  <c:v>19781.423551772124</c:v>
                </c:pt>
                <c:pt idx="156">
                  <c:v>20646.443931144688</c:v>
                </c:pt>
                <c:pt idx="157">
                  <c:v>21495.353194991738</c:v>
                </c:pt>
                <c:pt idx="158">
                  <c:v>22324.799037292185</c:v>
                </c:pt>
                <c:pt idx="159">
                  <c:v>23131.674714626319</c:v>
                </c:pt>
                <c:pt idx="160">
                  <c:v>23913.153228336221</c:v>
                </c:pt>
                <c:pt idx="161">
                  <c:v>24666.715744446017</c:v>
                </c:pt>
                <c:pt idx="162">
                  <c:v>25390.173807447944</c:v>
                </c:pt>
                <c:pt idx="163">
                  <c:v>26081.68507826385</c:v>
                </c:pt>
                <c:pt idx="164">
                  <c:v>26739.762503166767</c:v>
                </c:pt>
                <c:pt idx="165">
                  <c:v>27363.276993058607</c:v>
                </c:pt>
                <c:pt idx="166">
                  <c:v>27951.453855493131</c:v>
                </c:pt>
                <c:pt idx="167">
                  <c:v>28503.863370063893</c:v>
                </c:pt>
                <c:pt idx="168">
                  <c:v>29020.406026904791</c:v>
                </c:pt>
                <c:pt idx="169">
                  <c:v>29501.2930546848</c:v>
                </c:pt>
                <c:pt idx="170">
                  <c:v>29947.022946271165</c:v>
                </c:pt>
                <c:pt idx="171">
                  <c:v>30358.354745923236</c:v>
                </c:pt>
                <c:pt idx="172">
                  <c:v>30736.278891271075</c:v>
                </c:pt>
                <c:pt idx="173">
                  <c:v>31081.986407247634</c:v>
                </c:pt>
                <c:pt idx="174">
                  <c:v>31396.837229306671</c:v>
                </c:pt>
                <c:pt idx="175">
                  <c:v>31682.328392164214</c:v>
                </c:pt>
                <c:pt idx="176">
                  <c:v>31940.062761047542</c:v>
                </c:pt>
                <c:pt idx="177">
                  <c:v>32171.718908546631</c:v>
                </c:pt>
                <c:pt idx="178">
                  <c:v>32379.022655405937</c:v>
                </c:pt>
                <c:pt idx="179">
                  <c:v>32563.720701800616</c:v>
                </c:pt>
                <c:pt idx="180">
                  <c:v>32727.556680541667</c:v>
                </c:pt>
                <c:pt idx="181">
                  <c:v>32872.249868733888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1520"/>
        <c:axId val="630718968"/>
      </c:scatterChart>
      <c:valAx>
        <c:axId val="63071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968"/>
        <c:crosses val="autoZero"/>
        <c:crossBetween val="midCat"/>
      </c:valAx>
      <c:valAx>
        <c:axId val="6307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1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NORMAL!$B$2:$B$200</c:f>
              <c:strCache>
                <c:ptCount val="1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</c:strCache>
            </c:strRef>
          </c:xVal>
          <c:yVal>
            <c:numRef>
              <c:f>NORMAL!$N$2:$N$200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  <c:pt idx="82">
                  <c:v>31.420967000000473</c:v>
                </c:pt>
                <c:pt idx="83">
                  <c:v>32.751389714286688</c:v>
                </c:pt>
                <c:pt idx="84">
                  <c:v>33.014189142857049</c:v>
                </c:pt>
                <c:pt idx="85">
                  <c:v>33.112739000001511</c:v>
                </c:pt>
                <c:pt idx="86">
                  <c:v>33.342688428572274</c:v>
                </c:pt>
                <c:pt idx="87">
                  <c:v>33.129164000000401</c:v>
                </c:pt>
                <c:pt idx="88">
                  <c:v>33.178438714286585</c:v>
                </c:pt>
                <c:pt idx="89">
                  <c:v>34.246061857143559</c:v>
                </c:pt>
                <c:pt idx="90">
                  <c:v>35.05088528571514</c:v>
                </c:pt>
                <c:pt idx="91">
                  <c:v>37.547480714285939</c:v>
                </c:pt>
                <c:pt idx="92">
                  <c:v>38.007380000000467</c:v>
                </c:pt>
                <c:pt idx="93">
                  <c:v>38.483704142858642</c:v>
                </c:pt>
                <c:pt idx="94">
                  <c:v>40.109776000000693</c:v>
                </c:pt>
                <c:pt idx="95">
                  <c:v>40.783199857144155</c:v>
                </c:pt>
                <c:pt idx="96">
                  <c:v>42.803471142857688</c:v>
                </c:pt>
                <c:pt idx="97">
                  <c:v>43.46046985714338</c:v>
                </c:pt>
                <c:pt idx="98">
                  <c:v>43.969643857143183</c:v>
                </c:pt>
                <c:pt idx="99">
                  <c:v>45.053691857143804</c:v>
                </c:pt>
                <c:pt idx="100">
                  <c:v>46.20343971428656</c:v>
                </c:pt>
                <c:pt idx="101">
                  <c:v>46.942563428572157</c:v>
                </c:pt>
                <c:pt idx="102">
                  <c:v>48.995684571429138</c:v>
                </c:pt>
                <c:pt idx="103">
                  <c:v>48.338685857143446</c:v>
                </c:pt>
                <c:pt idx="104">
                  <c:v>40.70107500000131</c:v>
                </c:pt>
                <c:pt idx="105">
                  <c:v>32.899214428571668</c:v>
                </c:pt>
                <c:pt idx="106">
                  <c:v>46.663338857144026</c:v>
                </c:pt>
                <c:pt idx="107">
                  <c:v>46.187014857143822</c:v>
                </c:pt>
                <c:pt idx="108">
                  <c:v>44.922292142857714</c:v>
                </c:pt>
                <c:pt idx="109">
                  <c:v>42.63922142857291</c:v>
                </c:pt>
                <c:pt idx="110">
                  <c:v>40.733924857142938</c:v>
                </c:pt>
                <c:pt idx="111">
                  <c:v>40.733924857142938</c:v>
                </c:pt>
                <c:pt idx="112">
                  <c:v>40.733924857142938</c:v>
                </c:pt>
                <c:pt idx="113">
                  <c:v>35.592909428573421</c:v>
                </c:pt>
                <c:pt idx="114">
                  <c:v>34.590986142858583</c:v>
                </c:pt>
                <c:pt idx="115">
                  <c:v>34.163936999999805</c:v>
                </c:pt>
                <c:pt idx="116">
                  <c:v>36.775507142858714</c:v>
                </c:pt>
                <c:pt idx="117">
                  <c:v>39.732001714285161</c:v>
                </c:pt>
                <c:pt idx="118">
                  <c:v>39.73200171428698</c:v>
                </c:pt>
                <c:pt idx="119">
                  <c:v>39.73200171428698</c:v>
                </c:pt>
                <c:pt idx="120">
                  <c:v>52.313528571428378</c:v>
                </c:pt>
                <c:pt idx="121">
                  <c:v>60.11538914285893</c:v>
                </c:pt>
                <c:pt idx="122">
                  <c:v>71.054418857142537</c:v>
                </c:pt>
                <c:pt idx="123">
                  <c:v>81.270750142858105</c:v>
                </c:pt>
                <c:pt idx="124">
                  <c:v>96.62809671428704</c:v>
                </c:pt>
                <c:pt idx="125">
                  <c:v>96.62809671428613</c:v>
                </c:pt>
                <c:pt idx="126">
                  <c:v>96.62809671428613</c:v>
                </c:pt>
                <c:pt idx="127">
                  <c:v>138.01902028571521</c:v>
                </c:pt>
                <c:pt idx="128">
                  <c:v>150.25562271428544</c:v>
                </c:pt>
                <c:pt idx="129">
                  <c:v>178.93361985714409</c:v>
                </c:pt>
                <c:pt idx="130">
                  <c:v>202.60200100000156</c:v>
                </c:pt>
                <c:pt idx="131">
                  <c:v>229.17760200000112</c:v>
                </c:pt>
                <c:pt idx="132">
                  <c:v>229.17760200000112</c:v>
                </c:pt>
                <c:pt idx="133">
                  <c:v>229.17760200000021</c:v>
                </c:pt>
                <c:pt idx="134">
                  <c:v>305.86578542857251</c:v>
                </c:pt>
                <c:pt idx="135">
                  <c:v>331.53801299999986</c:v>
                </c:pt>
                <c:pt idx="136">
                  <c:v>377.0844540000021</c:v>
                </c:pt>
                <c:pt idx="137">
                  <c:v>420.49564885714108</c:v>
                </c:pt>
                <c:pt idx="138">
                  <c:v>478.4593668571456</c:v>
                </c:pt>
                <c:pt idx="139">
                  <c:v>478.45936685714378</c:v>
                </c:pt>
                <c:pt idx="140">
                  <c:v>478.45936685714378</c:v>
                </c:pt>
                <c:pt idx="141">
                  <c:v>621.40587785714388</c:v>
                </c:pt>
                <c:pt idx="142">
                  <c:v>669.71171385714524</c:v>
                </c:pt>
                <c:pt idx="143">
                  <c:v>719.31512214285476</c:v>
                </c:pt>
                <c:pt idx="144">
                  <c:v>787.15024700000185</c:v>
                </c:pt>
                <c:pt idx="145">
                  <c:v>829.41169399999899</c:v>
                </c:pt>
                <c:pt idx="146">
                  <c:v>829.41169400000445</c:v>
                </c:pt>
                <c:pt idx="147">
                  <c:v>829.41169400000081</c:v>
                </c:pt>
                <c:pt idx="148">
                  <c:v>903.09410799999978</c:v>
                </c:pt>
                <c:pt idx="149">
                  <c:v>906.00132757143047</c:v>
                </c:pt>
                <c:pt idx="150">
                  <c:v>929.9325084285706</c:v>
                </c:pt>
                <c:pt idx="151">
                  <c:v>942.11983585714597</c:v>
                </c:pt>
                <c:pt idx="152">
                  <c:v>945.4376797142836</c:v>
                </c:pt>
                <c:pt idx="153">
                  <c:v>945.4376797142836</c:v>
                </c:pt>
                <c:pt idx="154">
                  <c:v>945.4376797142836</c:v>
                </c:pt>
                <c:pt idx="155">
                  <c:v>869.60359471429229</c:v>
                </c:pt>
                <c:pt idx="156">
                  <c:v>867.20554914285867</c:v>
                </c:pt>
                <c:pt idx="157">
                  <c:v>837.59132885714325</c:v>
                </c:pt>
                <c:pt idx="158">
                  <c:v>784.96572600000263</c:v>
                </c:pt>
                <c:pt idx="159">
                  <c:v>741.11105700000235</c:v>
                </c:pt>
                <c:pt idx="160">
                  <c:v>741.11105699999871</c:v>
                </c:pt>
                <c:pt idx="161">
                  <c:v>741.11105700000235</c:v>
                </c:pt>
                <c:pt idx="162">
                  <c:v>667.69144257142443</c:v>
                </c:pt>
                <c:pt idx="163">
                  <c:v>644.36798557142947</c:v>
                </c:pt>
                <c:pt idx="164">
                  <c:v>608.95575085714199</c:v>
                </c:pt>
                <c:pt idx="165">
                  <c:v>577.4690841428569</c:v>
                </c:pt>
                <c:pt idx="166">
                  <c:v>548.01911342857466</c:v>
                </c:pt>
                <c:pt idx="167">
                  <c:v>548.01911342857466</c:v>
                </c:pt>
                <c:pt idx="168">
                  <c:v>548.01911342856374</c:v>
                </c:pt>
                <c:pt idx="169">
                  <c:v>497.29880700001058</c:v>
                </c:pt>
                <c:pt idx="170">
                  <c:v>492.05924171428023</c:v>
                </c:pt>
                <c:pt idx="171">
                  <c:v>471.72512928572223</c:v>
                </c:pt>
                <c:pt idx="172">
                  <c:v>463.54549428571454</c:v>
                </c:pt>
                <c:pt idx="173">
                  <c:v>453.13206357142599</c:v>
                </c:pt>
                <c:pt idx="174">
                  <c:v>453.13206357143326</c:v>
                </c:pt>
                <c:pt idx="175">
                  <c:v>453.13206357143326</c:v>
                </c:pt>
                <c:pt idx="176">
                  <c:v>437.21626799999331</c:v>
                </c:pt>
                <c:pt idx="177">
                  <c:v>430.00570628571995</c:v>
                </c:pt>
                <c:pt idx="178">
                  <c:v>428.527458999994</c:v>
                </c:pt>
                <c:pt idx="179">
                  <c:v>427.64051071428958</c:v>
                </c:pt>
                <c:pt idx="180">
                  <c:v>428.7902585714296</c:v>
                </c:pt>
                <c:pt idx="181">
                  <c:v>428.7902585714296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NORMAL!$B$2:$B$200</c:f>
              <c:strCache>
                <c:ptCount val="1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</c:strCache>
            </c:strRef>
          </c:xVal>
          <c:yVal>
            <c:numRef>
              <c:f>NORMAL!$O$2:$O$200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2.6327766140576488E-19</c:v>
                </c:pt>
                <c:pt idx="3">
                  <c:v>5.0828515959533463E-19</c:v>
                </c:pt>
                <c:pt idx="4">
                  <c:v>9.7699575327796304E-19</c:v>
                </c:pt>
                <c:pt idx="5">
                  <c:v>1.8696906240002797E-18</c:v>
                </c:pt>
                <c:pt idx="6">
                  <c:v>3.5623669453768677E-18</c:v>
                </c:pt>
                <c:pt idx="7">
                  <c:v>6.7577073873084741E-18</c:v>
                </c:pt>
                <c:pt idx="8">
                  <c:v>1.2762975657208609E-17</c:v>
                </c:pt>
                <c:pt idx="9">
                  <c:v>2.3999175807783721E-17</c:v>
                </c:pt>
                <c:pt idx="10">
                  <c:v>4.4929598897945891E-17</c:v>
                </c:pt>
                <c:pt idx="11">
                  <c:v>8.3745327222154372E-17</c:v>
                </c:pt>
                <c:pt idx="12">
                  <c:v>1.5541053453642621E-16</c:v>
                </c:pt>
                <c:pt idx="13">
                  <c:v>2.8713897952200409E-16</c:v>
                </c:pt>
                <c:pt idx="14">
                  <c:v>5.2819669445529094E-16</c:v>
                </c:pt>
                <c:pt idx="15">
                  <c:v>9.6736647720224743E-16</c:v>
                </c:pt>
                <c:pt idx="16">
                  <c:v>1.7639172844700988E-15</c:v>
                </c:pt>
                <c:pt idx="17">
                  <c:v>3.2022646880263363E-15</c:v>
                </c:pt>
                <c:pt idx="18">
                  <c:v>5.7879939011208172E-15</c:v>
                </c:pt>
                <c:pt idx="19">
                  <c:v>1.0415754412331709E-14</c:v>
                </c:pt>
                <c:pt idx="20">
                  <c:v>1.8661443139941023E-14</c:v>
                </c:pt>
                <c:pt idx="21">
                  <c:v>3.3288294764600101E-14</c:v>
                </c:pt>
                <c:pt idx="22">
                  <c:v>5.9119356608579854E-14</c:v>
                </c:pt>
                <c:pt idx="23">
                  <c:v>1.0453450753891693E-13</c:v>
                </c:pt>
                <c:pt idx="24">
                  <c:v>1.8402697369469967E-13</c:v>
                </c:pt>
                <c:pt idx="25">
                  <c:v>3.2254856857641032E-13</c:v>
                </c:pt>
                <c:pt idx="26">
                  <c:v>5.6286025301645287E-13</c:v>
                </c:pt>
                <c:pt idx="27">
                  <c:v>9.7790771465205689E-13</c:v>
                </c:pt>
                <c:pt idx="28">
                  <c:v>1.6915583799424916E-12</c:v>
                </c:pt>
                <c:pt idx="29">
                  <c:v>2.9131841455126388E-12</c:v>
                </c:pt>
                <c:pt idx="30">
                  <c:v>4.9950600367778293E-12</c:v>
                </c:pt>
                <c:pt idx="31">
                  <c:v>8.5271777355873112E-12</c:v>
                </c:pt>
                <c:pt idx="32">
                  <c:v>1.4493115260527545E-11</c:v>
                </c:pt>
                <c:pt idx="33">
                  <c:v>2.4525055840939363E-11</c:v>
                </c:pt>
                <c:pt idx="34">
                  <c:v>4.1319027547020116E-11</c:v>
                </c:pt>
                <c:pt idx="35">
                  <c:v>6.9307782944472642E-11</c:v>
                </c:pt>
                <c:pt idx="36">
                  <c:v>1.1574593552982743E-10</c:v>
                </c:pt>
                <c:pt idx="37">
                  <c:v>1.924515088720704E-10</c:v>
                </c:pt>
                <c:pt idx="38">
                  <c:v>3.1858749076726623E-10</c:v>
                </c:pt>
                <c:pt idx="39">
                  <c:v>5.2508298605211943E-10</c:v>
                </c:pt>
                <c:pt idx="40">
                  <c:v>8.6162640824842529E-10</c:v>
                </c:pt>
                <c:pt idx="41">
                  <c:v>1.4076733359841067E-9</c:v>
                </c:pt>
                <c:pt idx="42">
                  <c:v>2.289689514686773E-9</c:v>
                </c:pt>
                <c:pt idx="43">
                  <c:v>3.7080291055262805E-9</c:v>
                </c:pt>
                <c:pt idx="44">
                  <c:v>5.9786275832893143E-9</c:v>
                </c:pt>
                <c:pt idx="45">
                  <c:v>9.5973580319401481E-9</c:v>
                </c:pt>
                <c:pt idx="46">
                  <c:v>1.5338882466374344E-8</c:v>
                </c:pt>
                <c:pt idx="47">
                  <c:v>2.4407740136905249E-8</c:v>
                </c:pt>
                <c:pt idx="48">
                  <c:v>3.8668137123091523E-8</c:v>
                </c:pt>
                <c:pt idx="49">
                  <c:v>6.0991702629192152E-8</c:v>
                </c:pt>
                <c:pt idx="50">
                  <c:v>9.5781159986406458E-8</c:v>
                </c:pt>
                <c:pt idx="51">
                  <c:v>1.4975497384599712E-7</c:v>
                </c:pt>
                <c:pt idx="52">
                  <c:v>2.3311716177298793E-7</c:v>
                </c:pt>
                <c:pt idx="53">
                  <c:v>3.6129259976443731E-7</c:v>
                </c:pt>
                <c:pt idx="54">
                  <c:v>5.5748824373066584E-7</c:v>
                </c:pt>
                <c:pt idx="55">
                  <c:v>8.5645428934739496E-7</c:v>
                </c:pt>
                <c:pt idx="56">
                  <c:v>1.309979478038503E-6</c:v>
                </c:pt>
                <c:pt idx="57">
                  <c:v>1.9948792981975948E-6</c:v>
                </c:pt>
                <c:pt idx="58">
                  <c:v>3.0245487079187133E-6</c:v>
                </c:pt>
                <c:pt idx="59">
                  <c:v>4.5655843438123271E-6</c:v>
                </c:pt>
                <c:pt idx="60">
                  <c:v>6.8615777012737534E-6</c:v>
                </c:pt>
                <c:pt idx="61">
                  <c:v>1.0266996859001905E-5</c:v>
                </c:pt>
                <c:pt idx="62">
                  <c:v>1.5295183815094176E-5</c:v>
                </c:pt>
                <c:pt idx="63">
                  <c:v>2.2685993333954286E-5</c:v>
                </c:pt>
                <c:pt idx="64">
                  <c:v>3.3500610975095516E-5</c:v>
                </c:pt>
                <c:pt idx="65">
                  <c:v>4.925377058587313E-5</c:v>
                </c:pt>
                <c:pt idx="66">
                  <c:v>7.2097144914182485E-5</c:v>
                </c:pt>
                <c:pt idx="67">
                  <c:v>1.0507235792475204E-4</c:v>
                </c:pt>
                <c:pt idx="68">
                  <c:v>1.5245817542784872E-4</c:v>
                </c:pt>
                <c:pt idx="69">
                  <c:v>2.2024435480118876E-4</c:v>
                </c:pt>
                <c:pt idx="70">
                  <c:v>3.167748407448711E-4</c:v>
                </c:pt>
                <c:pt idx="71">
                  <c:v>4.5361604207832108E-4</c:v>
                </c:pt>
                <c:pt idx="72">
                  <c:v>6.4672247909745308E-4</c:v>
                </c:pt>
                <c:pt idx="73">
                  <c:v>9.179929297767871E-4</c:v>
                </c:pt>
                <c:pt idx="74">
                  <c:v>1.2973362226396709E-3</c:v>
                </c:pt>
                <c:pt idx="75">
                  <c:v>1.8253980399562321E-3</c:v>
                </c:pt>
                <c:pt idx="76">
                  <c:v>2.5571396345586716E-3</c:v>
                </c:pt>
                <c:pt idx="77">
                  <c:v>3.5665074493525925E-3</c:v>
                </c:pt>
                <c:pt idx="78">
                  <c:v>4.9524905475018038E-3</c:v>
                </c:pt>
                <c:pt idx="79">
                  <c:v>6.8469318178437715E-3</c:v>
                </c:pt>
                <c:pt idx="80">
                  <c:v>9.4245403691861854E-3</c:v>
                </c:pt>
                <c:pt idx="81">
                  <c:v>1.2915647482278575E-2</c:v>
                </c:pt>
                <c:pt idx="82">
                  <c:v>1.7622357802407437E-2</c:v>
                </c:pt>
                <c:pt idx="83">
                  <c:v>2.3938871571120627E-2</c:v>
                </c:pt>
                <c:pt idx="84">
                  <c:v>3.2376892461755957E-2</c:v>
                </c:pt>
                <c:pt idx="85">
                  <c:v>4.3597188040742134E-2</c:v>
                </c:pt>
                <c:pt idx="86">
                  <c:v>5.8448534010341766E-2</c:v>
                </c:pt>
                <c:pt idx="87">
                  <c:v>7.8015445856096141E-2</c:v>
                </c:pt>
                <c:pt idx="88">
                  <c:v>0.10367627736325254</c:v>
                </c:pt>
                <c:pt idx="89">
                  <c:v>0.13717343780774705</c:v>
                </c:pt>
                <c:pt idx="90">
                  <c:v>0.18069763940146988</c:v>
                </c:pt>
                <c:pt idx="91">
                  <c:v>0.23698822227177221</c:v>
                </c:pt>
                <c:pt idx="92">
                  <c:v>0.30945170175484088</c:v>
                </c:pt>
                <c:pt idx="93">
                  <c:v>0.40230072525374166</c:v>
                </c:pt>
                <c:pt idx="94">
                  <c:v>0.52071559387951005</c:v>
                </c:pt>
                <c:pt idx="95">
                  <c:v>0.67103037566763568</c:v>
                </c:pt>
                <c:pt idx="96">
                  <c:v>0.86094538848714286</c:v>
                </c:pt>
                <c:pt idx="97">
                  <c:v>1.099767436721907</c:v>
                </c:pt>
                <c:pt idx="98">
                  <c:v>1.3986786210305873</c:v>
                </c:pt>
                <c:pt idx="99">
                  <c:v>1.771033780660318</c:v>
                </c:pt>
                <c:pt idx="100">
                  <c:v>2.2326856512617645</c:v>
                </c:pt>
                <c:pt idx="101">
                  <c:v>2.8023356109171278</c:v>
                </c:pt>
                <c:pt idx="102">
                  <c:v>3.5019064329763099</c:v>
                </c:pt>
                <c:pt idx="103">
                  <c:v>4.3569317653905886</c:v>
                </c:pt>
                <c:pt idx="104">
                  <c:v>5.396955123419712</c:v>
                </c:pt>
                <c:pt idx="105">
                  <c:v>6.6559290410464662</c:v>
                </c:pt>
                <c:pt idx="106">
                  <c:v>8.1726027179525289</c:v>
                </c:pt>
                <c:pt idx="107">
                  <c:v>9.9908840838220598</c:v>
                </c:pt>
                <c:pt idx="108">
                  <c:v>12.160159760238761</c:v>
                </c:pt>
                <c:pt idx="109">
                  <c:v>14.735554033070624</c:v>
                </c:pt>
                <c:pt idx="110">
                  <c:v>17.778105775302727</c:v>
                </c:pt>
                <c:pt idx="111">
                  <c:v>21.35484041998555</c:v>
                </c:pt>
                <c:pt idx="112">
                  <c:v>25.538712728085823</c:v>
                </c:pt>
                <c:pt idx="113">
                  <c:v>30.408395388989533</c:v>
                </c:pt>
                <c:pt idx="114">
                  <c:v>36.047888597773081</c:v>
                </c:pt>
                <c:pt idx="115">
                  <c:v>42.545926833740154</c:v>
                </c:pt>
                <c:pt idx="116">
                  <c:v>49.995161265317073</c:v>
                </c:pt>
                <c:pt idx="117">
                  <c:v>58.491099648472151</c:v>
                </c:pt>
                <c:pt idx="118">
                  <c:v>68.130790354544089</c:v>
                </c:pt>
                <c:pt idx="119">
                  <c:v>79.01124329659946</c:v>
                </c:pt>
                <c:pt idx="120">
                  <c:v>91.227588001163895</c:v>
                </c:pt>
                <c:pt idx="121">
                  <c:v>104.87097780728209</c:v>
                </c:pt>
                <c:pt idx="122">
                  <c:v>120.0262590061495</c:v>
                </c:pt>
                <c:pt idx="123">
                  <c:v>136.76943442275299</c:v>
                </c:pt>
                <c:pt idx="124">
                  <c:v>155.16496216845078</c:v>
                </c:pt>
                <c:pt idx="125">
                  <c:v>175.26294166841308</c:v>
                </c:pt>
                <c:pt idx="126">
                  <c:v>197.09625013327948</c:v>
                </c:pt>
                <c:pt idx="127">
                  <c:v>220.67770289184639</c:v>
                </c:pt>
                <c:pt idx="128">
                  <c:v>245.99731989011642</c:v>
                </c:pt>
                <c:pt idx="129">
                  <c:v>273.01978764131985</c:v>
                </c:pt>
                <c:pt idx="130">
                  <c:v>301.68221044874917</c:v>
                </c:pt>
                <c:pt idx="131">
                  <c:v>331.89224633247193</c:v>
                </c:pt>
                <c:pt idx="132">
                  <c:v>363.52672136345984</c:v>
                </c:pt>
                <c:pt idx="133">
                  <c:v>396.43081074256651</c:v>
                </c:pt>
                <c:pt idx="134">
                  <c:v>430.41786578945778</c:v>
                </c:pt>
                <c:pt idx="135">
                  <c:v>465.26995301731256</c:v>
                </c:pt>
                <c:pt idx="136">
                  <c:v>500.73915482571789</c:v>
                </c:pt>
                <c:pt idx="137">
                  <c:v>536.54966139170824</c:v>
                </c:pt>
                <c:pt idx="138">
                  <c:v>572.40066060421918</c:v>
                </c:pt>
                <c:pt idx="139">
                  <c:v>607.97000806860115</c:v>
                </c:pt>
                <c:pt idx="140">
                  <c:v>642.91863315436251</c:v>
                </c:pt>
                <c:pt idx="141">
                  <c:v>676.89561074039671</c:v>
                </c:pt>
                <c:pt idx="142">
                  <c:v>709.5438027780632</c:v>
                </c:pt>
                <c:pt idx="143">
                  <c:v>740.50595012869678</c:v>
                </c:pt>
                <c:pt idx="144">
                  <c:v>769.43107440656456</c:v>
                </c:pt>
                <c:pt idx="145">
                  <c:v>795.98103276859536</c:v>
                </c:pt>
                <c:pt idx="146">
                  <c:v>819.83705661239355</c:v>
                </c:pt>
                <c:pt idx="147">
                  <c:v>840.70609867545977</c:v>
                </c:pt>
                <c:pt idx="148">
                  <c:v>858.3268125574632</c:v>
                </c:pt>
                <c:pt idx="149">
                  <c:v>872.4749944525787</c:v>
                </c:pt>
                <c:pt idx="150">
                  <c:v>882.96832885062406</c:v>
                </c:pt>
                <c:pt idx="151">
                  <c:v>889.67029783884936</c:v>
                </c:pt>
                <c:pt idx="152">
                  <c:v>892.49313683726427</c:v>
                </c:pt>
                <c:pt idx="153">
                  <c:v>891.39974730914889</c:v>
                </c:pt>
                <c:pt idx="154">
                  <c:v>886.4045081731141</c:v>
                </c:pt>
                <c:pt idx="155">
                  <c:v>877.57296110709183</c:v>
                </c:pt>
                <c:pt idx="156">
                  <c:v>865.02037937256421</c:v>
                </c:pt>
                <c:pt idx="157">
                  <c:v>848.90926384705176</c:v>
                </c:pt>
                <c:pt idx="158">
                  <c:v>829.44584230044768</c:v>
                </c:pt>
                <c:pt idx="159">
                  <c:v>806.87567733413323</c:v>
                </c:pt>
                <c:pt idx="160">
                  <c:v>781.47851370990406</c:v>
                </c:pt>
                <c:pt idx="161">
                  <c:v>753.56251610979587</c:v>
                </c:pt>
                <c:pt idx="162">
                  <c:v>723.45806300192532</c:v>
                </c:pt>
                <c:pt idx="163">
                  <c:v>691.51127081590812</c:v>
                </c:pt>
                <c:pt idx="164">
                  <c:v>658.07742490291776</c:v>
                </c:pt>
                <c:pt idx="165">
                  <c:v>623.51448989184098</c:v>
                </c:pt>
                <c:pt idx="166">
                  <c:v>588.17686243452408</c:v>
                </c:pt>
                <c:pt idx="167">
                  <c:v>552.4095145707621</c:v>
                </c:pt>
                <c:pt idx="168">
                  <c:v>516.5426568408966</c:v>
                </c:pt>
                <c:pt idx="169">
                  <c:v>480.88702778001044</c:v>
                </c:pt>
                <c:pt idx="170">
                  <c:v>445.72989158636454</c:v>
                </c:pt>
                <c:pt idx="171">
                  <c:v>411.33179965207097</c:v>
                </c:pt>
                <c:pt idx="172">
                  <c:v>377.92414534784007</c:v>
                </c:pt>
                <c:pt idx="173">
                  <c:v>345.70751597655914</c:v>
                </c:pt>
                <c:pt idx="174">
                  <c:v>314.85082205903586</c:v>
                </c:pt>
                <c:pt idx="175">
                  <c:v>285.49116285754235</c:v>
                </c:pt>
                <c:pt idx="176">
                  <c:v>257.73436888332725</c:v>
                </c:pt>
                <c:pt idx="177">
                  <c:v>231.65614749908997</c:v>
                </c:pt>
                <c:pt idx="178">
                  <c:v>207.30374685930673</c:v>
                </c:pt>
                <c:pt idx="179">
                  <c:v>184.69804639468015</c:v>
                </c:pt>
                <c:pt idx="180">
                  <c:v>163.83597874105126</c:v>
                </c:pt>
                <c:pt idx="181">
                  <c:v>144.69318819222329</c:v>
                </c:pt>
                <c:pt idx="183">
                  <c:v>892.49313683726427</c:v>
                </c:pt>
                <c:pt idx="184">
                  <c:v>594.99542455817618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5832"/>
        <c:axId val="630712696"/>
      </c:scatterChart>
      <c:valAx>
        <c:axId val="63071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2696"/>
        <c:crosses val="autoZero"/>
        <c:crossBetween val="midCat"/>
      </c:valAx>
      <c:valAx>
        <c:axId val="63071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6.7323852669011481</c:v>
                </c:pt>
                <c:pt idx="3">
                  <c:v>10.129575096297357</c:v>
                </c:pt>
                <c:pt idx="4">
                  <c:v>13.547684024977171</c:v>
                </c:pt>
                <c:pt idx="5">
                  <c:v>16.986905720032446</c:v>
                </c:pt>
                <c:pt idx="6">
                  <c:v>20.447436244660977</c:v>
                </c:pt>
                <c:pt idx="7">
                  <c:v>23.929474095308443</c:v>
                </c:pt>
                <c:pt idx="8">
                  <c:v>27.433220239502827</c:v>
                </c:pt>
                <c:pt idx="9">
                  <c:v>30.958878154396398</c:v>
                </c:pt>
                <c:pt idx="10">
                  <c:v>34.506653866030746</c:v>
                </c:pt>
                <c:pt idx="11">
                  <c:v>38.076755989340697</c:v>
                </c:pt>
                <c:pt idx="12">
                  <c:v>41.669395768913425</c:v>
                </c:pt>
                <c:pt idx="13">
                  <c:v>45.284787120519383</c:v>
                </c:pt>
                <c:pt idx="14">
                  <c:v>48.923146673432143</c:v>
                </c:pt>
                <c:pt idx="15">
                  <c:v>52.584693813554722</c:v>
                </c:pt>
                <c:pt idx="16">
                  <c:v>56.269650727370298</c:v>
                </c:pt>
                <c:pt idx="17">
                  <c:v>59.978242446735777</c:v>
                </c:pt>
                <c:pt idx="18">
                  <c:v>63.710696894537151</c:v>
                </c:pt>
                <c:pt idx="19">
                  <c:v>67.467244931225949</c:v>
                </c:pt>
                <c:pt idx="20">
                  <c:v>71.248120402256717</c:v>
                </c:pt>
                <c:pt idx="21">
                  <c:v>75.053560186445964</c:v>
                </c:pt>
                <c:pt idx="22">
                  <c:v>78.883804245273438</c:v>
                </c:pt>
                <c:pt idx="23">
                  <c:v>82.739095673147219</c:v>
                </c:pt>
                <c:pt idx="24">
                  <c:v>86.619680748654716</c:v>
                </c:pt>
                <c:pt idx="25">
                  <c:v>90.525808986822099</c:v>
                </c:pt>
                <c:pt idx="26">
                  <c:v>94.45773319240547</c:v>
                </c:pt>
                <c:pt idx="27">
                  <c:v>98.415709514237477</c:v>
                </c:pt>
                <c:pt idx="28">
                  <c:v>102.39999750065391</c:v>
                </c:pt>
                <c:pt idx="29">
                  <c:v>106.41086015602538</c:v>
                </c:pt>
                <c:pt idx="30">
                  <c:v>110.44856399841974</c:v>
                </c:pt>
                <c:pt idx="31">
                  <c:v>114.51337911842182</c:v>
                </c:pt>
                <c:pt idx="32">
                  <c:v>118.60557923913757</c:v>
                </c:pt>
                <c:pt idx="33">
                  <c:v>122.72544177741055</c:v>
                </c:pt>
                <c:pt idx="34">
                  <c:v>126.87324790627937</c:v>
                </c:pt>
                <c:pt idx="35">
                  <c:v>131.04928261870552</c:v>
                </c:pt>
                <c:pt idx="36">
                  <c:v>135.25383479260171</c:v>
                </c:pt>
                <c:pt idx="37">
                  <c:v>139.48719725719212</c:v>
                </c:pt>
                <c:pt idx="38">
                  <c:v>143.74966686073589</c:v>
                </c:pt>
                <c:pt idx="39">
                  <c:v>148.04154453964705</c:v>
                </c:pt>
                <c:pt idx="40">
                  <c:v>152.36313538904446</c:v>
                </c:pt>
                <c:pt idx="41">
                  <c:v>156.71474873476629</c:v>
                </c:pt>
                <c:pt idx="42">
                  <c:v>161.09669820688458</c:v>
                </c:pt>
                <c:pt idx="43">
                  <c:v>165.50930181475655</c:v>
                </c:pt>
                <c:pt idx="44">
                  <c:v>169.95288202365018</c:v>
                </c:pt>
                <c:pt idx="45">
                  <c:v>174.42776583298249</c:v>
                </c:pt>
                <c:pt idx="46">
                  <c:v>178.93428485621058</c:v>
                </c:pt>
                <c:pt idx="47">
                  <c:v>183.472775402416</c:v>
                </c:pt>
                <c:pt idx="48">
                  <c:v>188.04357855962442</c:v>
                </c:pt>
                <c:pt idx="49">
                  <c:v>192.64704027990396</c:v>
                </c:pt>
                <c:pt idx="50">
                  <c:v>197.2835114662864</c:v>
                </c:pt>
                <c:pt idx="51">
                  <c:v>201.95334806155699</c:v>
                </c:pt>
                <c:pt idx="52">
                  <c:v>206.65691113895991</c:v>
                </c:pt>
                <c:pt idx="53">
                  <c:v>211.39456699486772</c:v>
                </c:pt>
                <c:pt idx="54">
                  <c:v>216.16668724346428</c:v>
                </c:pt>
                <c:pt idx="55">
                  <c:v>220.97364891349284</c:v>
                </c:pt>
                <c:pt idx="56">
                  <c:v>225.81583454712134</c:v>
                </c:pt>
                <c:pt idx="57">
                  <c:v>230.69363230097963</c:v>
                </c:pt>
                <c:pt idx="58">
                  <c:v>235.60743604942414</c:v>
                </c:pt>
                <c:pt idx="59">
                  <c:v>240.55764549008754</c:v>
                </c:pt>
                <c:pt idx="60">
                  <c:v>245.54466625177244</c:v>
                </c:pt>
                <c:pt idx="61">
                  <c:v>250.56891000475022</c:v>
                </c:pt>
                <c:pt idx="62">
                  <c:v>255.63079457352734</c:v>
                </c:pt>
                <c:pt idx="63">
                  <c:v>260.73074405214408</c:v>
                </c:pt>
                <c:pt idx="64">
                  <c:v>265.869188922072</c:v>
                </c:pt>
                <c:pt idx="65">
                  <c:v>271.04656617277874</c:v>
                </c:pt>
                <c:pt idx="66">
                  <c:v>276.26331942503049</c:v>
                </c:pt>
                <c:pt idx="67">
                  <c:v>281.51989905700538</c:v>
                </c:pt>
                <c:pt idx="68">
                  <c:v>286.8167623332921</c:v>
                </c:pt>
                <c:pt idx="69">
                  <c:v>292.15437353685144</c:v>
                </c:pt>
                <c:pt idx="70">
                  <c:v>297.53320410402006</c:v>
                </c:pt>
                <c:pt idx="71">
                  <c:v>302.95373276263871</c:v>
                </c:pt>
                <c:pt idx="72">
                  <c:v>308.41644567338955</c:v>
                </c:pt>
                <c:pt idx="73">
                  <c:v>313.92183657442922</c:v>
                </c:pt>
                <c:pt idx="74">
                  <c:v>319.47040692940851</c:v>
                </c:pt>
                <c:pt idx="75">
                  <c:v>325.06266607897044</c:v>
                </c:pt>
                <c:pt idx="76">
                  <c:v>330.69913139582292</c:v>
                </c:pt>
                <c:pt idx="77">
                  <c:v>336.38032844348459</c:v>
                </c:pt>
                <c:pt idx="78">
                  <c:v>342.10679113880525</c:v>
                </c:pt>
                <c:pt idx="79">
                  <c:v>347.87906191836652</c:v>
                </c:pt>
                <c:pt idx="80">
                  <c:v>353.69769190887024</c:v>
                </c:pt>
                <c:pt idx="81">
                  <c:v>359.5632411016274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20536"/>
        <c:axId val="630717792"/>
      </c:scatterChart>
      <c:valAx>
        <c:axId val="630720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7792"/>
        <c:crosses val="autoZero"/>
        <c:crossBetween val="midCat"/>
      </c:valAx>
      <c:valAx>
        <c:axId val="63071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0.21352471428690478</c:v>
                </c:pt>
                <c:pt idx="3">
                  <c:v>0.27922457142949497</c:v>
                </c:pt>
                <c:pt idx="4">
                  <c:v>0.49274914285842897</c:v>
                </c:pt>
                <c:pt idx="5">
                  <c:v>0.42704928571447454</c:v>
                </c:pt>
                <c:pt idx="6">
                  <c:v>0.60772385714335542</c:v>
                </c:pt>
                <c:pt idx="7">
                  <c:v>0.83767357142960464</c:v>
                </c:pt>
                <c:pt idx="8">
                  <c:v>0.95264842857204712</c:v>
                </c:pt>
                <c:pt idx="9">
                  <c:v>1.0676231428578831</c:v>
                </c:pt>
                <c:pt idx="10">
                  <c:v>1.2318728571435713</c:v>
                </c:pt>
                <c:pt idx="11">
                  <c:v>0.90337342857219483</c:v>
                </c:pt>
                <c:pt idx="12">
                  <c:v>1.1661728571439198</c:v>
                </c:pt>
                <c:pt idx="13">
                  <c:v>0.78839871428635888</c:v>
                </c:pt>
                <c:pt idx="14">
                  <c:v>1.2154477142862561</c:v>
                </c:pt>
                <c:pt idx="15">
                  <c:v>1.2811477142868171</c:v>
                </c:pt>
                <c:pt idx="16">
                  <c:v>1.2647227142865631</c:v>
                </c:pt>
                <c:pt idx="17">
                  <c:v>1.4453974285720506</c:v>
                </c:pt>
                <c:pt idx="18">
                  <c:v>2.0859712857145496</c:v>
                </c:pt>
                <c:pt idx="19">
                  <c:v>2.4637455714291718</c:v>
                </c:pt>
                <c:pt idx="20">
                  <c:v>3.4656687142864939</c:v>
                </c:pt>
                <c:pt idx="21">
                  <c:v>3.6791932857158827</c:v>
                </c:pt>
                <c:pt idx="22">
                  <c:v>3.9584177142864974</c:v>
                </c:pt>
                <c:pt idx="23">
                  <c:v>4.6154165714292503</c:v>
                </c:pt>
                <c:pt idx="24">
                  <c:v>6.1429387142861742</c:v>
                </c:pt>
                <c:pt idx="25">
                  <c:v>7.1941367142862873</c:v>
                </c:pt>
                <c:pt idx="26">
                  <c:v>8.4424345714292031</c:v>
                </c:pt>
                <c:pt idx="27">
                  <c:v>8.9023335714291534</c:v>
                </c:pt>
                <c:pt idx="28">
                  <c:v>9.0337334285723045</c:v>
                </c:pt>
                <c:pt idx="29">
                  <c:v>9.2308330000009846</c:v>
                </c:pt>
                <c:pt idx="30">
                  <c:v>9.0994332857148947</c:v>
                </c:pt>
                <c:pt idx="31">
                  <c:v>8.9680334285717436</c:v>
                </c:pt>
                <c:pt idx="32">
                  <c:v>8.508134428572248</c:v>
                </c:pt>
                <c:pt idx="33">
                  <c:v>8.0153852857151833</c:v>
                </c:pt>
                <c:pt idx="34">
                  <c:v>8.508134428572248</c:v>
                </c:pt>
                <c:pt idx="35">
                  <c:v>8.4424345714292031</c:v>
                </c:pt>
                <c:pt idx="36">
                  <c:v>8.7052340000009281</c:v>
                </c:pt>
                <c:pt idx="37">
                  <c:v>8.9680334285726531</c:v>
                </c:pt>
                <c:pt idx="38">
                  <c:v>9.0173084285720506</c:v>
                </c:pt>
                <c:pt idx="39">
                  <c:v>9.9042567142864755</c:v>
                </c:pt>
                <c:pt idx="40">
                  <c:v>9.7071571428577954</c:v>
                </c:pt>
                <c:pt idx="41">
                  <c:v>9.4279325714292099</c:v>
                </c:pt>
                <c:pt idx="42">
                  <c:v>9.9699565714290657</c:v>
                </c:pt>
                <c:pt idx="43">
                  <c:v>9.6414572857152052</c:v>
                </c:pt>
                <c:pt idx="44">
                  <c:v>10.26560614285836</c:v>
                </c:pt>
                <c:pt idx="45">
                  <c:v>10.413430857143339</c:v>
                </c:pt>
                <c:pt idx="46">
                  <c:v>10.00280671428618</c:v>
                </c:pt>
                <c:pt idx="47">
                  <c:v>11.02115471428715</c:v>
                </c:pt>
                <c:pt idx="48">
                  <c:v>11.645303714286456</c:v>
                </c:pt>
                <c:pt idx="49">
                  <c:v>11.825978285715337</c:v>
                </c:pt>
                <c:pt idx="50">
                  <c:v>12.187327571428796</c:v>
                </c:pt>
                <c:pt idx="51">
                  <c:v>12.581526857143217</c:v>
                </c:pt>
                <c:pt idx="52">
                  <c:v>13.435625285715105</c:v>
                </c:pt>
                <c:pt idx="53">
                  <c:v>15.127397142857717</c:v>
                </c:pt>
                <c:pt idx="54">
                  <c:v>16.047195428572195</c:v>
                </c:pt>
                <c:pt idx="55">
                  <c:v>16.572794428573161</c:v>
                </c:pt>
                <c:pt idx="56">
                  <c:v>17.032693714286324</c:v>
                </c:pt>
                <c:pt idx="57">
                  <c:v>17.049118714285669</c:v>
                </c:pt>
                <c:pt idx="58">
                  <c:v>17.016268714286525</c:v>
                </c:pt>
                <c:pt idx="59">
                  <c:v>16.819169142857845</c:v>
                </c:pt>
                <c:pt idx="60">
                  <c:v>16.178595142857375</c:v>
                </c:pt>
                <c:pt idx="61">
                  <c:v>15.373771714287159</c:v>
                </c:pt>
                <c:pt idx="62">
                  <c:v>15.406621571428786</c:v>
                </c:pt>
                <c:pt idx="63">
                  <c:v>15.636571142858429</c:v>
                </c:pt>
                <c:pt idx="64">
                  <c:v>16.277145000000473</c:v>
                </c:pt>
                <c:pt idx="65">
                  <c:v>17.213368285716115</c:v>
                </c:pt>
                <c:pt idx="66">
                  <c:v>18.740890428571674</c:v>
                </c:pt>
                <c:pt idx="67">
                  <c:v>19.611413857143361</c:v>
                </c:pt>
                <c:pt idx="68">
                  <c:v>21.368885571430383</c:v>
                </c:pt>
                <c:pt idx="69">
                  <c:v>22.53505857142909</c:v>
                </c:pt>
                <c:pt idx="70">
                  <c:v>23.323456999999962</c:v>
                </c:pt>
                <c:pt idx="71">
                  <c:v>23.701231285715494</c:v>
                </c:pt>
                <c:pt idx="72">
                  <c:v>23.865481000000273</c:v>
                </c:pt>
                <c:pt idx="73">
                  <c:v>24.473204857143628</c:v>
                </c:pt>
                <c:pt idx="74">
                  <c:v>24.998804000000291</c:v>
                </c:pt>
                <c:pt idx="75">
                  <c:v>25.622952857144355</c:v>
                </c:pt>
                <c:pt idx="76">
                  <c:v>26.312801428571674</c:v>
                </c:pt>
                <c:pt idx="77">
                  <c:v>27.561099285715045</c:v>
                </c:pt>
                <c:pt idx="78">
                  <c:v>28.037423285715249</c:v>
                </c:pt>
                <c:pt idx="79">
                  <c:v>28.119548285716064</c:v>
                </c:pt>
                <c:pt idx="80">
                  <c:v>29.302145999999539</c:v>
                </c:pt>
                <c:pt idx="81">
                  <c:v>30.862518142858335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3.355923229338432</c:v>
                </c:pt>
                <c:pt idx="2">
                  <c:v>3.3764620375627161</c:v>
                </c:pt>
                <c:pt idx="3">
                  <c:v>3.3971898293962086</c:v>
                </c:pt>
                <c:pt idx="4">
                  <c:v>3.4181089286798145</c:v>
                </c:pt>
                <c:pt idx="5">
                  <c:v>3.439221695055275</c:v>
                </c:pt>
                <c:pt idx="6">
                  <c:v>3.4605305246285298</c:v>
                </c:pt>
                <c:pt idx="7">
                  <c:v>3.4820378506474663</c:v>
                </c:pt>
                <c:pt idx="8">
                  <c:v>3.5037461441943845</c:v>
                </c:pt>
                <c:pt idx="9">
                  <c:v>3.5256579148935727</c:v>
                </c:pt>
                <c:pt idx="10">
                  <c:v>3.5477757116343445</c:v>
                </c:pt>
                <c:pt idx="11">
                  <c:v>3.5701021233099479</c:v>
                </c:pt>
                <c:pt idx="12">
                  <c:v>3.5926397795727274</c:v>
                </c:pt>
                <c:pt idx="13">
                  <c:v>3.6153913516059548</c:v>
                </c:pt>
                <c:pt idx="14">
                  <c:v>3.6383595529127599</c:v>
                </c:pt>
                <c:pt idx="15">
                  <c:v>3.661547140122579</c:v>
                </c:pt>
                <c:pt idx="16">
                  <c:v>3.6849569138155736</c:v>
                </c:pt>
                <c:pt idx="17">
                  <c:v>3.7085917193654825</c:v>
                </c:pt>
                <c:pt idx="18">
                  <c:v>3.7324544478013766</c:v>
                </c:pt>
                <c:pt idx="19">
                  <c:v>3.7565480366887933</c:v>
                </c:pt>
                <c:pt idx="20">
                  <c:v>3.780875471030765</c:v>
                </c:pt>
                <c:pt idx="21">
                  <c:v>3.8054397841892471</c:v>
                </c:pt>
                <c:pt idx="22">
                  <c:v>3.8302440588274718</c:v>
                </c:pt>
                <c:pt idx="23">
                  <c:v>3.8552914278737824</c:v>
                </c:pt>
                <c:pt idx="24">
                  <c:v>3.8805850755074958</c:v>
                </c:pt>
                <c:pt idx="25">
                  <c:v>3.9061282381673883</c:v>
                </c:pt>
                <c:pt idx="26">
                  <c:v>3.9319242055833721</c:v>
                </c:pt>
                <c:pt idx="27">
                  <c:v>3.9579763218320041</c:v>
                </c:pt>
                <c:pt idx="28">
                  <c:v>3.9842879864164389</c:v>
                </c:pt>
                <c:pt idx="29">
                  <c:v>4.0108626553714721</c:v>
                </c:pt>
                <c:pt idx="30">
                  <c:v>4.0377038423943583</c:v>
                </c:pt>
                <c:pt idx="31">
                  <c:v>4.0648151200020743</c:v>
                </c:pt>
                <c:pt idx="32">
                  <c:v>4.0922001207157495</c:v>
                </c:pt>
                <c:pt idx="33">
                  <c:v>4.1198625382729857</c:v>
                </c:pt>
                <c:pt idx="34">
                  <c:v>4.1478061288688242</c:v>
                </c:pt>
                <c:pt idx="35">
                  <c:v>4.1760347124261319</c:v>
                </c:pt>
                <c:pt idx="36">
                  <c:v>4.2045521738962037</c:v>
                </c:pt>
                <c:pt idx="37">
                  <c:v>4.2333624645904155</c:v>
                </c:pt>
                <c:pt idx="38">
                  <c:v>4.2624696035437575</c:v>
                </c:pt>
                <c:pt idx="39">
                  <c:v>4.2918776789111499</c:v>
                </c:pt>
                <c:pt idx="40">
                  <c:v>4.3215908493974071</c:v>
                </c:pt>
                <c:pt idx="41">
                  <c:v>4.3516133457218205</c:v>
                </c:pt>
                <c:pt idx="42">
                  <c:v>4.3819494721182854</c:v>
                </c:pt>
                <c:pt idx="43">
                  <c:v>4.4126036078719819</c:v>
                </c:pt>
                <c:pt idx="44">
                  <c:v>4.4435802088936187</c:v>
                </c:pt>
                <c:pt idx="45">
                  <c:v>4.4748838093322991</c:v>
                </c:pt>
                <c:pt idx="46">
                  <c:v>4.5065190232280905</c:v>
                </c:pt>
                <c:pt idx="47">
                  <c:v>4.5384905462054155</c:v>
                </c:pt>
                <c:pt idx="48">
                  <c:v>4.5708031572084256</c:v>
                </c:pt>
                <c:pt idx="49">
                  <c:v>4.6034617202795509</c:v>
                </c:pt>
                <c:pt idx="50">
                  <c:v>4.6364711863824395</c:v>
                </c:pt>
                <c:pt idx="51">
                  <c:v>4.6698365952705858</c:v>
                </c:pt>
                <c:pt idx="52">
                  <c:v>4.7035630774029284</c:v>
                </c:pt>
                <c:pt idx="53">
                  <c:v>4.7376558559077946</c:v>
                </c:pt>
                <c:pt idx="54">
                  <c:v>4.772120248596571</c:v>
                </c:pt>
                <c:pt idx="55">
                  <c:v>4.80696167002856</c:v>
                </c:pt>
                <c:pt idx="56">
                  <c:v>4.8421856336285014</c:v>
                </c:pt>
                <c:pt idx="57">
                  <c:v>4.8777977538582897</c:v>
                </c:pt>
                <c:pt idx="58">
                  <c:v>4.9138037484445114</c:v>
                </c:pt>
                <c:pt idx="59">
                  <c:v>4.950209440663393</c:v>
                </c:pt>
                <c:pt idx="60">
                  <c:v>4.9870207616849118</c:v>
                </c:pt>
                <c:pt idx="61">
                  <c:v>5.0242437529777746</c:v>
                </c:pt>
                <c:pt idx="62">
                  <c:v>5.0618845687771099</c:v>
                </c:pt>
                <c:pt idx="63">
                  <c:v>5.0999494786167379</c:v>
                </c:pt>
                <c:pt idx="64">
                  <c:v>5.1384448699279348</c:v>
                </c:pt>
                <c:pt idx="65">
                  <c:v>5.1773772507067308</c:v>
                </c:pt>
                <c:pt idx="66">
                  <c:v>5.2167532522517694</c:v>
                </c:pt>
                <c:pt idx="67">
                  <c:v>5.2565796319749092</c:v>
                </c:pt>
                <c:pt idx="68">
                  <c:v>5.2968632762867403</c:v>
                </c:pt>
                <c:pt idx="69">
                  <c:v>5.3376112035593382</c:v>
                </c:pt>
                <c:pt idx="70">
                  <c:v>5.3788305671686114</c:v>
                </c:pt>
                <c:pt idx="71">
                  <c:v>5.4205286586186743</c:v>
                </c:pt>
                <c:pt idx="72">
                  <c:v>5.4627129107508212</c:v>
                </c:pt>
                <c:pt idx="73">
                  <c:v>5.5053909010396804</c:v>
                </c:pt>
                <c:pt idx="74">
                  <c:v>5.5485703549792973</c:v>
                </c:pt>
                <c:pt idx="75">
                  <c:v>5.5922591495619294</c:v>
                </c:pt>
                <c:pt idx="76">
                  <c:v>5.6364653168524956</c:v>
                </c:pt>
                <c:pt idx="77">
                  <c:v>5.681197047661656</c:v>
                </c:pt>
                <c:pt idx="78">
                  <c:v>5.7264626953206701</c:v>
                </c:pt>
                <c:pt idx="79">
                  <c:v>5.7722707795612456</c:v>
                </c:pt>
                <c:pt idx="80">
                  <c:v>5.81862999050374</c:v>
                </c:pt>
                <c:pt idx="81">
                  <c:v>5.8655491927571672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9360"/>
        <c:axId val="630710736"/>
      </c:scatterChart>
      <c:valAx>
        <c:axId val="63071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0736"/>
        <c:crosses val="autoZero"/>
        <c:crossBetween val="midCat"/>
      </c:valAx>
      <c:valAx>
        <c:axId val="6307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1.8724465714290091</c:v>
                </c:pt>
                <c:pt idx="3">
                  <c:v>3.8105930000006083</c:v>
                </c:pt>
                <c:pt idx="4">
                  <c:v>5.9622640000011415</c:v>
                </c:pt>
                <c:pt idx="5">
                  <c:v>8.0482351428577203</c:v>
                </c:pt>
                <c:pt idx="6">
                  <c:v>10.31488085714318</c:v>
                </c:pt>
                <c:pt idx="7">
                  <c:v>12.811476285714889</c:v>
                </c:pt>
                <c:pt idx="8">
                  <c:v>15.42304657142904</c:v>
                </c:pt>
                <c:pt idx="9">
                  <c:v>18.149591571429028</c:v>
                </c:pt>
                <c:pt idx="10">
                  <c:v>21.040386285714703</c:v>
                </c:pt>
                <c:pt idx="11">
                  <c:v>23.602681571429002</c:v>
                </c:pt>
                <c:pt idx="12">
                  <c:v>26.427776285715026</c:v>
                </c:pt>
                <c:pt idx="13">
                  <c:v>28.87509685714349</c:v>
                </c:pt>
                <c:pt idx="14">
                  <c:v>31.74946642857185</c:v>
                </c:pt>
                <c:pt idx="15">
                  <c:v>34.689536000000771</c:v>
                </c:pt>
                <c:pt idx="16">
                  <c:v>37.613180571429439</c:v>
                </c:pt>
                <c:pt idx="17">
                  <c:v>40.717499857143594</c:v>
                </c:pt>
                <c:pt idx="18">
                  <c:v>44.462393000000247</c:v>
                </c:pt>
                <c:pt idx="19">
                  <c:v>48.585060428571524</c:v>
                </c:pt>
                <c:pt idx="20">
                  <c:v>53.709651000000122</c:v>
                </c:pt>
                <c:pt idx="21">
                  <c:v>59.047766142858109</c:v>
                </c:pt>
                <c:pt idx="22">
                  <c:v>64.66510571428671</c:v>
                </c:pt>
                <c:pt idx="23">
                  <c:v>70.939444142858065</c:v>
                </c:pt>
                <c:pt idx="24">
                  <c:v>78.741304714286343</c:v>
                </c:pt>
                <c:pt idx="25">
                  <c:v>87.594363285714735</c:v>
                </c:pt>
                <c:pt idx="26">
                  <c:v>97.695719714286042</c:v>
                </c:pt>
                <c:pt idx="27">
                  <c:v>108.2569751428573</c:v>
                </c:pt>
                <c:pt idx="28">
                  <c:v>118.94963042857171</c:v>
                </c:pt>
                <c:pt idx="29">
                  <c:v>129.8393852857148</c:v>
                </c:pt>
                <c:pt idx="30">
                  <c:v>140.5977404285718</c:v>
                </c:pt>
                <c:pt idx="31">
                  <c:v>151.22469571428564</c:v>
                </c:pt>
                <c:pt idx="32">
                  <c:v>161.391752</c:v>
                </c:pt>
                <c:pt idx="33">
                  <c:v>171.06605914285728</c:v>
                </c:pt>
                <c:pt idx="34">
                  <c:v>181.23311542857164</c:v>
                </c:pt>
                <c:pt idx="35">
                  <c:v>191.33447185714294</c:v>
                </c:pt>
                <c:pt idx="36">
                  <c:v>201.69862771428598</c:v>
                </c:pt>
                <c:pt idx="37">
                  <c:v>212.32558300000073</c:v>
                </c:pt>
                <c:pt idx="38">
                  <c:v>223.00181328571489</c:v>
                </c:pt>
                <c:pt idx="39">
                  <c:v>234.56499185714347</c:v>
                </c:pt>
                <c:pt idx="40">
                  <c:v>245.93107085714337</c:v>
                </c:pt>
                <c:pt idx="41">
                  <c:v>257.01792528571468</c:v>
                </c:pt>
                <c:pt idx="42">
                  <c:v>268.64680371428585</c:v>
                </c:pt>
                <c:pt idx="43">
                  <c:v>279.94718285714316</c:v>
                </c:pt>
                <c:pt idx="44">
                  <c:v>291.87171085714363</c:v>
                </c:pt>
                <c:pt idx="45">
                  <c:v>303.94406357142907</c:v>
                </c:pt>
                <c:pt idx="46">
                  <c:v>315.60579214285735</c:v>
                </c:pt>
                <c:pt idx="47">
                  <c:v>328.28586871428661</c:v>
                </c:pt>
                <c:pt idx="48">
                  <c:v>341.59009428571517</c:v>
                </c:pt>
                <c:pt idx="49">
                  <c:v>355.07499442857261</c:v>
                </c:pt>
                <c:pt idx="50">
                  <c:v>368.92124385714351</c:v>
                </c:pt>
                <c:pt idx="51">
                  <c:v>383.16169257142883</c:v>
                </c:pt>
                <c:pt idx="52">
                  <c:v>398.25623971428604</c:v>
                </c:pt>
                <c:pt idx="53">
                  <c:v>415.04255871428586</c:v>
                </c:pt>
                <c:pt idx="54">
                  <c:v>432.74867600000016</c:v>
                </c:pt>
                <c:pt idx="55">
                  <c:v>450.98039228571542</c:v>
                </c:pt>
                <c:pt idx="56">
                  <c:v>469.67200785714385</c:v>
                </c:pt>
                <c:pt idx="57">
                  <c:v>488.38004842857163</c:v>
                </c:pt>
                <c:pt idx="58">
                  <c:v>507.05523900000026</c:v>
                </c:pt>
                <c:pt idx="59">
                  <c:v>525.53333000000021</c:v>
                </c:pt>
                <c:pt idx="60">
                  <c:v>543.37084699999969</c:v>
                </c:pt>
                <c:pt idx="61">
                  <c:v>560.40354057142895</c:v>
                </c:pt>
                <c:pt idx="62">
                  <c:v>577.46908399999984</c:v>
                </c:pt>
                <c:pt idx="63">
                  <c:v>594.76457700000037</c:v>
                </c:pt>
                <c:pt idx="64">
                  <c:v>612.70064385714295</c:v>
                </c:pt>
                <c:pt idx="65">
                  <c:v>631.57293400000117</c:v>
                </c:pt>
                <c:pt idx="66">
                  <c:v>651.97274628571495</c:v>
                </c:pt>
                <c:pt idx="67">
                  <c:v>673.24308200000041</c:v>
                </c:pt>
                <c:pt idx="68">
                  <c:v>696.2708894285729</c:v>
                </c:pt>
                <c:pt idx="69">
                  <c:v>720.46486985714409</c:v>
                </c:pt>
                <c:pt idx="70">
                  <c:v>745.44724871428616</c:v>
                </c:pt>
                <c:pt idx="71">
                  <c:v>770.80740185714376</c:v>
                </c:pt>
                <c:pt idx="72">
                  <c:v>796.33180471428614</c:v>
                </c:pt>
                <c:pt idx="73">
                  <c:v>822.46393142857187</c:v>
                </c:pt>
                <c:pt idx="74">
                  <c:v>849.12165728571426</c:v>
                </c:pt>
                <c:pt idx="75">
                  <c:v>876.40353200000072</c:v>
                </c:pt>
                <c:pt idx="76">
                  <c:v>904.3752552857145</c:v>
                </c:pt>
                <c:pt idx="77">
                  <c:v>933.59527642857165</c:v>
                </c:pt>
                <c:pt idx="78">
                  <c:v>963.291621571429</c:v>
                </c:pt>
                <c:pt idx="79">
                  <c:v>993.07009171428717</c:v>
                </c:pt>
                <c:pt idx="80">
                  <c:v>1024.0311595714288</c:v>
                </c:pt>
                <c:pt idx="81">
                  <c:v>1056.5525995714293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0.31054324819700063</c:v>
                </c:pt>
                <c:pt idx="3">
                  <c:v>1.7758973661016642</c:v>
                </c:pt>
                <c:pt idx="4">
                  <c:v>4.9225229940318238</c:v>
                </c:pt>
                <c:pt idx="5">
                  <c:v>10.140299732574624</c:v>
                </c:pt>
                <c:pt idx="6">
                  <c:v>17.748349096094863</c:v>
                </c:pt>
                <c:pt idx="7">
                  <c:v>28.015443673188454</c:v>
                </c:pt>
                <c:pt idx="8">
                  <c:v>41.16885928891358</c:v>
                </c:pt>
                <c:pt idx="9">
                  <c:v>57.39858001814639</c:v>
                </c:pt>
                <c:pt idx="10">
                  <c:v>76.859273646338522</c:v>
                </c:pt>
                <c:pt idx="11">
                  <c:v>99.671114537262696</c:v>
                </c:pt>
                <c:pt idx="12">
                  <c:v>125.92001508730598</c:v>
                </c:pt>
                <c:pt idx="13">
                  <c:v>155.65759394672969</c:v>
                </c:pt>
                <c:pt idx="14">
                  <c:v>188.90109063818912</c:v>
                </c:pt>
                <c:pt idx="15">
                  <c:v>225.63336950716126</c:v>
                </c:pt>
                <c:pt idx="16">
                  <c:v>265.80311468081277</c:v>
                </c:pt>
                <c:pt idx="17">
                  <c:v>309.32528965095383</c:v>
                </c:pt>
                <c:pt idx="18">
                  <c:v>356.08191415648412</c:v>
                </c:pt>
                <c:pt idx="19">
                  <c:v>405.92319405920892</c:v>
                </c:pt>
                <c:pt idx="20">
                  <c:v>458.6690252010718</c:v>
                </c:pt>
                <c:pt idx="21">
                  <c:v>514.11087891514705</c:v>
                </c:pt>
                <c:pt idx="22">
                  <c:v>572.01406450436161</c:v>
                </c:pt>
                <c:pt idx="23">
                  <c:v>632.12035243573644</c:v>
                </c:pt>
                <c:pt idx="24">
                  <c:v>694.15093122080873</c:v>
                </c:pt>
                <c:pt idx="25">
                  <c:v>757.80966105900291</c:v>
                </c:pt>
                <c:pt idx="26">
                  <c:v>822.78657845946123</c:v>
                </c:pt>
                <c:pt idx="27">
                  <c:v>888.76159840278126</c:v>
                </c:pt>
                <c:pt idx="28">
                  <c:v>955.40835433488132</c:v>
                </c:pt>
                <c:pt idx="29">
                  <c:v>1022.3981115639156</c:v>
                </c:pt>
                <c:pt idx="30">
                  <c:v>1089.4036865924884</c:v>
                </c:pt>
                <c:pt idx="31">
                  <c:v>1156.1033036567517</c:v>
                </c:pt>
                <c:pt idx="32">
                  <c:v>1222.1843203090807</c:v>
                </c:pt>
                <c:pt idx="33">
                  <c:v>1287.3467562665462</c:v>
                </c:pt>
                <c:pt idx="34">
                  <c:v>1351.3065638919848</c:v>
                </c:pt>
                <c:pt idx="35">
                  <c:v>1413.7985844605173</c:v>
                </c:pt>
                <c:pt idx="36">
                  <c:v>1474.5791416206175</c:v>
                </c:pt>
                <c:pt idx="37">
                  <c:v>1533.4282319652116</c:v>
                </c:pt>
                <c:pt idx="38">
                  <c:v>1590.1512821232268</c:v>
                </c:pt>
                <c:pt idx="39">
                  <c:v>1644.5804519715725</c:v>
                </c:pt>
                <c:pt idx="40">
                  <c:v>1696.5754741362355</c:v>
                </c:pt>
                <c:pt idx="41">
                  <c:v>1746.0240305735447</c:v>
                </c:pt>
                <c:pt idx="42">
                  <c:v>1792.8416773756842</c:v>
                </c:pt>
                <c:pt idx="43">
                  <c:v>1836.9713387195889</c:v>
                </c:pt>
                <c:pt idx="44">
                  <c:v>1878.3823997929067</c:v>
                </c:pt>
                <c:pt idx="45">
                  <c:v>1917.0694363382975</c:v>
                </c:pt>
                <c:pt idx="46">
                  <c:v>1953.0506249566049</c:v>
                </c:pt>
                <c:pt idx="47">
                  <c:v>1986.3658833502679</c:v>
                </c:pt>
                <c:pt idx="48">
                  <c:v>2017.0747931765104</c:v>
                </c:pt>
                <c:pt idx="49">
                  <c:v>2045.2543600784675</c:v>
                </c:pt>
                <c:pt idx="50">
                  <c:v>2070.9966657914588</c:v>
                </c:pt>
                <c:pt idx="51">
                  <c:v>2094.406466054661</c:v>
                </c:pt>
                <c:pt idx="52">
                  <c:v>2115.5987855173557</c:v>
                </c:pt>
                <c:pt idx="53">
                  <c:v>2134.6965570769071</c:v>
                </c:pt>
                <c:pt idx="54">
                  <c:v>2151.8283483183395</c:v>
                </c:pt>
                <c:pt idx="55">
                  <c:v>2167.1262121618283</c:v>
                </c:pt>
                <c:pt idx="56">
                  <c:v>2180.7236926964219</c:v>
                </c:pt>
                <c:pt idx="57">
                  <c:v>2192.7540107212094</c:v>
                </c:pt>
                <c:pt idx="58">
                  <c:v>2203.3484469576329</c:v>
                </c:pt>
                <c:pt idx="59">
                  <c:v>2212.6349344528571</c:v>
                </c:pt>
                <c:pt idx="60">
                  <c:v>2220.7368655559258</c:v>
                </c:pt>
                <c:pt idx="61">
                  <c:v>2227.7721131799854</c:v>
                </c:pt>
                <c:pt idx="62">
                  <c:v>2233.8522609973061</c:v>
                </c:pt>
                <c:pt idx="63">
                  <c:v>2239.0820328471668</c:v>
                </c:pt>
                <c:pt idx="64">
                  <c:v>2243.5589080330151</c:v>
                </c:pt>
                <c:pt idx="65">
                  <c:v>2247.3729063739152</c:v>
                </c:pt>
                <c:pt idx="66">
                  <c:v>2250.6065248538939</c:v>
                </c:pt>
                <c:pt idx="67">
                  <c:v>2253.3348064511174</c:v>
                </c:pt>
                <c:pt idx="68">
                  <c:v>2255.6255211729599</c:v>
                </c:pt>
                <c:pt idx="69">
                  <c:v>2257.5394394002924</c:v>
                </c:pt>
                <c:pt idx="70">
                  <c:v>2259.1306782684928</c:v>
                </c:pt>
                <c:pt idx="71">
                  <c:v>2260.4471028891821</c:v>
                </c:pt>
                <c:pt idx="72">
                  <c:v>2261.5307656473174</c:v>
                </c:pt>
                <c:pt idx="73">
                  <c:v>2262.4183684958293</c:v>
                </c:pt>
                <c:pt idx="74">
                  <c:v>2263.141735021884</c:v>
                </c:pt>
                <c:pt idx="75">
                  <c:v>2263.7282809902545</c:v>
                </c:pt>
                <c:pt idx="76">
                  <c:v>2264.2014740054465</c:v>
                </c:pt>
                <c:pt idx="77">
                  <c:v>2264.5812748118024</c:v>
                </c:pt>
                <c:pt idx="78">
                  <c:v>2264.8845545189265</c:v>
                </c:pt>
                <c:pt idx="79">
                  <c:v>2265.1254836597691</c:v>
                </c:pt>
                <c:pt idx="80">
                  <c:v>2265.3158904340048</c:v>
                </c:pt>
                <c:pt idx="81">
                  <c:v>2265.4655867442198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718184"/>
        <c:axId val="630720144"/>
      </c:scatterChart>
      <c:valAx>
        <c:axId val="63071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20144"/>
        <c:crosses val="autoZero"/>
        <c:crossBetween val="midCat"/>
      </c:valAx>
      <c:valAx>
        <c:axId val="63072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1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2</xdr:col>
      <xdr:colOff>25161</xdr:colOff>
      <xdr:row>8</xdr:row>
      <xdr:rowOff>51759</xdr:rowOff>
    </xdr:from>
    <xdr:to>
      <xdr:col>8</xdr:col>
      <xdr:colOff>305519</xdr:colOff>
      <xdr:row>23</xdr:row>
      <xdr:rowOff>99205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1CC823A-FF02-4236-8521-859F89FED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456481</xdr:colOff>
      <xdr:row>8</xdr:row>
      <xdr:rowOff>80513</xdr:rowOff>
    </xdr:from>
    <xdr:to>
      <xdr:col>14</xdr:col>
      <xdr:colOff>291143</xdr:colOff>
      <xdr:row>23</xdr:row>
      <xdr:rowOff>127959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53E8DF2-4C5D-49FE-AA7D-C1E547475C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3" workbookViewId="0">
      <selection activeCell="J170" sqref="J5:J170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467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468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3">
      <c r="A4" s="9" t="s">
        <v>44</v>
      </c>
      <c r="B4" s="9"/>
      <c r="C4" s="10">
        <f>[1]Sheet1_Raw!N3</f>
        <v>0</v>
      </c>
      <c r="F4" t="s">
        <v>181</v>
      </c>
      <c r="G4">
        <v>100</v>
      </c>
      <c r="H4">
        <v>3560.9991260000002</v>
      </c>
      <c r="I4">
        <v>3556.1537602857138</v>
      </c>
      <c r="J4">
        <v>1.6589218571421043</v>
      </c>
    </row>
    <row r="5" spans="1:12" ht="24" x14ac:dyDescent="0.3">
      <c r="A5" s="9" t="s">
        <v>45</v>
      </c>
      <c r="B5" s="9"/>
      <c r="C5" s="10">
        <f>[1]Sheet1_Raw!N4</f>
        <v>0</v>
      </c>
      <c r="F5" t="s">
        <v>182</v>
      </c>
      <c r="G5">
        <v>101</v>
      </c>
      <c r="H5">
        <v>3562.8387229999998</v>
      </c>
      <c r="I5">
        <v>3558.0262068571428</v>
      </c>
      <c r="J5">
        <v>1.8724465714290091</v>
      </c>
    </row>
    <row r="6" spans="1:12" ht="24" x14ac:dyDescent="0.3">
      <c r="A6" s="9" t="s">
        <v>46</v>
      </c>
      <c r="B6" s="9"/>
      <c r="C6" s="10">
        <f>[1]Sheet1_Raw!N5</f>
        <v>0</v>
      </c>
      <c r="F6" t="s">
        <v>183</v>
      </c>
      <c r="G6">
        <v>102</v>
      </c>
      <c r="H6">
        <v>3565.4831429999999</v>
      </c>
      <c r="I6">
        <v>3559.9643532857144</v>
      </c>
      <c r="J6">
        <v>1.9381464285715992</v>
      </c>
    </row>
    <row r="7" spans="1:12" ht="24" x14ac:dyDescent="0.3">
      <c r="A7" s="9" t="s">
        <v>47</v>
      </c>
      <c r="B7" s="9"/>
      <c r="C7" s="10">
        <f>[1]Sheet1_Raw!N6</f>
        <v>0</v>
      </c>
      <c r="F7" t="s">
        <v>184</v>
      </c>
      <c r="G7">
        <v>103</v>
      </c>
      <c r="H7">
        <v>3569.2773109999998</v>
      </c>
      <c r="I7">
        <v>3562.116024285715</v>
      </c>
      <c r="J7">
        <v>2.1516710000005332</v>
      </c>
    </row>
    <row r="8" spans="1:12" ht="24" x14ac:dyDescent="0.3">
      <c r="A8" s="9" t="s">
        <v>48</v>
      </c>
      <c r="B8" s="9"/>
      <c r="C8" s="10">
        <f>[1]Sheet1_Raw!N7</f>
        <v>1.191E-2</v>
      </c>
      <c r="F8" t="s">
        <v>185</v>
      </c>
      <c r="G8">
        <v>104</v>
      </c>
      <c r="H8">
        <v>3571.461832</v>
      </c>
      <c r="I8">
        <v>3564.2019954285715</v>
      </c>
      <c r="J8">
        <v>2.0859711428565788</v>
      </c>
    </row>
    <row r="9" spans="1:12" ht="24" x14ac:dyDescent="0.3">
      <c r="A9" s="9" t="s">
        <v>49</v>
      </c>
      <c r="B9" s="9"/>
      <c r="C9" s="10">
        <f>[1]Sheet1_Raw!N8</f>
        <v>4.7638E-2</v>
      </c>
      <c r="F9" t="s">
        <v>186</v>
      </c>
      <c r="G9">
        <v>105</v>
      </c>
      <c r="H9">
        <v>3575.0260499999999</v>
      </c>
      <c r="I9">
        <v>3566.468641142857</v>
      </c>
      <c r="J9">
        <v>2.2666457142854597</v>
      </c>
    </row>
    <row r="10" spans="1:12" ht="24" x14ac:dyDescent="0.3">
      <c r="A10" s="9" t="s">
        <v>50</v>
      </c>
      <c r="B10" s="9"/>
      <c r="C10" s="10">
        <f>[1]Sheet1_Raw!N9</f>
        <v>4.7638E-2</v>
      </c>
      <c r="F10" t="s">
        <v>187</v>
      </c>
      <c r="G10">
        <v>106</v>
      </c>
      <c r="H10">
        <v>3577.6704709999999</v>
      </c>
      <c r="I10">
        <v>3568.9652365714287</v>
      </c>
      <c r="J10">
        <v>2.4965954285717089</v>
      </c>
    </row>
    <row r="11" spans="1:12" ht="24" x14ac:dyDescent="0.3">
      <c r="A11" s="9" t="s">
        <v>51</v>
      </c>
      <c r="B11" s="9"/>
      <c r="C11" s="10">
        <f>[1]Sheet1_Raw!N10</f>
        <v>4.7638E-2</v>
      </c>
      <c r="F11" t="s">
        <v>188</v>
      </c>
      <c r="G11">
        <v>107</v>
      </c>
      <c r="H11">
        <v>3579.2801180000001</v>
      </c>
      <c r="I11">
        <v>3571.5768068571429</v>
      </c>
      <c r="J11">
        <v>2.6115702857141514</v>
      </c>
    </row>
    <row r="12" spans="1:12" ht="24" x14ac:dyDescent="0.3">
      <c r="A12" s="9" t="s">
        <v>52</v>
      </c>
      <c r="B12" s="9"/>
      <c r="C12" s="10">
        <f>[1]Sheet1_Raw!N11</f>
        <v>5.9547999999999997E-2</v>
      </c>
      <c r="F12" t="s">
        <v>189</v>
      </c>
      <c r="G12">
        <v>108</v>
      </c>
      <c r="H12">
        <v>3581.9245380000002</v>
      </c>
      <c r="I12">
        <v>3574.3033518571428</v>
      </c>
      <c r="J12">
        <v>2.7265449999999873</v>
      </c>
    </row>
    <row r="13" spans="1:12" ht="24" x14ac:dyDescent="0.3">
      <c r="A13" s="9" t="s">
        <v>53</v>
      </c>
      <c r="B13" s="9"/>
      <c r="C13" s="10">
        <f>[1]Sheet1_Raw!N12</f>
        <v>9.5277000000000001E-2</v>
      </c>
      <c r="F13" t="s">
        <v>190</v>
      </c>
      <c r="G13">
        <v>109</v>
      </c>
      <c r="H13">
        <v>3585.7187060000001</v>
      </c>
      <c r="I13">
        <v>3577.1941465714285</v>
      </c>
      <c r="J13">
        <v>2.8907947142856756</v>
      </c>
    </row>
    <row r="14" spans="1:12" ht="24" x14ac:dyDescent="0.3">
      <c r="A14" s="9" t="s">
        <v>54</v>
      </c>
      <c r="B14" s="9"/>
      <c r="C14" s="10">
        <f>[1]Sheet1_Raw!N13</f>
        <v>0.11909599999999999</v>
      </c>
      <c r="F14" t="s">
        <v>191</v>
      </c>
      <c r="G14">
        <v>110</v>
      </c>
      <c r="H14">
        <v>3587.2133779999999</v>
      </c>
      <c r="I14">
        <v>3579.7564418571428</v>
      </c>
      <c r="J14">
        <v>2.5622952857142991</v>
      </c>
    </row>
    <row r="15" spans="1:12" ht="24" x14ac:dyDescent="0.3">
      <c r="A15" s="9" t="s">
        <v>55</v>
      </c>
      <c r="B15" s="9"/>
      <c r="C15" s="10">
        <f>[1]Sheet1_Raw!N14</f>
        <v>0.14291499999999999</v>
      </c>
      <c r="F15" t="s">
        <v>192</v>
      </c>
      <c r="G15">
        <v>111</v>
      </c>
      <c r="H15">
        <v>3591.2374949999999</v>
      </c>
      <c r="I15">
        <v>3582.5815365714288</v>
      </c>
      <c r="J15">
        <v>2.8250947142860241</v>
      </c>
    </row>
    <row r="16" spans="1:12" ht="24" x14ac:dyDescent="0.3">
      <c r="A16" s="9" t="s">
        <v>56</v>
      </c>
      <c r="B16" s="9"/>
      <c r="C16" s="10">
        <f>[1]Sheet1_Raw!N15</f>
        <v>0.14291499999999999</v>
      </c>
      <c r="F16" t="s">
        <v>193</v>
      </c>
      <c r="G16">
        <v>112</v>
      </c>
      <c r="H16">
        <v>3592.1572940000001</v>
      </c>
      <c r="I16">
        <v>3585.0288571428573</v>
      </c>
      <c r="J16">
        <v>2.4473205714284632</v>
      </c>
    </row>
    <row r="17" spans="1:10" ht="24" x14ac:dyDescent="0.3">
      <c r="A17" s="9" t="s">
        <v>57</v>
      </c>
      <c r="B17" s="9"/>
      <c r="C17" s="10">
        <f>[1]Sheet1_Raw!N16</f>
        <v>0.14291499999999999</v>
      </c>
      <c r="F17" t="s">
        <v>194</v>
      </c>
      <c r="G17">
        <v>113</v>
      </c>
      <c r="H17">
        <v>3597.7910579999998</v>
      </c>
      <c r="I17">
        <v>3587.9032267142857</v>
      </c>
      <c r="J17">
        <v>2.8743695714283604</v>
      </c>
    </row>
    <row r="18" spans="1:10" ht="24" x14ac:dyDescent="0.3">
      <c r="A18" s="9" t="s">
        <v>58</v>
      </c>
      <c r="B18" s="9"/>
      <c r="C18" s="10">
        <f>[1]Sheet1_Raw!N17</f>
        <v>0.14291499999999999</v>
      </c>
      <c r="F18" t="s">
        <v>195</v>
      </c>
      <c r="G18">
        <v>114</v>
      </c>
      <c r="H18">
        <v>3599.8606049999999</v>
      </c>
      <c r="I18">
        <v>3590.8432962857146</v>
      </c>
      <c r="J18">
        <v>2.9400695714289213</v>
      </c>
    </row>
    <row r="19" spans="1:10" ht="24" x14ac:dyDescent="0.3">
      <c r="A19" s="9" t="s">
        <v>59</v>
      </c>
      <c r="B19" s="9"/>
      <c r="C19" s="10">
        <f>[1]Sheet1_Raw!N18</f>
        <v>0.15482499999999999</v>
      </c>
      <c r="F19" t="s">
        <v>196</v>
      </c>
      <c r="G19">
        <v>115</v>
      </c>
      <c r="H19">
        <v>3602.39005</v>
      </c>
      <c r="I19">
        <v>3593.7669408571433</v>
      </c>
      <c r="J19">
        <v>2.9236445714286674</v>
      </c>
    </row>
    <row r="20" spans="1:10" ht="24" x14ac:dyDescent="0.3">
      <c r="A20" s="9" t="s">
        <v>60</v>
      </c>
      <c r="B20" s="9"/>
      <c r="C20" s="10">
        <f>[1]Sheet1_Raw!N19</f>
        <v>0.15482499999999999</v>
      </c>
      <c r="F20" t="s">
        <v>197</v>
      </c>
      <c r="G20">
        <v>116</v>
      </c>
      <c r="H20">
        <v>3607.4489410000001</v>
      </c>
      <c r="I20">
        <v>3596.8712601428574</v>
      </c>
      <c r="J20">
        <v>3.1043192857141548</v>
      </c>
    </row>
    <row r="21" spans="1:10" ht="24" x14ac:dyDescent="0.3">
      <c r="A21" s="9" t="s">
        <v>61</v>
      </c>
      <c r="B21" s="9"/>
      <c r="C21" s="10">
        <f>[1]Sheet1_Raw!N20</f>
        <v>0.16673399999999999</v>
      </c>
      <c r="F21" t="s">
        <v>198</v>
      </c>
      <c r="G21">
        <v>117</v>
      </c>
      <c r="H21">
        <v>3613.4276300000001</v>
      </c>
      <c r="I21">
        <v>3600.6161532857141</v>
      </c>
      <c r="J21">
        <v>3.7448931428566539</v>
      </c>
    </row>
    <row r="22" spans="1:10" ht="24" x14ac:dyDescent="0.3">
      <c r="A22" s="9" t="s">
        <v>62</v>
      </c>
      <c r="B22" s="9"/>
      <c r="C22" s="10">
        <f>[1]Sheet1_Raw!N21</f>
        <v>0.16673399999999999</v>
      </c>
      <c r="F22" t="s">
        <v>199</v>
      </c>
      <c r="G22">
        <v>118</v>
      </c>
      <c r="H22">
        <v>3620.0961670000002</v>
      </c>
      <c r="I22">
        <v>3604.7388207142853</v>
      </c>
      <c r="J22">
        <v>4.1226674285712761</v>
      </c>
    </row>
    <row r="23" spans="1:10" ht="24" x14ac:dyDescent="0.3">
      <c r="A23" s="9" t="s">
        <v>63</v>
      </c>
      <c r="B23" s="9"/>
      <c r="C23" s="10">
        <f>[1]Sheet1_Raw!N22</f>
        <v>0.190553</v>
      </c>
      <c r="F23" t="s">
        <v>200</v>
      </c>
      <c r="G23">
        <v>119</v>
      </c>
      <c r="H23">
        <v>3628.0294279999998</v>
      </c>
      <c r="I23">
        <v>3609.8634112857139</v>
      </c>
      <c r="J23">
        <v>5.1245905714285982</v>
      </c>
    </row>
    <row r="24" spans="1:10" ht="24" x14ac:dyDescent="0.3">
      <c r="A24" s="9" t="s">
        <v>64</v>
      </c>
      <c r="B24" s="9"/>
      <c r="C24" s="10">
        <f>[1]Sheet1_Raw!N23</f>
        <v>0.190553</v>
      </c>
      <c r="F24" t="s">
        <v>201</v>
      </c>
      <c r="G24">
        <v>120</v>
      </c>
      <c r="H24">
        <v>3635.1578639999998</v>
      </c>
      <c r="I24">
        <v>3615.2015264285719</v>
      </c>
      <c r="J24">
        <v>5.3381151428579869</v>
      </c>
    </row>
    <row r="25" spans="1:10" ht="24" x14ac:dyDescent="0.3">
      <c r="A25" s="9" t="s">
        <v>65</v>
      </c>
      <c r="B25" s="9"/>
      <c r="C25" s="10">
        <f>[1]Sheet1_Raw!N24</f>
        <v>0.190553</v>
      </c>
      <c r="F25" t="s">
        <v>202</v>
      </c>
      <c r="G25">
        <v>121</v>
      </c>
      <c r="H25">
        <v>3639.1819820000001</v>
      </c>
      <c r="I25">
        <v>3620.8188660000005</v>
      </c>
      <c r="J25">
        <v>5.6173395714286016</v>
      </c>
    </row>
    <row r="26" spans="1:10" ht="24" x14ac:dyDescent="0.3">
      <c r="A26" s="9" t="s">
        <v>66</v>
      </c>
      <c r="B26" s="9"/>
      <c r="C26" s="10">
        <f>[1]Sheet1_Raw!N25</f>
        <v>0.190553</v>
      </c>
      <c r="F26" t="s">
        <v>203</v>
      </c>
      <c r="G26">
        <v>122</v>
      </c>
      <c r="H26">
        <v>3646.3104189999999</v>
      </c>
      <c r="I26">
        <v>3627.0932044285719</v>
      </c>
      <c r="J26">
        <v>6.2743384285713546</v>
      </c>
    </row>
    <row r="27" spans="1:10" ht="24" x14ac:dyDescent="0.3">
      <c r="A27" s="9" t="s">
        <v>67</v>
      </c>
      <c r="B27" s="9"/>
      <c r="C27" s="10">
        <f>[1]Sheet1_Raw!N26</f>
        <v>0.190553</v>
      </c>
      <c r="F27" t="s">
        <v>204</v>
      </c>
      <c r="G27">
        <v>123</v>
      </c>
      <c r="H27">
        <v>3662.0619649999999</v>
      </c>
      <c r="I27">
        <v>3634.8950650000002</v>
      </c>
      <c r="J27">
        <v>7.8018605714282785</v>
      </c>
    </row>
    <row r="28" spans="1:10" ht="24" x14ac:dyDescent="0.3">
      <c r="A28" s="9" t="s">
        <v>68</v>
      </c>
      <c r="B28" s="9"/>
      <c r="C28" s="10">
        <f>[1]Sheet1_Raw!N27</f>
        <v>0.190553</v>
      </c>
      <c r="F28" t="s">
        <v>205</v>
      </c>
      <c r="G28">
        <v>124</v>
      </c>
      <c r="H28">
        <v>3675.3990399999998</v>
      </c>
      <c r="I28">
        <v>3643.7481235714286</v>
      </c>
      <c r="J28">
        <v>8.8530585714283916</v>
      </c>
    </row>
    <row r="29" spans="1:10" ht="24" x14ac:dyDescent="0.3">
      <c r="A29" s="9" t="s">
        <v>69</v>
      </c>
      <c r="B29" s="9"/>
      <c r="C29" s="10">
        <f>[1]Sheet1_Raw!N28</f>
        <v>0.190553</v>
      </c>
      <c r="F29" t="s">
        <v>206</v>
      </c>
      <c r="G29">
        <v>125</v>
      </c>
      <c r="H29">
        <v>3690.8056620000002</v>
      </c>
      <c r="I29">
        <v>3653.8494799999999</v>
      </c>
      <c r="J29">
        <v>10.101356428571307</v>
      </c>
    </row>
    <row r="30" spans="1:10" ht="24" x14ac:dyDescent="0.3">
      <c r="A30" s="9" t="s">
        <v>70</v>
      </c>
      <c r="B30" s="9"/>
      <c r="C30" s="10">
        <f>[1]Sheet1_Raw!N29</f>
        <v>0.190553</v>
      </c>
      <c r="F30" t="s">
        <v>207</v>
      </c>
      <c r="G30">
        <v>126</v>
      </c>
      <c r="H30">
        <v>3701.958216</v>
      </c>
      <c r="I30">
        <v>3664.4107354285711</v>
      </c>
      <c r="J30">
        <v>10.561255428571258</v>
      </c>
    </row>
    <row r="31" spans="1:10" ht="24" x14ac:dyDescent="0.3">
      <c r="A31" s="9" t="s">
        <v>71</v>
      </c>
      <c r="B31" s="9"/>
      <c r="C31" s="10">
        <f>[1]Sheet1_Raw!N30</f>
        <v>0.190553</v>
      </c>
      <c r="F31" t="s">
        <v>208</v>
      </c>
      <c r="G31">
        <v>127</v>
      </c>
      <c r="H31">
        <v>3710.0064510000002</v>
      </c>
      <c r="I31">
        <v>3675.1033907142855</v>
      </c>
      <c r="J31">
        <v>10.692655285714409</v>
      </c>
    </row>
    <row r="32" spans="1:10" ht="24" x14ac:dyDescent="0.3">
      <c r="A32" s="9" t="s">
        <v>72</v>
      </c>
      <c r="B32" s="9"/>
      <c r="C32" s="10">
        <f>[1]Sheet1_Raw!N31</f>
        <v>0.190553</v>
      </c>
      <c r="F32" t="s">
        <v>209</v>
      </c>
      <c r="G32">
        <v>128</v>
      </c>
      <c r="H32">
        <v>3715.4102659999999</v>
      </c>
      <c r="I32">
        <v>3685.9931455714286</v>
      </c>
      <c r="J32">
        <v>10.889754857143089</v>
      </c>
    </row>
    <row r="33" spans="1:10" ht="24" x14ac:dyDescent="0.3">
      <c r="A33" s="9" t="s">
        <v>73</v>
      </c>
      <c r="B33" s="9"/>
      <c r="C33" s="10">
        <f>[1]Sheet1_Raw!N32</f>
        <v>0.190553</v>
      </c>
      <c r="F33" t="s">
        <v>210</v>
      </c>
      <c r="G33">
        <v>129</v>
      </c>
      <c r="H33">
        <v>3721.6189049999998</v>
      </c>
      <c r="I33">
        <v>3696.7515007142856</v>
      </c>
      <c r="J33">
        <v>10.758355142856999</v>
      </c>
    </row>
    <row r="34" spans="1:10" ht="24" x14ac:dyDescent="0.3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211</v>
      </c>
      <c r="G34">
        <v>130</v>
      </c>
      <c r="H34">
        <v>3736.450652</v>
      </c>
      <c r="I34">
        <v>3707.3784559999995</v>
      </c>
      <c r="J34">
        <v>10.626955285713848</v>
      </c>
    </row>
    <row r="35" spans="1:10" ht="24" x14ac:dyDescent="0.3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212</v>
      </c>
      <c r="G35">
        <v>131</v>
      </c>
      <c r="H35">
        <v>3746.5684339999998</v>
      </c>
      <c r="I35">
        <v>3717.5455122857138</v>
      </c>
      <c r="J35">
        <v>10.167056285714352</v>
      </c>
    </row>
    <row r="36" spans="1:10" ht="24" x14ac:dyDescent="0.3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213</v>
      </c>
      <c r="G36">
        <v>132</v>
      </c>
      <c r="H36">
        <v>3758.5258119999999</v>
      </c>
      <c r="I36">
        <v>3727.2198194285711</v>
      </c>
      <c r="J36">
        <v>9.6743071428572875</v>
      </c>
    </row>
    <row r="37" spans="1:10" ht="24" x14ac:dyDescent="0.3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214</v>
      </c>
      <c r="G37">
        <v>133</v>
      </c>
      <c r="H37">
        <v>3773.12761</v>
      </c>
      <c r="I37">
        <v>3737.3868757142855</v>
      </c>
      <c r="J37">
        <v>10.167056285714352</v>
      </c>
    </row>
    <row r="38" spans="1:10" ht="24" x14ac:dyDescent="0.3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215</v>
      </c>
      <c r="G38">
        <v>134</v>
      </c>
      <c r="H38">
        <v>3780.7159459999998</v>
      </c>
      <c r="I38">
        <v>3747.4882321428568</v>
      </c>
      <c r="J38">
        <v>10.101356428571307</v>
      </c>
    </row>
    <row r="39" spans="1:10" ht="24" x14ac:dyDescent="0.3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216</v>
      </c>
      <c r="G39">
        <v>135</v>
      </c>
      <c r="H39">
        <v>3787.9593570000002</v>
      </c>
      <c r="I39">
        <v>3757.8523879999998</v>
      </c>
      <c r="J39">
        <v>10.364155857143032</v>
      </c>
    </row>
    <row r="40" spans="1:10" ht="24" x14ac:dyDescent="0.3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217</v>
      </c>
      <c r="G40">
        <v>136</v>
      </c>
      <c r="H40">
        <v>3796.0075919999999</v>
      </c>
      <c r="I40">
        <v>3768.4793432857145</v>
      </c>
      <c r="J40">
        <v>10.626955285714757</v>
      </c>
    </row>
    <row r="41" spans="1:10" ht="24" x14ac:dyDescent="0.3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218</v>
      </c>
      <c r="G41">
        <v>137</v>
      </c>
      <c r="H41">
        <v>3811.184264</v>
      </c>
      <c r="I41">
        <v>3779.1555735714287</v>
      </c>
      <c r="J41">
        <v>10.676230285714155</v>
      </c>
    </row>
    <row r="42" spans="1:10" ht="24" x14ac:dyDescent="0.3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219</v>
      </c>
      <c r="G42">
        <v>138</v>
      </c>
      <c r="H42">
        <v>3827.5106839999999</v>
      </c>
      <c r="I42">
        <v>3790.7187521428573</v>
      </c>
      <c r="J42">
        <v>11.56317857142858</v>
      </c>
    </row>
    <row r="43" spans="1:10" ht="24" x14ac:dyDescent="0.3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220</v>
      </c>
      <c r="G43">
        <v>139</v>
      </c>
      <c r="H43">
        <v>3838.0883650000001</v>
      </c>
      <c r="I43">
        <v>3802.0848311428572</v>
      </c>
      <c r="J43">
        <v>11.3660789999999</v>
      </c>
    </row>
    <row r="44" spans="1:10" ht="24" x14ac:dyDescent="0.3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221</v>
      </c>
      <c r="G44">
        <v>140</v>
      </c>
      <c r="H44">
        <v>3850.7355910000001</v>
      </c>
      <c r="I44">
        <v>3813.1716855714285</v>
      </c>
      <c r="J44">
        <v>11.086854428571314</v>
      </c>
    </row>
    <row r="45" spans="1:10" ht="24" x14ac:dyDescent="0.3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222</v>
      </c>
      <c r="G45">
        <v>141</v>
      </c>
      <c r="H45">
        <v>3862.1180949999998</v>
      </c>
      <c r="I45">
        <v>3824.8005639999997</v>
      </c>
      <c r="J45">
        <v>11.62887842857117</v>
      </c>
    </row>
    <row r="46" spans="1:10" ht="24" x14ac:dyDescent="0.3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223</v>
      </c>
      <c r="G46">
        <v>142</v>
      </c>
      <c r="H46">
        <v>3867.062011</v>
      </c>
      <c r="I46">
        <v>3836.100943142857</v>
      </c>
      <c r="J46">
        <v>11.300379142857309</v>
      </c>
    </row>
    <row r="47" spans="1:10" ht="24" x14ac:dyDescent="0.3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224</v>
      </c>
      <c r="G47">
        <v>143</v>
      </c>
      <c r="H47">
        <v>3879.479288</v>
      </c>
      <c r="I47">
        <v>3848.0254711428574</v>
      </c>
      <c r="J47">
        <v>11.924528000000464</v>
      </c>
    </row>
    <row r="48" spans="1:10" ht="24" x14ac:dyDescent="0.3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225</v>
      </c>
      <c r="G48">
        <v>144</v>
      </c>
      <c r="H48">
        <v>3895.6907329999999</v>
      </c>
      <c r="I48">
        <v>3860.0978238571429</v>
      </c>
      <c r="J48">
        <v>12.072352714285444</v>
      </c>
    </row>
    <row r="49" spans="1:10" ht="24" x14ac:dyDescent="0.3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226</v>
      </c>
      <c r="G49">
        <v>145</v>
      </c>
      <c r="H49">
        <v>3909.1427840000001</v>
      </c>
      <c r="I49">
        <v>3871.7595524285712</v>
      </c>
      <c r="J49">
        <v>11.661728571428284</v>
      </c>
    </row>
    <row r="50" spans="1:10" ht="24" x14ac:dyDescent="0.3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227</v>
      </c>
      <c r="G50">
        <v>146</v>
      </c>
      <c r="H50">
        <v>3926.8489009999998</v>
      </c>
      <c r="I50">
        <v>3884.4396290000004</v>
      </c>
      <c r="J50">
        <v>12.680076571429254</v>
      </c>
    </row>
    <row r="51" spans="1:10" ht="24" x14ac:dyDescent="0.3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228</v>
      </c>
      <c r="G51">
        <v>147</v>
      </c>
      <c r="H51">
        <v>3943.86517</v>
      </c>
      <c r="I51">
        <v>3897.743854571429</v>
      </c>
      <c r="J51">
        <v>13.30422557142856</v>
      </c>
    </row>
    <row r="52" spans="1:10" ht="24" x14ac:dyDescent="0.3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229</v>
      </c>
      <c r="G52">
        <v>148</v>
      </c>
      <c r="H52">
        <v>3956.5123960000001</v>
      </c>
      <c r="I52">
        <v>3911.2287547142864</v>
      </c>
      <c r="J52">
        <v>13.484900142857441</v>
      </c>
    </row>
    <row r="53" spans="1:10" ht="24" x14ac:dyDescent="0.3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230</v>
      </c>
      <c r="G53">
        <v>149</v>
      </c>
      <c r="H53">
        <v>3963.9857569999999</v>
      </c>
      <c r="I53">
        <v>3925.0750041428573</v>
      </c>
      <c r="J53">
        <v>13.8462494285709</v>
      </c>
    </row>
    <row r="54" spans="1:10" ht="24" x14ac:dyDescent="0.3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231</v>
      </c>
      <c r="G54">
        <v>150</v>
      </c>
      <c r="H54">
        <v>3979.162429</v>
      </c>
      <c r="I54">
        <v>3939.3154528571426</v>
      </c>
      <c r="J54">
        <v>14.240448714285321</v>
      </c>
    </row>
    <row r="55" spans="1:10" ht="24" x14ac:dyDescent="0.3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232</v>
      </c>
      <c r="G55">
        <v>151</v>
      </c>
      <c r="H55">
        <v>4001.3525629999999</v>
      </c>
      <c r="I55">
        <v>3954.41</v>
      </c>
      <c r="J55">
        <v>15.094547142857209</v>
      </c>
    </row>
    <row r="56" spans="1:10" ht="24" x14ac:dyDescent="0.3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233</v>
      </c>
      <c r="G56">
        <v>152</v>
      </c>
      <c r="H56">
        <v>4026.6470169999998</v>
      </c>
      <c r="I56">
        <v>3971.1963189999997</v>
      </c>
      <c r="J56">
        <v>16.786318999999821</v>
      </c>
    </row>
    <row r="57" spans="1:10" ht="24" x14ac:dyDescent="0.3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234</v>
      </c>
      <c r="G57">
        <v>153</v>
      </c>
      <c r="H57">
        <v>4050.7917219999999</v>
      </c>
      <c r="I57">
        <v>3988.902436285714</v>
      </c>
      <c r="J57">
        <v>17.706117285714299</v>
      </c>
    </row>
    <row r="58" spans="1:10" ht="24" x14ac:dyDescent="0.3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235</v>
      </c>
      <c r="G58">
        <v>154</v>
      </c>
      <c r="H58">
        <v>4071.4871840000001</v>
      </c>
      <c r="I58">
        <v>4007.1341525714292</v>
      </c>
      <c r="J58">
        <v>18.231716285715265</v>
      </c>
    </row>
    <row r="59" spans="1:10" ht="24" x14ac:dyDescent="0.3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236</v>
      </c>
      <c r="G59">
        <v>155</v>
      </c>
      <c r="H59">
        <v>4087.353705</v>
      </c>
      <c r="I59">
        <v>4025.8257681428577</v>
      </c>
      <c r="J59">
        <v>18.691615571428429</v>
      </c>
    </row>
    <row r="60" spans="1:10" ht="24" x14ac:dyDescent="0.3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237</v>
      </c>
      <c r="G60">
        <v>156</v>
      </c>
      <c r="H60">
        <v>4094.9420409999998</v>
      </c>
      <c r="I60">
        <v>4044.5338087142854</v>
      </c>
      <c r="J60">
        <v>18.708040571427773</v>
      </c>
    </row>
    <row r="61" spans="1:10" ht="24" x14ac:dyDescent="0.3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238</v>
      </c>
      <c r="G61">
        <v>157</v>
      </c>
      <c r="H61">
        <v>4109.8887629999999</v>
      </c>
      <c r="I61">
        <v>4063.2089992857141</v>
      </c>
      <c r="J61">
        <v>18.675190571428629</v>
      </c>
    </row>
    <row r="62" spans="1:10" ht="24" x14ac:dyDescent="0.3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239</v>
      </c>
      <c r="G62">
        <v>158</v>
      </c>
      <c r="H62">
        <v>4130.6992</v>
      </c>
      <c r="I62">
        <v>4081.687090285714</v>
      </c>
      <c r="J62">
        <v>18.478090999999949</v>
      </c>
    </row>
    <row r="63" spans="1:10" ht="24" x14ac:dyDescent="0.3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240</v>
      </c>
      <c r="G63">
        <v>159</v>
      </c>
      <c r="H63">
        <v>4151.5096359999998</v>
      </c>
      <c r="I63">
        <v>4099.5246072857135</v>
      </c>
      <c r="J63">
        <v>17.83751699999948</v>
      </c>
    </row>
    <row r="64" spans="1:10" ht="24" x14ac:dyDescent="0.3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241</v>
      </c>
      <c r="G64">
        <v>160</v>
      </c>
      <c r="H64">
        <v>4170.0205770000002</v>
      </c>
      <c r="I64">
        <v>4116.5573008571428</v>
      </c>
      <c r="J64">
        <v>17.032693571429263</v>
      </c>
    </row>
    <row r="65" spans="1:10" ht="24" x14ac:dyDescent="0.3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242</v>
      </c>
      <c r="G65">
        <v>161</v>
      </c>
      <c r="H65">
        <v>4190.9459880000004</v>
      </c>
      <c r="I65">
        <v>4133.6228442857137</v>
      </c>
      <c r="J65">
        <v>17.065543428570891</v>
      </c>
    </row>
    <row r="66" spans="1:10" ht="24" x14ac:dyDescent="0.3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243</v>
      </c>
      <c r="G66">
        <v>162</v>
      </c>
      <c r="H66">
        <v>4208.4221559999996</v>
      </c>
      <c r="I66">
        <v>4150.9183372857142</v>
      </c>
      <c r="J66">
        <v>17.295493000000533</v>
      </c>
    </row>
    <row r="67" spans="1:10" ht="24" x14ac:dyDescent="0.3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244</v>
      </c>
      <c r="G67">
        <v>163</v>
      </c>
      <c r="H67">
        <v>4220.4945090000001</v>
      </c>
      <c r="I67">
        <v>4168.8544041428568</v>
      </c>
      <c r="J67">
        <v>17.936066857142578</v>
      </c>
    </row>
    <row r="68" spans="1:10" ht="24" x14ac:dyDescent="0.3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245</v>
      </c>
      <c r="G68">
        <v>164</v>
      </c>
      <c r="H68">
        <v>4241.9947940000002</v>
      </c>
      <c r="I68">
        <v>4187.726694285715</v>
      </c>
      <c r="J68">
        <v>18.872290142858219</v>
      </c>
    </row>
    <row r="69" spans="1:10" ht="24" x14ac:dyDescent="0.3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246</v>
      </c>
      <c r="G69">
        <v>165</v>
      </c>
      <c r="H69">
        <v>4273.4978860000001</v>
      </c>
      <c r="I69">
        <v>4208.1265065714288</v>
      </c>
      <c r="J69">
        <v>20.399812285713779</v>
      </c>
    </row>
    <row r="70" spans="1:10" ht="24" x14ac:dyDescent="0.3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247</v>
      </c>
      <c r="G70">
        <v>166</v>
      </c>
      <c r="H70">
        <v>4300.4019859999999</v>
      </c>
      <c r="I70">
        <v>4229.3968422857142</v>
      </c>
      <c r="J70">
        <v>21.270335714285466</v>
      </c>
    </row>
    <row r="71" spans="1:10" ht="24" x14ac:dyDescent="0.3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248</v>
      </c>
      <c r="G71">
        <v>167</v>
      </c>
      <c r="H71">
        <v>4331.2152290000004</v>
      </c>
      <c r="I71">
        <v>4252.4246497142867</v>
      </c>
      <c r="J71">
        <v>23.027807428572487</v>
      </c>
    </row>
    <row r="72" spans="1:10" ht="24" x14ac:dyDescent="0.3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249</v>
      </c>
      <c r="G72">
        <v>168</v>
      </c>
      <c r="H72">
        <v>4360.3038509999997</v>
      </c>
      <c r="I72">
        <v>4276.6186301428579</v>
      </c>
      <c r="J72">
        <v>24.193980428571194</v>
      </c>
    </row>
    <row r="73" spans="1:10" ht="24" x14ac:dyDescent="0.3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250</v>
      </c>
      <c r="G73">
        <v>169</v>
      </c>
      <c r="H73">
        <v>4383.2988079999996</v>
      </c>
      <c r="I73">
        <v>4301.601009</v>
      </c>
      <c r="J73">
        <v>24.982378857142066</v>
      </c>
    </row>
    <row r="74" spans="1:10" ht="24" x14ac:dyDescent="0.3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251</v>
      </c>
      <c r="G74">
        <v>170</v>
      </c>
      <c r="H74">
        <v>4398.0155809999997</v>
      </c>
      <c r="I74">
        <v>4326.9611621428576</v>
      </c>
      <c r="J74">
        <v>25.360153142857598</v>
      </c>
    </row>
    <row r="75" spans="1:10" ht="24" x14ac:dyDescent="0.3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252</v>
      </c>
      <c r="G75">
        <v>171</v>
      </c>
      <c r="H75">
        <v>4420.6656139999996</v>
      </c>
      <c r="I75">
        <v>4352.485565</v>
      </c>
      <c r="J75">
        <v>25.524402857142377</v>
      </c>
    </row>
    <row r="76" spans="1:10" ht="24" x14ac:dyDescent="0.3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253</v>
      </c>
      <c r="G76">
        <v>172</v>
      </c>
      <c r="H76">
        <v>4456.4227730000002</v>
      </c>
      <c r="I76">
        <v>4378.6176917142857</v>
      </c>
      <c r="J76">
        <v>26.132126714285732</v>
      </c>
    </row>
    <row r="77" spans="1:10" ht="24" x14ac:dyDescent="0.3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254</v>
      </c>
      <c r="G77">
        <v>173</v>
      </c>
      <c r="H77">
        <v>4487.0060670000003</v>
      </c>
      <c r="I77">
        <v>4405.2754175714281</v>
      </c>
      <c r="J77">
        <v>26.657725857142395</v>
      </c>
    </row>
    <row r="78" spans="1:10" ht="24" x14ac:dyDescent="0.3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255</v>
      </c>
      <c r="G78">
        <v>174</v>
      </c>
      <c r="H78">
        <v>4522.1883520000001</v>
      </c>
      <c r="I78">
        <v>4432.5572922857145</v>
      </c>
      <c r="J78">
        <v>27.281874714286459</v>
      </c>
    </row>
    <row r="79" spans="1:10" ht="24" x14ac:dyDescent="0.3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256</v>
      </c>
      <c r="G79">
        <v>175</v>
      </c>
      <c r="H79">
        <v>4556.1059139999998</v>
      </c>
      <c r="I79">
        <v>4460.5290155714283</v>
      </c>
      <c r="J79">
        <v>27.971723285713779</v>
      </c>
    </row>
    <row r="80" spans="1:10" ht="24" x14ac:dyDescent="0.3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257</v>
      </c>
      <c r="G80">
        <v>176</v>
      </c>
      <c r="H80">
        <v>4587.8389559999996</v>
      </c>
      <c r="I80">
        <v>4489.7490367142855</v>
      </c>
      <c r="J80">
        <v>29.220021142857149</v>
      </c>
    </row>
    <row r="81" spans="1:10" ht="24" x14ac:dyDescent="0.3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258</v>
      </c>
      <c r="G81">
        <v>177</v>
      </c>
      <c r="H81">
        <v>4605.8899970000002</v>
      </c>
      <c r="I81">
        <v>4519.4453818571428</v>
      </c>
      <c r="J81">
        <v>29.696345142857353</v>
      </c>
    </row>
    <row r="82" spans="1:10" ht="24" x14ac:dyDescent="0.3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259</v>
      </c>
      <c r="G82">
        <v>178</v>
      </c>
      <c r="H82">
        <v>4629.1149050000004</v>
      </c>
      <c r="I82">
        <v>4549.223852000001</v>
      </c>
      <c r="J82">
        <v>29.778470142858168</v>
      </c>
    </row>
    <row r="83" spans="1:10" ht="24" x14ac:dyDescent="0.3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260</v>
      </c>
      <c r="G83">
        <v>179</v>
      </c>
      <c r="H83">
        <v>4673.1502479999999</v>
      </c>
      <c r="I83">
        <v>4580.1849198571426</v>
      </c>
      <c r="J83">
        <v>30.961067857141643</v>
      </c>
    </row>
    <row r="84" spans="1:10" ht="24" x14ac:dyDescent="0.3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261</v>
      </c>
      <c r="G84">
        <v>180</v>
      </c>
      <c r="H84">
        <v>4714.6561469999997</v>
      </c>
      <c r="I84">
        <v>4612.7063598571431</v>
      </c>
      <c r="J84">
        <v>32.521440000000439</v>
      </c>
    </row>
    <row r="85" spans="1:10" ht="24" x14ac:dyDescent="0.3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262</v>
      </c>
      <c r="G85">
        <v>181</v>
      </c>
      <c r="H85">
        <v>4753.747574</v>
      </c>
      <c r="I85">
        <v>4645.7862487142856</v>
      </c>
      <c r="J85">
        <v>33.079888857142578</v>
      </c>
    </row>
    <row r="86" spans="1:10" ht="24" x14ac:dyDescent="0.3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263</v>
      </c>
      <c r="G86">
        <v>182</v>
      </c>
      <c r="H86">
        <v>4796.9780950000004</v>
      </c>
      <c r="I86">
        <v>4680.1965602857144</v>
      </c>
      <c r="J86">
        <v>34.410311571428792</v>
      </c>
    </row>
    <row r="87" spans="1:10" ht="24" x14ac:dyDescent="0.3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264</v>
      </c>
      <c r="G87">
        <v>183</v>
      </c>
      <c r="H87">
        <v>4830.550733</v>
      </c>
      <c r="I87">
        <v>4714.8696712857136</v>
      </c>
      <c r="J87">
        <v>34.673110999999153</v>
      </c>
    </row>
    <row r="88" spans="1:10" ht="24" x14ac:dyDescent="0.3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265</v>
      </c>
      <c r="G88">
        <v>184</v>
      </c>
      <c r="H88">
        <v>4849.2916230000001</v>
      </c>
      <c r="I88">
        <v>4749.6413321428572</v>
      </c>
      <c r="J88">
        <v>34.771660857143615</v>
      </c>
    </row>
    <row r="89" spans="1:10" ht="24" x14ac:dyDescent="0.3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266</v>
      </c>
      <c r="G89">
        <v>185</v>
      </c>
      <c r="H89">
        <v>4874.1261770000001</v>
      </c>
      <c r="I89">
        <v>4784.6429424285716</v>
      </c>
      <c r="J89">
        <v>35.001610285714378</v>
      </c>
    </row>
    <row r="90" spans="1:10" ht="24" x14ac:dyDescent="0.3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267</v>
      </c>
      <c r="G90">
        <v>186</v>
      </c>
      <c r="H90">
        <v>4916.6668490000002</v>
      </c>
      <c r="I90">
        <v>4819.4310282857141</v>
      </c>
      <c r="J90">
        <v>34.788085857142505</v>
      </c>
    </row>
    <row r="91" spans="1:10" ht="24" x14ac:dyDescent="0.3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268</v>
      </c>
      <c r="G91">
        <v>187</v>
      </c>
      <c r="H91">
        <v>4958.5176709999996</v>
      </c>
      <c r="I91">
        <v>4854.2683888571428</v>
      </c>
      <c r="J91">
        <v>34.83736057142869</v>
      </c>
    </row>
    <row r="92" spans="1:10" ht="24" x14ac:dyDescent="0.3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269</v>
      </c>
      <c r="G92">
        <v>188</v>
      </c>
      <c r="H92">
        <v>5005.0824599999996</v>
      </c>
      <c r="I92">
        <v>4890.1733725714284</v>
      </c>
      <c r="J92">
        <v>35.904983714285663</v>
      </c>
    </row>
    <row r="93" spans="1:10" ht="24" x14ac:dyDescent="0.3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270</v>
      </c>
      <c r="G93">
        <v>189</v>
      </c>
      <c r="H93">
        <v>5053.9467450000002</v>
      </c>
      <c r="I93">
        <v>4926.8831797142857</v>
      </c>
      <c r="J93">
        <v>36.709807142857244</v>
      </c>
    </row>
    <row r="94" spans="1:10" ht="24" x14ac:dyDescent="0.3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271</v>
      </c>
      <c r="G94">
        <v>190</v>
      </c>
      <c r="H94">
        <v>5104.995551</v>
      </c>
      <c r="I94">
        <v>4966.0895822857137</v>
      </c>
      <c r="J94">
        <v>39.206402571428043</v>
      </c>
    </row>
    <row r="95" spans="1:10" ht="24" x14ac:dyDescent="0.3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272</v>
      </c>
      <c r="G95">
        <v>191</v>
      </c>
      <c r="H95">
        <v>5126.9557359999999</v>
      </c>
      <c r="I95">
        <v>5005.7558841428563</v>
      </c>
      <c r="J95">
        <v>39.666301857142571</v>
      </c>
    </row>
    <row r="96" spans="1:10" ht="24" x14ac:dyDescent="0.3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273</v>
      </c>
      <c r="G96">
        <v>192</v>
      </c>
      <c r="H96">
        <v>5155.1245589999999</v>
      </c>
      <c r="I96">
        <v>5045.898510142857</v>
      </c>
      <c r="J96">
        <v>40.142626000000746</v>
      </c>
    </row>
    <row r="97" spans="1:10" ht="24" x14ac:dyDescent="0.3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274</v>
      </c>
      <c r="G97">
        <v>193</v>
      </c>
      <c r="H97">
        <v>5209.0477339999998</v>
      </c>
      <c r="I97">
        <v>5087.6672079999998</v>
      </c>
      <c r="J97">
        <v>41.768697857142797</v>
      </c>
    </row>
    <row r="98" spans="1:10" ht="24" x14ac:dyDescent="0.3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275</v>
      </c>
      <c r="G98">
        <v>194</v>
      </c>
      <c r="H98">
        <v>5255.6125229999998</v>
      </c>
      <c r="I98">
        <v>5130.1093297142861</v>
      </c>
      <c r="J98">
        <v>42.442121714286259</v>
      </c>
    </row>
    <row r="99" spans="1:10" ht="24" x14ac:dyDescent="0.3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276</v>
      </c>
      <c r="G99">
        <v>195</v>
      </c>
      <c r="H99">
        <v>5316.319211</v>
      </c>
      <c r="I99">
        <v>5174.5717227142859</v>
      </c>
      <c r="J99">
        <v>44.462392999999793</v>
      </c>
    </row>
    <row r="100" spans="1:10" ht="24" x14ac:dyDescent="0.3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277</v>
      </c>
      <c r="G100">
        <v>196</v>
      </c>
      <c r="H100">
        <v>5369.7824870000004</v>
      </c>
      <c r="I100">
        <v>5219.6911144285714</v>
      </c>
      <c r="J100">
        <v>45.119391714285484</v>
      </c>
    </row>
    <row r="101" spans="1:10" ht="24" x14ac:dyDescent="0.3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278</v>
      </c>
      <c r="G101">
        <v>197</v>
      </c>
      <c r="H101">
        <v>5424.3955109999997</v>
      </c>
      <c r="I101">
        <v>5265.3196801428567</v>
      </c>
      <c r="J101">
        <v>45.628565714285287</v>
      </c>
    </row>
    <row r="102" spans="1:10" ht="24" x14ac:dyDescent="0.3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279</v>
      </c>
      <c r="G102">
        <v>198</v>
      </c>
      <c r="H102">
        <v>5453.9440320000003</v>
      </c>
      <c r="I102">
        <v>5312.0322938571426</v>
      </c>
      <c r="J102">
        <v>46.712613714285908</v>
      </c>
    </row>
    <row r="103" spans="1:10" ht="24" x14ac:dyDescent="0.3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280</v>
      </c>
      <c r="G103">
        <v>199</v>
      </c>
      <c r="H103">
        <v>5490.1610899999996</v>
      </c>
      <c r="I103">
        <v>5359.8946554285712</v>
      </c>
      <c r="J103">
        <v>47.862361571428664</v>
      </c>
    </row>
    <row r="104" spans="1:10" ht="24" x14ac:dyDescent="0.3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281</v>
      </c>
      <c r="G104">
        <v>200</v>
      </c>
      <c r="H104">
        <v>5549.2581309999996</v>
      </c>
      <c r="I104">
        <v>5408.4961407142855</v>
      </c>
      <c r="J104">
        <v>48.601485285714261</v>
      </c>
    </row>
    <row r="105" spans="1:10" ht="24" x14ac:dyDescent="0.3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282</v>
      </c>
      <c r="G105">
        <v>201</v>
      </c>
      <c r="H105">
        <v>5610.1947680000003</v>
      </c>
      <c r="I105">
        <v>5459.1507471428567</v>
      </c>
      <c r="J105">
        <v>50.654606428571242</v>
      </c>
    </row>
    <row r="106" spans="1:10" ht="24" x14ac:dyDescent="0.3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283</v>
      </c>
      <c r="G106">
        <v>202</v>
      </c>
      <c r="H106">
        <v>5666.3024649999998</v>
      </c>
      <c r="I106">
        <v>5509.1483548571423</v>
      </c>
      <c r="J106">
        <v>49.99760771428555</v>
      </c>
    </row>
    <row r="107" spans="1:10" ht="24" x14ac:dyDescent="0.3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284</v>
      </c>
      <c r="G107">
        <v>203</v>
      </c>
      <c r="H107">
        <v>5666.3024649999998</v>
      </c>
      <c r="I107">
        <v>5551.5083517142857</v>
      </c>
      <c r="J107">
        <v>42.359996857143415</v>
      </c>
    </row>
    <row r="108" spans="1:10" ht="24" x14ac:dyDescent="0.3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285</v>
      </c>
      <c r="G108">
        <v>204</v>
      </c>
      <c r="H108">
        <v>5666.3024649999998</v>
      </c>
      <c r="I108">
        <v>5586.0664879999995</v>
      </c>
      <c r="J108">
        <v>34.558136285713772</v>
      </c>
    </row>
    <row r="109" spans="1:10" ht="24" x14ac:dyDescent="0.3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286</v>
      </c>
      <c r="G109">
        <v>205</v>
      </c>
      <c r="H109">
        <v>5792.1998569999996</v>
      </c>
      <c r="I109">
        <v>5634.3887487142856</v>
      </c>
      <c r="J109">
        <v>48.322260714286131</v>
      </c>
    </row>
    <row r="110" spans="1:10" ht="24" x14ac:dyDescent="0.3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287</v>
      </c>
      <c r="G110">
        <v>206</v>
      </c>
      <c r="H110">
        <v>5825.0826470000002</v>
      </c>
      <c r="I110">
        <v>5682.2346854285715</v>
      </c>
      <c r="J110">
        <v>47.845936714285926</v>
      </c>
    </row>
    <row r="111" spans="1:10" ht="24" x14ac:dyDescent="0.3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288</v>
      </c>
      <c r="G111">
        <v>207</v>
      </c>
      <c r="H111">
        <v>5875.3266290000001</v>
      </c>
      <c r="I111">
        <v>5728.8158994285714</v>
      </c>
      <c r="J111">
        <v>46.581213999999818</v>
      </c>
    </row>
    <row r="112" spans="1:10" ht="24" x14ac:dyDescent="0.3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289</v>
      </c>
      <c r="G112">
        <v>208</v>
      </c>
      <c r="H112">
        <v>5920.2817709999999</v>
      </c>
      <c r="I112">
        <v>5773.1140427142864</v>
      </c>
      <c r="J112">
        <v>44.298143285715014</v>
      </c>
    </row>
    <row r="113" spans="1:10" ht="24" x14ac:dyDescent="0.3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290</v>
      </c>
      <c r="G113">
        <v>209</v>
      </c>
      <c r="H113">
        <v>5963.0523919999996</v>
      </c>
      <c r="I113">
        <v>5815.5068894285714</v>
      </c>
      <c r="J113">
        <v>42.392846714285042</v>
      </c>
    </row>
    <row r="114" spans="1:10" ht="24" x14ac:dyDescent="0.3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291</v>
      </c>
      <c r="G114">
        <v>210</v>
      </c>
      <c r="H114">
        <v>5963.0523919999996</v>
      </c>
      <c r="I114">
        <v>5857.8997361428565</v>
      </c>
      <c r="J114">
        <v>42.392846714285042</v>
      </c>
    </row>
    <row r="115" spans="1:10" ht="24" x14ac:dyDescent="0.3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292</v>
      </c>
      <c r="G115">
        <v>211</v>
      </c>
      <c r="H115">
        <v>5963.0523919999996</v>
      </c>
      <c r="I115">
        <v>5900.2925828571415</v>
      </c>
      <c r="J115">
        <v>42.392846714285042</v>
      </c>
    </row>
    <row r="116" spans="1:10" ht="24" x14ac:dyDescent="0.3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293</v>
      </c>
      <c r="G116">
        <v>212</v>
      </c>
      <c r="H116">
        <v>6052.9626760000001</v>
      </c>
      <c r="I116">
        <v>5937.544414142857</v>
      </c>
      <c r="J116">
        <v>37.251831285715525</v>
      </c>
    </row>
    <row r="117" spans="1:10" ht="24" x14ac:dyDescent="0.3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294</v>
      </c>
      <c r="G117">
        <v>213</v>
      </c>
      <c r="H117">
        <v>6078.8320030000004</v>
      </c>
      <c r="I117">
        <v>5973.7943221428577</v>
      </c>
      <c r="J117">
        <v>36.249908000000687</v>
      </c>
    </row>
    <row r="118" spans="1:10" ht="24" x14ac:dyDescent="0.3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295</v>
      </c>
      <c r="G118">
        <v>214</v>
      </c>
      <c r="H118">
        <v>6126.0866409999999</v>
      </c>
      <c r="I118">
        <v>6009.6171809999996</v>
      </c>
      <c r="J118">
        <v>35.82285885714191</v>
      </c>
    </row>
    <row r="119" spans="1:10" ht="24" x14ac:dyDescent="0.3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296</v>
      </c>
      <c r="G119">
        <v>215</v>
      </c>
      <c r="H119">
        <v>6189.3227740000002</v>
      </c>
      <c r="I119">
        <v>6048.0516100000004</v>
      </c>
      <c r="J119">
        <v>38.434429000000819</v>
      </c>
    </row>
    <row r="120" spans="1:10" ht="24" x14ac:dyDescent="0.3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297</v>
      </c>
      <c r="G120">
        <v>216</v>
      </c>
      <c r="H120">
        <v>6252.7888569999996</v>
      </c>
      <c r="I120">
        <v>6089.4425335714277</v>
      </c>
      <c r="J120">
        <v>41.390923571427265</v>
      </c>
    </row>
    <row r="121" spans="1:10" ht="24" x14ac:dyDescent="0.3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298</v>
      </c>
      <c r="G121">
        <v>217</v>
      </c>
      <c r="H121">
        <v>6252.7888569999996</v>
      </c>
      <c r="I121">
        <v>6130.8334571428568</v>
      </c>
      <c r="J121">
        <v>41.390923571429084</v>
      </c>
    </row>
    <row r="122" spans="1:10" ht="24" x14ac:dyDescent="0.3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299</v>
      </c>
      <c r="G122">
        <v>218</v>
      </c>
      <c r="H122">
        <v>6252.7888569999996</v>
      </c>
      <c r="I122">
        <v>6172.2243807142859</v>
      </c>
      <c r="J122">
        <v>41.390923571429084</v>
      </c>
    </row>
    <row r="123" spans="1:10" ht="24" x14ac:dyDescent="0.3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300</v>
      </c>
      <c r="G123">
        <v>219</v>
      </c>
      <c r="H123">
        <v>6430.7698289999998</v>
      </c>
      <c r="I123">
        <v>6226.1968311428564</v>
      </c>
      <c r="J123">
        <v>53.972450428570482</v>
      </c>
    </row>
    <row r="124" spans="1:10" ht="24" x14ac:dyDescent="0.3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301</v>
      </c>
      <c r="G124">
        <v>220</v>
      </c>
      <c r="H124">
        <v>6511.2521800000004</v>
      </c>
      <c r="I124">
        <v>6287.9711421428574</v>
      </c>
      <c r="J124">
        <v>61.774311000001035</v>
      </c>
    </row>
    <row r="125" spans="1:10" ht="24" x14ac:dyDescent="0.3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302</v>
      </c>
      <c r="G125">
        <v>221</v>
      </c>
      <c r="H125">
        <v>6635.0800259999996</v>
      </c>
      <c r="I125">
        <v>6360.684482857142</v>
      </c>
      <c r="J125">
        <v>72.713340714284641</v>
      </c>
    </row>
    <row r="126" spans="1:10" ht="24" x14ac:dyDescent="0.3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303</v>
      </c>
      <c r="G126">
        <v>222</v>
      </c>
      <c r="H126">
        <v>6769.8304779999999</v>
      </c>
      <c r="I126">
        <v>6443.6141548571422</v>
      </c>
      <c r="J126">
        <v>82.92967200000021</v>
      </c>
    </row>
    <row r="127" spans="1:10" ht="24" x14ac:dyDescent="0.3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304</v>
      </c>
      <c r="G127">
        <v>223</v>
      </c>
      <c r="H127">
        <v>6940.7979869999999</v>
      </c>
      <c r="I127">
        <v>6541.9011734285714</v>
      </c>
      <c r="J127">
        <v>98.287018571429144</v>
      </c>
    </row>
    <row r="128" spans="1:10" ht="24" x14ac:dyDescent="0.3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305</v>
      </c>
      <c r="G128">
        <v>224</v>
      </c>
      <c r="H128">
        <v>6940.7979869999999</v>
      </c>
      <c r="I128">
        <v>6640.1881919999996</v>
      </c>
      <c r="J128">
        <v>98.287018571428234</v>
      </c>
    </row>
    <row r="129" spans="1:10" ht="24" x14ac:dyDescent="0.3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306</v>
      </c>
      <c r="G129">
        <v>225</v>
      </c>
      <c r="H129">
        <v>6940.7979869999999</v>
      </c>
      <c r="I129">
        <v>6738.4752105714279</v>
      </c>
      <c r="J129">
        <v>98.287018571428234</v>
      </c>
    </row>
    <row r="130" spans="1:10" ht="24" x14ac:dyDescent="0.3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307</v>
      </c>
      <c r="G130">
        <v>226</v>
      </c>
      <c r="H130">
        <v>7408.5154240000002</v>
      </c>
      <c r="I130">
        <v>6878.1531527142852</v>
      </c>
      <c r="J130">
        <v>139.67794214285732</v>
      </c>
    </row>
    <row r="131" spans="1:10" ht="24" x14ac:dyDescent="0.3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308</v>
      </c>
      <c r="G131">
        <v>227</v>
      </c>
      <c r="H131">
        <v>7574.6539919999996</v>
      </c>
      <c r="I131">
        <v>7030.0676972857127</v>
      </c>
      <c r="J131">
        <v>151.91454457142754</v>
      </c>
    </row>
    <row r="132" spans="1:10" ht="24" x14ac:dyDescent="0.3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309</v>
      </c>
      <c r="G132">
        <v>228</v>
      </c>
      <c r="H132">
        <v>7899.2278180000003</v>
      </c>
      <c r="I132">
        <v>7210.6602389999989</v>
      </c>
      <c r="J132">
        <v>180.5925417142862</v>
      </c>
    </row>
    <row r="133" spans="1:10" ht="24" x14ac:dyDescent="0.3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310</v>
      </c>
      <c r="G133">
        <v>229</v>
      </c>
      <c r="H133">
        <v>8199.6569380000001</v>
      </c>
      <c r="I133">
        <v>7414.9211618571426</v>
      </c>
      <c r="J133">
        <v>204.26092285714367</v>
      </c>
    </row>
    <row r="134" spans="1:10" ht="24" x14ac:dyDescent="0.3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311</v>
      </c>
      <c r="G134">
        <v>230</v>
      </c>
      <c r="H134">
        <v>8556.6536539999997</v>
      </c>
      <c r="I134">
        <v>7645.7576857142858</v>
      </c>
      <c r="J134">
        <v>230.83652385714322</v>
      </c>
    </row>
    <row r="135" spans="1:10" ht="24" x14ac:dyDescent="0.3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312</v>
      </c>
      <c r="G135">
        <v>231</v>
      </c>
      <c r="H135">
        <v>8556.6536539999997</v>
      </c>
      <c r="I135">
        <v>7876.594209571429</v>
      </c>
      <c r="J135">
        <v>230.83652385714322</v>
      </c>
    </row>
    <row r="136" spans="1:10" ht="24" x14ac:dyDescent="0.3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313</v>
      </c>
      <c r="G136">
        <v>232</v>
      </c>
      <c r="H136">
        <v>8556.6536539999997</v>
      </c>
      <c r="I136">
        <v>8107.4307334285713</v>
      </c>
      <c r="J136">
        <v>230.83652385714231</v>
      </c>
    </row>
    <row r="137" spans="1:10" ht="24" x14ac:dyDescent="0.3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314</v>
      </c>
      <c r="G137">
        <v>233</v>
      </c>
      <c r="H137">
        <v>9561.1883749999997</v>
      </c>
      <c r="I137">
        <v>8414.9554407142859</v>
      </c>
      <c r="J137">
        <v>307.52470728571461</v>
      </c>
    </row>
    <row r="138" spans="1:10" ht="24" x14ac:dyDescent="0.3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315</v>
      </c>
      <c r="G138">
        <v>234</v>
      </c>
      <c r="H138">
        <v>9907.0325360000006</v>
      </c>
      <c r="I138">
        <v>8748.1523755714279</v>
      </c>
      <c r="J138">
        <v>333.19693485714197</v>
      </c>
    </row>
    <row r="139" spans="1:10" ht="24" x14ac:dyDescent="0.3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316</v>
      </c>
      <c r="G139">
        <v>235</v>
      </c>
      <c r="H139">
        <v>10550.431449</v>
      </c>
      <c r="I139">
        <v>9126.8957514285721</v>
      </c>
      <c r="J139">
        <v>378.7433758571442</v>
      </c>
    </row>
    <row r="140" spans="1:10" ht="24" x14ac:dyDescent="0.3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317</v>
      </c>
      <c r="G140">
        <v>236</v>
      </c>
      <c r="H140">
        <v>11154.738933000001</v>
      </c>
      <c r="I140">
        <v>9549.0503221428553</v>
      </c>
      <c r="J140">
        <v>422.15457071428318</v>
      </c>
    </row>
    <row r="141" spans="1:10" ht="24" x14ac:dyDescent="0.3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318</v>
      </c>
      <c r="G141">
        <v>237</v>
      </c>
      <c r="H141">
        <v>11917.481675000001</v>
      </c>
      <c r="I141">
        <v>10029.168610857143</v>
      </c>
      <c r="J141">
        <v>480.1182887142877</v>
      </c>
    </row>
    <row r="142" spans="1:10" ht="24" x14ac:dyDescent="0.3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319</v>
      </c>
      <c r="G142">
        <v>238</v>
      </c>
      <c r="H142">
        <v>11917.481675000001</v>
      </c>
      <c r="I142">
        <v>10509.286899571429</v>
      </c>
      <c r="J142">
        <v>480.11828871428588</v>
      </c>
    </row>
    <row r="143" spans="1:10" ht="24" x14ac:dyDescent="0.3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320</v>
      </c>
      <c r="G143">
        <v>239</v>
      </c>
      <c r="H143">
        <v>11917.481675000001</v>
      </c>
      <c r="I143">
        <v>10989.405188285715</v>
      </c>
      <c r="J143">
        <v>480.11828871428588</v>
      </c>
    </row>
    <row r="144" spans="1:10" ht="24" x14ac:dyDescent="0.3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321</v>
      </c>
      <c r="G144">
        <v>240</v>
      </c>
      <c r="H144">
        <v>13922.641973</v>
      </c>
      <c r="I144">
        <v>11612.469988000001</v>
      </c>
      <c r="J144">
        <v>623.06479971428598</v>
      </c>
    </row>
    <row r="145" spans="1:10" ht="24" x14ac:dyDescent="0.3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322</v>
      </c>
      <c r="G145">
        <v>241</v>
      </c>
      <c r="H145">
        <v>14606.626985999999</v>
      </c>
      <c r="I145">
        <v>12283.840623714288</v>
      </c>
      <c r="J145">
        <v>671.37063571428735</v>
      </c>
    </row>
    <row r="146" spans="1:10" ht="24" x14ac:dyDescent="0.3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323</v>
      </c>
      <c r="G146">
        <v>242</v>
      </c>
      <c r="H146">
        <v>15597.249757</v>
      </c>
      <c r="I146">
        <v>13004.814667714285</v>
      </c>
      <c r="J146">
        <v>720.97404399999687</v>
      </c>
    </row>
    <row r="147" spans="1:10" ht="24" x14ac:dyDescent="0.3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324</v>
      </c>
      <c r="G147">
        <v>243</v>
      </c>
      <c r="H147">
        <v>16676.403115000001</v>
      </c>
      <c r="I147">
        <v>13793.623836571429</v>
      </c>
      <c r="J147">
        <v>788.80916885714396</v>
      </c>
    </row>
    <row r="148" spans="1:10" ht="24" x14ac:dyDescent="0.3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325</v>
      </c>
      <c r="G148">
        <v>244</v>
      </c>
      <c r="H148">
        <v>17734.975986000001</v>
      </c>
      <c r="I148">
        <v>14624.69445242857</v>
      </c>
      <c r="J148">
        <v>831.07061585714109</v>
      </c>
    </row>
    <row r="149" spans="1:10" ht="24" x14ac:dyDescent="0.3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326</v>
      </c>
      <c r="G149">
        <v>245</v>
      </c>
      <c r="H149">
        <v>17734.975986000001</v>
      </c>
      <c r="I149">
        <v>15455.765068285717</v>
      </c>
      <c r="J149">
        <v>831.07061585714655</v>
      </c>
    </row>
    <row r="150" spans="1:10" ht="24" x14ac:dyDescent="0.3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327</v>
      </c>
      <c r="G150">
        <v>246</v>
      </c>
      <c r="H150">
        <v>17734.975986000001</v>
      </c>
      <c r="I150">
        <v>16286.835684142859</v>
      </c>
      <c r="J150">
        <v>831.07061585714291</v>
      </c>
    </row>
    <row r="151" spans="1:10" ht="24" x14ac:dyDescent="0.3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328</v>
      </c>
      <c r="G151">
        <v>247</v>
      </c>
      <c r="H151">
        <v>20255.913182</v>
      </c>
      <c r="I151">
        <v>17191.588714000001</v>
      </c>
      <c r="J151">
        <v>904.75302985714188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329</v>
      </c>
      <c r="G152">
        <v>248</v>
      </c>
      <c r="H152">
        <v>20960.248732</v>
      </c>
      <c r="I152">
        <v>18099.248963428574</v>
      </c>
      <c r="J152">
        <v>907.66024942857257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330</v>
      </c>
      <c r="G153">
        <v>249</v>
      </c>
      <c r="H153">
        <v>22118.389769000001</v>
      </c>
      <c r="I153">
        <v>19030.840393714287</v>
      </c>
      <c r="J153">
        <v>931.5914302857127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331</v>
      </c>
      <c r="G154">
        <v>250</v>
      </c>
      <c r="H154">
        <v>23282.854418999999</v>
      </c>
      <c r="I154">
        <v>19974.619151428575</v>
      </c>
      <c r="J154">
        <v>943.77875771428808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332</v>
      </c>
      <c r="G155">
        <v>251</v>
      </c>
      <c r="H155">
        <v>24364.652196999999</v>
      </c>
      <c r="I155">
        <v>20921.715753</v>
      </c>
      <c r="J155">
        <v>947.09660157142571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333</v>
      </c>
      <c r="G156">
        <v>252</v>
      </c>
      <c r="H156">
        <v>24364.652196999999</v>
      </c>
      <c r="I156">
        <v>21868.812354571426</v>
      </c>
      <c r="J156">
        <v>947.09660157142571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334</v>
      </c>
      <c r="G157">
        <v>253</v>
      </c>
      <c r="H157">
        <v>24364.652196999999</v>
      </c>
      <c r="I157">
        <v>22815.908956142852</v>
      </c>
      <c r="J157">
        <v>947.09660157142571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335</v>
      </c>
      <c r="G158">
        <v>254</v>
      </c>
      <c r="H158">
        <v>26354.750798000001</v>
      </c>
      <c r="I158">
        <v>23687.171472714286</v>
      </c>
      <c r="J158">
        <v>871.26251657143439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  <c r="F159" t="s">
        <v>336</v>
      </c>
      <c r="G159">
        <v>255</v>
      </c>
      <c r="H159">
        <v>27042.300029000002</v>
      </c>
      <c r="I159">
        <v>24556.035943714287</v>
      </c>
      <c r="J159">
        <v>868.86447100000078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  <c r="F160" t="s">
        <v>337</v>
      </c>
      <c r="G160">
        <v>256</v>
      </c>
      <c r="H160">
        <v>27993.141523999999</v>
      </c>
      <c r="I160">
        <v>25395.286194428572</v>
      </c>
      <c r="J160">
        <v>839.25025071428536</v>
      </c>
    </row>
    <row r="161" spans="1:10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  <c r="F161" t="s">
        <v>338</v>
      </c>
      <c r="G161">
        <v>257</v>
      </c>
      <c r="H161">
        <v>28789.226954000002</v>
      </c>
      <c r="I161">
        <v>26181.910842285717</v>
      </c>
      <c r="J161">
        <v>786.62464785714474</v>
      </c>
    </row>
    <row r="162" spans="1:10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  <c r="F162" t="s">
        <v>339</v>
      </c>
      <c r="G162">
        <v>258</v>
      </c>
      <c r="H162">
        <v>29564.042049</v>
      </c>
      <c r="I162">
        <v>26924.680821142862</v>
      </c>
      <c r="J162">
        <v>742.76997885714445</v>
      </c>
    </row>
    <row r="163" spans="1:10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  <c r="F163" t="s">
        <v>340</v>
      </c>
      <c r="G163">
        <v>259</v>
      </c>
      <c r="H163">
        <v>29564.042049</v>
      </c>
      <c r="I163">
        <v>27667.450800000002</v>
      </c>
      <c r="J163">
        <v>742.76997885714081</v>
      </c>
    </row>
    <row r="164" spans="1:10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  <c r="F164" t="s">
        <v>341</v>
      </c>
      <c r="G164">
        <v>260</v>
      </c>
      <c r="H164">
        <v>29564.042049</v>
      </c>
      <c r="I164">
        <v>28410.220778857147</v>
      </c>
      <c r="J164">
        <v>742.76997885714445</v>
      </c>
    </row>
    <row r="165" spans="1:10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  <c r="F165" t="s">
        <v>342</v>
      </c>
      <c r="G165">
        <v>261</v>
      </c>
      <c r="H165">
        <v>31040.203348999999</v>
      </c>
      <c r="I165">
        <v>29079.571143285713</v>
      </c>
      <c r="J165">
        <v>669.35036442856654</v>
      </c>
    </row>
    <row r="166" spans="1:10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  <c r="F166" t="s">
        <v>343</v>
      </c>
      <c r="G166">
        <v>262</v>
      </c>
      <c r="H166">
        <v>31564.488380999999</v>
      </c>
      <c r="I166">
        <v>29725.598050714285</v>
      </c>
      <c r="J166">
        <v>646.02690742857158</v>
      </c>
    </row>
    <row r="167" spans="1:10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  <c r="F167" t="s">
        <v>344</v>
      </c>
      <c r="G167">
        <v>263</v>
      </c>
      <c r="H167">
        <v>32267.444232999998</v>
      </c>
      <c r="I167">
        <v>30336.212723428569</v>
      </c>
      <c r="J167">
        <v>610.6146727142841</v>
      </c>
    </row>
    <row r="168" spans="1:10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  <c r="F168" t="s">
        <v>345</v>
      </c>
      <c r="G168">
        <v>264</v>
      </c>
      <c r="H168">
        <v>32843.122995999998</v>
      </c>
      <c r="I168">
        <v>30915.340729428568</v>
      </c>
      <c r="J168">
        <v>579.128005999999</v>
      </c>
    </row>
    <row r="169" spans="1:10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  <c r="F169" t="s">
        <v>346</v>
      </c>
      <c r="G169">
        <v>265</v>
      </c>
      <c r="H169">
        <v>33411.788295999999</v>
      </c>
      <c r="I169">
        <v>31465.018764714285</v>
      </c>
      <c r="J169">
        <v>549.67803528571676</v>
      </c>
    </row>
    <row r="170" spans="1:10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  <c r="F170" t="s">
        <v>347</v>
      </c>
      <c r="G170">
        <v>266</v>
      </c>
      <c r="H170">
        <v>33411.788295999999</v>
      </c>
      <c r="I170">
        <v>32014.696800000002</v>
      </c>
      <c r="J170">
        <v>549.67803528571676</v>
      </c>
    </row>
    <row r="171" spans="1:10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  <c r="F171" t="s">
        <v>348</v>
      </c>
      <c r="G171">
        <v>267</v>
      </c>
      <c r="H171">
        <v>33411.788295999999</v>
      </c>
      <c r="I171">
        <v>32564.374835285707</v>
      </c>
      <c r="J171">
        <v>549.67803528570585</v>
      </c>
    </row>
    <row r="172" spans="1:10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  <c r="F172" t="s">
        <v>349</v>
      </c>
      <c r="G172">
        <v>268</v>
      </c>
      <c r="H172">
        <v>34532.907450999999</v>
      </c>
      <c r="I172">
        <v>33063.33256414286</v>
      </c>
      <c r="J172">
        <v>498.95772885715269</v>
      </c>
    </row>
    <row r="173" spans="1:10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  <c r="F173" t="s">
        <v>350</v>
      </c>
      <c r="G173">
        <v>269</v>
      </c>
      <c r="H173">
        <v>35020.515526000003</v>
      </c>
      <c r="I173">
        <v>33557.050727714282</v>
      </c>
      <c r="J173">
        <v>493.71816357142234</v>
      </c>
    </row>
    <row r="174" spans="1:10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  <c r="F174" t="s">
        <v>351</v>
      </c>
      <c r="G174">
        <v>270</v>
      </c>
      <c r="H174">
        <v>35581.132591000001</v>
      </c>
      <c r="I174">
        <v>34030.434778857147</v>
      </c>
      <c r="J174">
        <v>473.38405114286434</v>
      </c>
    </row>
    <row r="175" spans="1:10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  <c r="F175" t="s">
        <v>352</v>
      </c>
      <c r="G175">
        <v>271</v>
      </c>
      <c r="H175">
        <v>36099.553909000002</v>
      </c>
      <c r="I175">
        <v>34495.639195000003</v>
      </c>
      <c r="J175">
        <v>465.20441614285664</v>
      </c>
    </row>
    <row r="176" spans="1:10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  <c r="F176" t="s">
        <v>353</v>
      </c>
      <c r="G176">
        <v>272</v>
      </c>
      <c r="H176">
        <v>36595.325193999997</v>
      </c>
      <c r="I176">
        <v>34950.430180428571</v>
      </c>
      <c r="J176">
        <v>454.79098542856809</v>
      </c>
    </row>
    <row r="177" spans="1:10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  <c r="F177" t="s">
        <v>354</v>
      </c>
      <c r="G177">
        <v>273</v>
      </c>
      <c r="H177">
        <v>36595.325193999997</v>
      </c>
      <c r="I177">
        <v>35405.221165857147</v>
      </c>
      <c r="J177">
        <v>454.79098542857537</v>
      </c>
    </row>
    <row r="178" spans="1:10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  <c r="F178" t="s">
        <v>355</v>
      </c>
      <c r="G178">
        <v>274</v>
      </c>
      <c r="H178">
        <v>36595.325193999997</v>
      </c>
      <c r="I178">
        <v>35860.012151285722</v>
      </c>
      <c r="J178">
        <v>454.79098542857537</v>
      </c>
    </row>
    <row r="179" spans="1:10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  <c r="F179" t="s">
        <v>356</v>
      </c>
      <c r="G179">
        <v>275</v>
      </c>
      <c r="H179">
        <v>37605.033779999998</v>
      </c>
      <c r="I179">
        <v>36298.887341142858</v>
      </c>
      <c r="J179">
        <v>438.87518985713541</v>
      </c>
    </row>
    <row r="180" spans="1:10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  <c r="F180" t="s">
        <v>357</v>
      </c>
      <c r="G180">
        <v>276</v>
      </c>
      <c r="H180">
        <v>38042.167923000001</v>
      </c>
      <c r="I180">
        <v>36730.55196928572</v>
      </c>
      <c r="J180">
        <v>431.66462814286206</v>
      </c>
    </row>
    <row r="181" spans="1:10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  <c r="F181" t="s">
        <v>358</v>
      </c>
      <c r="G181">
        <v>277</v>
      </c>
      <c r="H181">
        <v>38592.437256999998</v>
      </c>
      <c r="I181">
        <v>37160.738350142856</v>
      </c>
      <c r="J181">
        <v>430.1863808571361</v>
      </c>
    </row>
    <row r="182" spans="1:10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  <c r="F182" t="s">
        <v>359</v>
      </c>
      <c r="G182">
        <v>278</v>
      </c>
      <c r="H182">
        <v>39104.649937000002</v>
      </c>
      <c r="I182">
        <v>37590.037782714287</v>
      </c>
      <c r="J182">
        <v>429.29943257143168</v>
      </c>
    </row>
    <row r="183" spans="1:10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  <c r="F183" t="s">
        <v>360</v>
      </c>
      <c r="G183">
        <v>279</v>
      </c>
      <c r="H183">
        <v>39608.469456999999</v>
      </c>
      <c r="I183">
        <v>38020.486963142859</v>
      </c>
      <c r="J183">
        <v>430.44918042857171</v>
      </c>
    </row>
    <row r="184" spans="1:10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  <c r="F184" t="s">
        <v>361</v>
      </c>
      <c r="G184">
        <v>280</v>
      </c>
      <c r="H184">
        <v>39608.469456999999</v>
      </c>
      <c r="I184">
        <v>38450.936143571431</v>
      </c>
      <c r="J184">
        <v>430.44918042857171</v>
      </c>
    </row>
    <row r="185" spans="1:10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  <c r="F185" t="s">
        <v>362</v>
      </c>
      <c r="G185">
        <v>281</v>
      </c>
      <c r="H185">
        <v>39608.469456999999</v>
      </c>
      <c r="I185">
        <v>38881.385323999995</v>
      </c>
      <c r="J185">
        <v>430.44918042856443</v>
      </c>
    </row>
    <row r="186" spans="1:10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  <c r="F186" t="s">
        <v>363</v>
      </c>
      <c r="G186">
        <v>282</v>
      </c>
      <c r="H186">
        <v>40736.257149999998</v>
      </c>
      <c r="I186">
        <v>39328.702948285718</v>
      </c>
      <c r="J186">
        <v>447.31762428572256</v>
      </c>
    </row>
    <row r="187" spans="1:10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  <c r="F187" t="s">
        <v>364</v>
      </c>
      <c r="G187">
        <v>283</v>
      </c>
      <c r="H187">
        <v>41226.279694999997</v>
      </c>
      <c r="I187">
        <v>39783.576058571423</v>
      </c>
      <c r="J187">
        <v>454.87311028570548</v>
      </c>
    </row>
    <row r="188" spans="1:10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  <c r="F188" t="s">
        <v>365</v>
      </c>
      <c r="G188">
        <v>284</v>
      </c>
      <c r="H188">
        <v>41811.041466000002</v>
      </c>
      <c r="I188">
        <v>40243.376659857146</v>
      </c>
      <c r="J188">
        <v>459.80060128572222</v>
      </c>
    </row>
    <row r="189" spans="1:10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  <c r="F189" t="s">
        <v>366</v>
      </c>
      <c r="G189">
        <v>285</v>
      </c>
      <c r="H189">
        <v>42390.629371000003</v>
      </c>
      <c r="I189">
        <v>40712.802293285713</v>
      </c>
      <c r="J189">
        <v>469.42563342856738</v>
      </c>
    </row>
    <row r="190" spans="1:10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  <c r="F190" t="s">
        <v>367</v>
      </c>
      <c r="G190">
        <v>286</v>
      </c>
      <c r="H190">
        <v>42981.139881000003</v>
      </c>
      <c r="I190">
        <v>41194.612353857141</v>
      </c>
      <c r="J190">
        <v>481.81006057142804</v>
      </c>
    </row>
    <row r="191" spans="1:10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  <c r="F191" t="s">
        <v>368</v>
      </c>
      <c r="G191">
        <v>287</v>
      </c>
      <c r="H191">
        <v>42981.139881000003</v>
      </c>
      <c r="I191">
        <v>41676.422414428569</v>
      </c>
      <c r="J191">
        <v>481.81006057142804</v>
      </c>
    </row>
    <row r="192" spans="1:10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  <c r="F192" t="s">
        <v>369</v>
      </c>
      <c r="G192">
        <v>288</v>
      </c>
      <c r="H192">
        <v>42981.139881000003</v>
      </c>
      <c r="I192">
        <v>42158.232475000004</v>
      </c>
      <c r="J192">
        <v>481.81006057143532</v>
      </c>
    </row>
    <row r="193" spans="1:10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  <c r="F193" t="s">
        <v>370</v>
      </c>
      <c r="G193">
        <v>289</v>
      </c>
      <c r="H193">
        <v>44214.359453999998</v>
      </c>
      <c r="I193">
        <v>42655.104232714286</v>
      </c>
      <c r="J193">
        <v>496.87175771428156</v>
      </c>
    </row>
    <row r="194" spans="1:10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  <c r="F194" t="s">
        <v>371</v>
      </c>
      <c r="G194">
        <v>290</v>
      </c>
      <c r="H194">
        <v>44705.416772999997</v>
      </c>
      <c r="I194">
        <v>43152.123815285719</v>
      </c>
      <c r="J194">
        <v>497.01958257143269</v>
      </c>
    </row>
    <row r="195" spans="1:10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  <c r="F195" t="s">
        <v>372</v>
      </c>
      <c r="G195">
        <v>291</v>
      </c>
      <c r="H195">
        <v>45352.149954</v>
      </c>
      <c r="I195">
        <v>43657.996456428569</v>
      </c>
      <c r="J195">
        <v>505.87264114285063</v>
      </c>
    </row>
    <row r="196" spans="1:10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  <c r="F196" t="s">
        <v>373</v>
      </c>
      <c r="G196">
        <v>292</v>
      </c>
      <c r="H196">
        <v>45933.692430000003</v>
      </c>
      <c r="I196">
        <v>44164.148322000001</v>
      </c>
      <c r="J196">
        <v>506.1518655714317</v>
      </c>
    </row>
    <row r="197" spans="1:10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  <c r="F197" t="s">
        <v>374</v>
      </c>
      <c r="G197">
        <v>293</v>
      </c>
      <c r="H197">
        <v>46448.549529999997</v>
      </c>
      <c r="I197">
        <v>44659.492557571437</v>
      </c>
      <c r="J197">
        <v>495.344235571436</v>
      </c>
    </row>
    <row r="198" spans="1:10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  <c r="F198" t="s">
        <v>375</v>
      </c>
      <c r="G198">
        <v>294</v>
      </c>
      <c r="H198">
        <v>46448.549529999997</v>
      </c>
      <c r="I198">
        <v>45154.836793142858</v>
      </c>
      <c r="J198">
        <v>495.34423557142145</v>
      </c>
    </row>
    <row r="199" spans="1:10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  <c r="F199" t="s">
        <v>376</v>
      </c>
      <c r="G199">
        <v>295</v>
      </c>
      <c r="H199">
        <v>46448.549529999997</v>
      </c>
      <c r="I199">
        <v>45650.181028714287</v>
      </c>
      <c r="J199">
        <v>495.34423557142873</v>
      </c>
    </row>
    <row r="200" spans="1:10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  <c r="F200" t="s">
        <v>377</v>
      </c>
      <c r="G200">
        <v>296</v>
      </c>
      <c r="H200">
        <v>47598.527356999999</v>
      </c>
      <c r="I200">
        <v>46133.633586285709</v>
      </c>
      <c r="J200">
        <v>483.45255757142149</v>
      </c>
    </row>
    <row r="201" spans="1:10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  <c r="F201" t="s">
        <v>378</v>
      </c>
      <c r="G201">
        <v>297</v>
      </c>
      <c r="H201">
        <v>48090.044575</v>
      </c>
      <c r="I201">
        <v>46617.151843714288</v>
      </c>
      <c r="J201">
        <v>483.51825742857909</v>
      </c>
    </row>
    <row r="202" spans="1:10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  <c r="F202" t="s">
        <v>379</v>
      </c>
      <c r="G202">
        <v>298</v>
      </c>
      <c r="H202">
        <v>48668.712680999997</v>
      </c>
      <c r="I202">
        <v>47090.946518999997</v>
      </c>
      <c r="J202">
        <v>473.79467528570967</v>
      </c>
    </row>
    <row r="203" spans="1:10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  <c r="F203" t="s">
        <v>380</v>
      </c>
      <c r="G203">
        <v>299</v>
      </c>
      <c r="H203">
        <v>49231.859192000004</v>
      </c>
      <c r="I203">
        <v>47562.113199285712</v>
      </c>
      <c r="J203">
        <v>471.16668028571439</v>
      </c>
    </row>
    <row r="204" spans="1:10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  <c r="F204" t="s">
        <v>381</v>
      </c>
      <c r="G204">
        <v>300</v>
      </c>
      <c r="H204">
        <v>49231.859192000004</v>
      </c>
      <c r="I204">
        <v>47959.728865285717</v>
      </c>
      <c r="J204">
        <v>397.61566600000515</v>
      </c>
    </row>
    <row r="205" spans="1:10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  <c r="F205" t="s">
        <v>382</v>
      </c>
      <c r="G205">
        <v>301</v>
      </c>
      <c r="H205">
        <v>49231.859192000004</v>
      </c>
      <c r="I205">
        <v>48357.344531285715</v>
      </c>
      <c r="J205">
        <v>397.61566599999787</v>
      </c>
    </row>
    <row r="206" spans="1:10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  <c r="F206" t="s">
        <v>383</v>
      </c>
      <c r="G206">
        <v>302</v>
      </c>
      <c r="H206">
        <v>49231.859192000004</v>
      </c>
      <c r="I206">
        <v>48754.960197285713</v>
      </c>
      <c r="J206">
        <v>397.61566599999787</v>
      </c>
    </row>
    <row r="207" spans="1:10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  <c r="F207" t="s">
        <v>384</v>
      </c>
      <c r="G207">
        <v>303</v>
      </c>
      <c r="H207">
        <v>50391.609876000002</v>
      </c>
      <c r="I207">
        <v>49153.971985714292</v>
      </c>
      <c r="J207">
        <v>399.01178842857917</v>
      </c>
    </row>
    <row r="208" spans="1:10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  <c r="F208" t="s">
        <v>385</v>
      </c>
      <c r="G208">
        <v>304</v>
      </c>
      <c r="H208">
        <v>50874.159059999998</v>
      </c>
      <c r="I208">
        <v>49551.702626428567</v>
      </c>
      <c r="J208">
        <v>397.73064071427507</v>
      </c>
    </row>
    <row r="209" spans="1:10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  <c r="F209" t="s">
        <v>386</v>
      </c>
      <c r="G209">
        <v>305</v>
      </c>
      <c r="H209">
        <v>51497.782309000002</v>
      </c>
      <c r="I209">
        <v>49955.855430428572</v>
      </c>
      <c r="J209">
        <v>404.15280400000483</v>
      </c>
    </row>
    <row r="210" spans="1:10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  <c r="F210" t="s">
        <v>387</v>
      </c>
      <c r="G210">
        <v>306</v>
      </c>
      <c r="H210">
        <v>52002.636601999999</v>
      </c>
      <c r="I210">
        <v>50351.680774714281</v>
      </c>
      <c r="J210">
        <v>395.82534428570943</v>
      </c>
    </row>
    <row r="211" spans="1:10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10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10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10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10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10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10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10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10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10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10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10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10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10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14"/>
  <sheetViews>
    <sheetView topLeftCell="G1" zoomScale="106" zoomScaleNormal="55" workbookViewId="0">
      <selection activeCell="W6" sqref="W6"/>
    </sheetView>
  </sheetViews>
  <sheetFormatPr defaultRowHeight="15" x14ac:dyDescent="0.25"/>
  <cols>
    <col min="2" max="2" width="9.5703125" customWidth="1"/>
    <col min="6" max="6" width="12" bestFit="1" customWidth="1"/>
    <col min="7" max="8" width="12" customWidth="1"/>
    <col min="9" max="9" width="12" bestFit="1" customWidth="1"/>
    <col min="12" max="12" width="9.5703125" customWidth="1"/>
    <col min="14" max="14" width="9.5703125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462</v>
      </c>
      <c r="D2" t="s">
        <v>20</v>
      </c>
      <c r="E2" t="s">
        <v>8</v>
      </c>
      <c r="F2" t="s">
        <v>464</v>
      </c>
      <c r="G2" t="s">
        <v>465</v>
      </c>
      <c r="I2" t="s">
        <v>466</v>
      </c>
      <c r="J2" t="s">
        <v>3</v>
      </c>
      <c r="L2" t="s">
        <v>0</v>
      </c>
      <c r="M2" t="s">
        <v>21</v>
      </c>
      <c r="N2" t="s">
        <v>8</v>
      </c>
      <c r="O2" t="s">
        <v>464</v>
      </c>
      <c r="P2" t="s">
        <v>465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100</v>
      </c>
      <c r="B3">
        <f>A3-$A$3</f>
        <v>0</v>
      </c>
      <c r="C3" s="4">
        <f>Input!I4</f>
        <v>3556.1537602857138</v>
      </c>
      <c r="D3">
        <f>C3-$C$3</f>
        <v>0</v>
      </c>
      <c r="E3">
        <f t="shared" ref="E3:E34" si="0">(_Ac/(1+EXP(-1*(B3-_Muc)/_sc)))</f>
        <v>8.5205498006248899</v>
      </c>
      <c r="F3">
        <f>(D3-E3)^2</f>
        <v>72.599768904928851</v>
      </c>
      <c r="G3">
        <f>(E3-$H$4)^2</f>
        <v>607027.19225374376</v>
      </c>
      <c r="H3" s="2" t="s">
        <v>11</v>
      </c>
      <c r="I3" s="16">
        <f>SUM(F3:F167)</f>
        <v>77977447.168548003</v>
      </c>
      <c r="J3">
        <f>1-(I3/I5)</f>
        <v>7.4644384945357634E-2</v>
      </c>
      <c r="L3">
        <f>Input!J4</f>
        <v>1.6589218571421043</v>
      </c>
      <c r="M3">
        <f>L3-$L$3</f>
        <v>0</v>
      </c>
      <c r="N3">
        <f>_Ac*EXP(-1*(B3-_Muc)/_sc)*(1/_sc)*(1/(1+EXP(-1*(B3-_Muc)/_sc))^2)+$L$3</f>
        <v>3.2562302420830287</v>
      </c>
      <c r="O3">
        <f>(L3-N3)^2</f>
        <v>2.5513940766025844</v>
      </c>
      <c r="P3">
        <f>(N3-$Q$4)^2</f>
        <v>280.59826297183923</v>
      </c>
      <c r="Q3" s="1" t="s">
        <v>11</v>
      </c>
      <c r="R3" s="16">
        <f>SUM(O3:O167)</f>
        <v>144162.72062027655</v>
      </c>
      <c r="S3" s="5">
        <f>1-(R3/R5)</f>
        <v>-1.0013203016060528</v>
      </c>
      <c r="V3">
        <f>COUNT(B3:B500)</f>
        <v>117</v>
      </c>
      <c r="X3">
        <v>1755.8990050936411</v>
      </c>
      <c r="Y3">
        <v>28.258861545861642</v>
      </c>
      <c r="Z3">
        <v>5.308432404550711</v>
      </c>
      <c r="AA3">
        <v>0.28440957142857137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101</v>
      </c>
      <c r="B4">
        <f t="shared" ref="B4:B67" si="1">A4-$A$3</f>
        <v>1</v>
      </c>
      <c r="C4" s="4">
        <f>Input!I5</f>
        <v>3558.0262068571428</v>
      </c>
      <c r="D4">
        <f>C4-$C$3</f>
        <v>1.8724465714290091</v>
      </c>
      <c r="E4">
        <f t="shared" si="0"/>
        <v>10.276451505227961</v>
      </c>
      <c r="F4">
        <f t="shared" ref="F4:F67" si="2">(D4-E4)^2</f>
        <v>70.627298927317113</v>
      </c>
      <c r="G4">
        <f t="shared" ref="G4:G67" si="3">(E4-$H$4)^2</f>
        <v>604294.16093508177</v>
      </c>
      <c r="H4">
        <f>AVERAGE(D3:D167)</f>
        <v>787.64004785836426</v>
      </c>
      <c r="I4" t="s">
        <v>5</v>
      </c>
      <c r="J4" t="s">
        <v>6</v>
      </c>
      <c r="L4">
        <f>Input!J5</f>
        <v>1.8724465714290091</v>
      </c>
      <c r="M4">
        <f t="shared" ref="M4:M67" si="4">L4-$L$3</f>
        <v>0.21352471428690478</v>
      </c>
      <c r="N4">
        <f t="shared" ref="N4:N34" si="5">_Ac*EXP(-1*(B4-_Muc)/_sc)*(1/_sc)*(1/(1+EXP(-1*(B4-_Muc)/_sc))^2)+$L$3</f>
        <v>3.583465203746977</v>
      </c>
      <c r="O4">
        <f t="shared" ref="O4:O67" si="6">(L4-N4)^2</f>
        <v>2.9275847601392493</v>
      </c>
      <c r="P4">
        <f t="shared" ref="P4:P67" si="7">(N4-$Q$4)^2</f>
        <v>269.7422758182139</v>
      </c>
      <c r="Q4">
        <f>AVERAGE(M3:M167)</f>
        <v>20.007297759463501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102</v>
      </c>
      <c r="B5">
        <f t="shared" si="1"/>
        <v>2</v>
      </c>
      <c r="C5" s="4">
        <f>Input!I6</f>
        <v>3559.9643532857144</v>
      </c>
      <c r="D5">
        <f t="shared" ref="D5:D67" si="8">C5-$C$3</f>
        <v>3.8105930000006083</v>
      </c>
      <c r="E5">
        <f t="shared" si="0"/>
        <v>12.391640607097861</v>
      </c>
      <c r="F5">
        <f t="shared" si="2"/>
        <v>73.634378035269478</v>
      </c>
      <c r="G5">
        <f t="shared" si="3"/>
        <v>601010.09294562531</v>
      </c>
      <c r="I5">
        <f>SUM(G3:G167)</f>
        <v>84267546.335625172</v>
      </c>
      <c r="J5" s="5">
        <f>1-((1-J3)*(V3-1)/(V3-1-1))</f>
        <v>6.6597814379665166E-2</v>
      </c>
      <c r="L5">
        <f>Input!J6</f>
        <v>1.9381464285715992</v>
      </c>
      <c r="M5">
        <f t="shared" si="4"/>
        <v>0.27922457142949497</v>
      </c>
      <c r="N5">
        <f t="shared" si="5"/>
        <v>3.976779563035469</v>
      </c>
      <c r="O5">
        <f t="shared" si="6"/>
        <v>4.1560250569339825</v>
      </c>
      <c r="P5">
        <f t="shared" si="7"/>
        <v>256.97751364601032</v>
      </c>
      <c r="R5">
        <f>SUM(P3:P167)</f>
        <v>72033.807134513379</v>
      </c>
      <c r="S5" s="5">
        <f>1-((1-S3)*(V3-1)/(V3-1-1))</f>
        <v>-1.0187230868374098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103</v>
      </c>
      <c r="B6">
        <f t="shared" si="1"/>
        <v>3</v>
      </c>
      <c r="C6" s="4">
        <f>Input!I7</f>
        <v>3562.116024285715</v>
      </c>
      <c r="D6">
        <f t="shared" si="8"/>
        <v>5.9622640000011415</v>
      </c>
      <c r="E6">
        <f t="shared" si="0"/>
        <v>14.938470697349947</v>
      </c>
      <c r="F6">
        <f t="shared" si="2"/>
        <v>80.572286673529561</v>
      </c>
      <c r="G6">
        <f t="shared" si="3"/>
        <v>597067.7273471189</v>
      </c>
      <c r="L6">
        <f>Input!J7</f>
        <v>2.1516710000005332</v>
      </c>
      <c r="M6">
        <f t="shared" si="4"/>
        <v>0.49274914285842897</v>
      </c>
      <c r="N6">
        <f t="shared" si="5"/>
        <v>4.4490827123002559</v>
      </c>
      <c r="O6">
        <f t="shared" si="6"/>
        <v>5.2781005758119433</v>
      </c>
      <c r="P6">
        <f t="shared" si="7"/>
        <v>242.0580554537768</v>
      </c>
      <c r="V6" s="19" t="s">
        <v>17</v>
      </c>
      <c r="W6" s="20">
        <f>SQRT((S5-J5)^2)</f>
        <v>1.085320901217075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104</v>
      </c>
      <c r="B7">
        <f t="shared" si="1"/>
        <v>4</v>
      </c>
      <c r="C7" s="4">
        <f>Input!I8</f>
        <v>3564.2019954285715</v>
      </c>
      <c r="D7">
        <f t="shared" si="8"/>
        <v>8.0482351428577203</v>
      </c>
      <c r="E7">
        <f t="shared" si="0"/>
        <v>18.003340824547781</v>
      </c>
      <c r="F7">
        <f t="shared" si="2"/>
        <v>99.104129133617718</v>
      </c>
      <c r="G7">
        <f t="shared" si="3"/>
        <v>592340.66081385664</v>
      </c>
      <c r="L7">
        <f>Input!J8</f>
        <v>2.0859711428565788</v>
      </c>
      <c r="M7">
        <f t="shared" si="4"/>
        <v>0.42704928571447454</v>
      </c>
      <c r="N7">
        <f t="shared" si="5"/>
        <v>5.0156098777208644</v>
      </c>
      <c r="O7">
        <f t="shared" si="6"/>
        <v>8.5827831168172128</v>
      </c>
      <c r="P7">
        <f t="shared" si="7"/>
        <v>224.75070554358902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105</v>
      </c>
      <c r="B8">
        <f t="shared" si="1"/>
        <v>5</v>
      </c>
      <c r="C8" s="4">
        <f>Input!I9</f>
        <v>3566.468641142857</v>
      </c>
      <c r="D8">
        <f t="shared" si="8"/>
        <v>10.31488085714318</v>
      </c>
      <c r="E8">
        <f t="shared" si="0"/>
        <v>21.689185088617393</v>
      </c>
      <c r="F8">
        <f t="shared" si="2"/>
        <v>129.37479675013219</v>
      </c>
      <c r="G8">
        <f t="shared" si="3"/>
        <v>586680.72417771968</v>
      </c>
      <c r="L8">
        <f>Input!J9</f>
        <v>2.2666457142854597</v>
      </c>
      <c r="M8">
        <f t="shared" si="4"/>
        <v>0.60772385714335542</v>
      </c>
      <c r="N8">
        <f t="shared" si="5"/>
        <v>5.6942518156068447</v>
      </c>
      <c r="O8">
        <f t="shared" si="6"/>
        <v>11.748483585815585</v>
      </c>
      <c r="P8">
        <f t="shared" si="7"/>
        <v>204.8632841909515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106</v>
      </c>
      <c r="B9">
        <f t="shared" si="1"/>
        <v>6</v>
      </c>
      <c r="C9" s="4">
        <f>Input!I10</f>
        <v>3568.9652365714287</v>
      </c>
      <c r="D9">
        <f t="shared" si="8"/>
        <v>12.811476285714889</v>
      </c>
      <c r="E9">
        <f t="shared" si="0"/>
        <v>26.118295648660396</v>
      </c>
      <c r="F9">
        <f t="shared" si="2"/>
        <v>177.07144155806148</v>
      </c>
      <c r="G9">
        <f t="shared" si="3"/>
        <v>579915.37908853765</v>
      </c>
      <c r="L9">
        <f>Input!J10</f>
        <v>2.4965954285717089</v>
      </c>
      <c r="M9">
        <f t="shared" si="4"/>
        <v>0.83767357142960464</v>
      </c>
      <c r="N9">
        <f t="shared" si="5"/>
        <v>6.5058888113739837</v>
      </c>
      <c r="O9">
        <f t="shared" si="6"/>
        <v>16.074433429382108</v>
      </c>
      <c r="P9">
        <f t="shared" si="7"/>
        <v>182.28804358355168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107</v>
      </c>
      <c r="B10">
        <f t="shared" si="1"/>
        <v>7</v>
      </c>
      <c r="C10" s="4">
        <f>Input!I11</f>
        <v>3571.5768068571429</v>
      </c>
      <c r="D10">
        <f t="shared" si="8"/>
        <v>15.42304657142904</v>
      </c>
      <c r="E10">
        <f t="shared" si="0"/>
        <v>31.435472254446861</v>
      </c>
      <c r="F10">
        <f t="shared" si="2"/>
        <v>256.39777625416872</v>
      </c>
      <c r="G10">
        <f t="shared" si="3"/>
        <v>571845.36016430089</v>
      </c>
      <c r="L10">
        <f>Input!J11</f>
        <v>2.6115702857141514</v>
      </c>
      <c r="M10">
        <f t="shared" si="4"/>
        <v>0.95264842857204712</v>
      </c>
      <c r="N10">
        <f t="shared" si="5"/>
        <v>7.4747046686423317</v>
      </c>
      <c r="O10">
        <f t="shared" si="6"/>
        <v>23.650076026418255</v>
      </c>
      <c r="P10">
        <f t="shared" si="7"/>
        <v>157.06588958009851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108</v>
      </c>
      <c r="B11">
        <f t="shared" si="1"/>
        <v>8</v>
      </c>
      <c r="C11" s="4">
        <f>Input!I12</f>
        <v>3574.3033518571428</v>
      </c>
      <c r="D11">
        <f t="shared" si="8"/>
        <v>18.149591571429028</v>
      </c>
      <c r="E11">
        <f t="shared" si="0"/>
        <v>37.811460612303868</v>
      </c>
      <c r="F11">
        <f t="shared" si="2"/>
        <v>386.58909418051252</v>
      </c>
      <c r="G11">
        <f t="shared" si="3"/>
        <v>562242.91025142279</v>
      </c>
      <c r="L11">
        <f>Input!J12</f>
        <v>2.7265449999999873</v>
      </c>
      <c r="M11">
        <f t="shared" si="4"/>
        <v>1.0676231428578831</v>
      </c>
      <c r="N11">
        <f t="shared" si="5"/>
        <v>8.6284426641139405</v>
      </c>
      <c r="O11">
        <f t="shared" si="6"/>
        <v>34.832396037673739</v>
      </c>
      <c r="P11">
        <f t="shared" si="7"/>
        <v>129.47834328096266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109</v>
      </c>
      <c r="B12">
        <f t="shared" si="1"/>
        <v>9</v>
      </c>
      <c r="C12" s="4">
        <f>Input!I13</f>
        <v>3577.1941465714285</v>
      </c>
      <c r="D12">
        <f t="shared" si="8"/>
        <v>21.040386285714703</v>
      </c>
      <c r="E12">
        <f t="shared" si="0"/>
        <v>45.44659501073334</v>
      </c>
      <c r="F12">
        <f t="shared" si="2"/>
        <v>595.66302432917587</v>
      </c>
      <c r="G12">
        <f t="shared" si="3"/>
        <v>550851.12144988857</v>
      </c>
      <c r="L12">
        <f>Input!J13</f>
        <v>2.8907947142856756</v>
      </c>
      <c r="M12">
        <f t="shared" si="4"/>
        <v>1.2318728571435713</v>
      </c>
      <c r="N12">
        <f t="shared" si="5"/>
        <v>9.9985468298239244</v>
      </c>
      <c r="O12">
        <f t="shared" si="6"/>
        <v>50.520140135938455</v>
      </c>
      <c r="P12">
        <f t="shared" si="7"/>
        <v>100.1750951715611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110</v>
      </c>
      <c r="B13">
        <f t="shared" si="1"/>
        <v>10</v>
      </c>
      <c r="C13" s="4">
        <f>Input!I14</f>
        <v>3579.7564418571428</v>
      </c>
      <c r="D13">
        <f t="shared" si="8"/>
        <v>23.602681571429002</v>
      </c>
      <c r="E13">
        <f t="shared" si="0"/>
        <v>54.574492339651243</v>
      </c>
      <c r="F13">
        <f t="shared" si="2"/>
        <v>959.25306226256714</v>
      </c>
      <c r="G13">
        <f t="shared" si="3"/>
        <v>537385.10868795938</v>
      </c>
      <c r="L13">
        <f>Input!J14</f>
        <v>2.5622952857142991</v>
      </c>
      <c r="M13">
        <f t="shared" si="4"/>
        <v>0.90337342857219483</v>
      </c>
      <c r="N13">
        <f t="shared" si="5"/>
        <v>11.620107628377903</v>
      </c>
      <c r="O13">
        <f t="shared" si="6"/>
        <v>82.043964434909128</v>
      </c>
      <c r="P13">
        <f t="shared" si="7"/>
        <v>70.344958294979648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111</v>
      </c>
      <c r="B14">
        <f t="shared" si="1"/>
        <v>11</v>
      </c>
      <c r="C14" s="4">
        <f>Input!I15</f>
        <v>3582.5815365714288</v>
      </c>
      <c r="D14">
        <f t="shared" si="8"/>
        <v>26.427776285715026</v>
      </c>
      <c r="E14">
        <f t="shared" si="0"/>
        <v>65.465549084981362</v>
      </c>
      <c r="F14">
        <f t="shared" si="2"/>
        <v>1523.9477051271385</v>
      </c>
      <c r="G14">
        <f t="shared" si="3"/>
        <v>521536.00667858677</v>
      </c>
      <c r="L14">
        <f>Input!J15</f>
        <v>2.8250947142860241</v>
      </c>
      <c r="M14">
        <f t="shared" si="4"/>
        <v>1.1661728571439198</v>
      </c>
      <c r="N14">
        <f t="shared" si="5"/>
        <v>13.531500907209457</v>
      </c>
      <c r="O14">
        <f t="shared" si="6"/>
        <v>114.62713356786924</v>
      </c>
      <c r="P14">
        <f t="shared" si="7"/>
        <v>41.935944871663388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112</v>
      </c>
      <c r="B15">
        <f t="shared" si="1"/>
        <v>12</v>
      </c>
      <c r="C15" s="4">
        <f>Input!I16</f>
        <v>3585.0288571428573</v>
      </c>
      <c r="D15">
        <f t="shared" si="8"/>
        <v>28.87509685714349</v>
      </c>
      <c r="E15">
        <f t="shared" si="0"/>
        <v>78.429864575029569</v>
      </c>
      <c r="F15">
        <f t="shared" si="2"/>
        <v>2455.6750035736445</v>
      </c>
      <c r="G15">
        <f t="shared" si="3"/>
        <v>502979.0840727812</v>
      </c>
      <c r="L15">
        <f>Input!J16</f>
        <v>2.4473205714284632</v>
      </c>
      <c r="M15">
        <f t="shared" si="4"/>
        <v>0.78839871428635888</v>
      </c>
      <c r="N15">
        <f t="shared" si="5"/>
        <v>15.773574026477748</v>
      </c>
      <c r="O15">
        <f t="shared" si="6"/>
        <v>177.589031148213</v>
      </c>
      <c r="P15">
        <f t="shared" si="7"/>
        <v>17.924416647246822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113</v>
      </c>
      <c r="B16">
        <f t="shared" si="1"/>
        <v>13</v>
      </c>
      <c r="C16" s="4">
        <f>Input!I17</f>
        <v>3587.9032267142857</v>
      </c>
      <c r="D16">
        <f t="shared" si="8"/>
        <v>31.74946642857185</v>
      </c>
      <c r="E16">
        <f t="shared" si="0"/>
        <v>93.819049346116316</v>
      </c>
      <c r="F16">
        <f t="shared" si="2"/>
        <v>3852.6331235579278</v>
      </c>
      <c r="G16">
        <f t="shared" si="3"/>
        <v>481387.57797653275</v>
      </c>
      <c r="L16">
        <f>Input!J17</f>
        <v>2.8743695714283604</v>
      </c>
      <c r="M16">
        <f t="shared" si="4"/>
        <v>1.2154477142862561</v>
      </c>
      <c r="N16">
        <f t="shared" si="5"/>
        <v>18.388196681002455</v>
      </c>
      <c r="O16">
        <f t="shared" si="6"/>
        <v>240.67883158575611</v>
      </c>
      <c r="P16">
        <f t="shared" si="7"/>
        <v>2.6214883022737228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114</v>
      </c>
      <c r="B17">
        <f t="shared" si="1"/>
        <v>14</v>
      </c>
      <c r="C17" s="4">
        <f>Input!I18</f>
        <v>3590.8432962857146</v>
      </c>
      <c r="D17">
        <f t="shared" si="8"/>
        <v>34.689536000000771</v>
      </c>
      <c r="E17">
        <f t="shared" si="0"/>
        <v>112.02617885444113</v>
      </c>
      <c r="F17">
        <f t="shared" si="2"/>
        <v>5980.9563279952608</v>
      </c>
      <c r="G17">
        <f t="shared" si="3"/>
        <v>456454.0999904502</v>
      </c>
      <c r="L17">
        <f>Input!J18</f>
        <v>2.9400695714289213</v>
      </c>
      <c r="M17">
        <f t="shared" si="4"/>
        <v>1.2811477142868171</v>
      </c>
      <c r="N17">
        <f t="shared" si="5"/>
        <v>21.415963481893932</v>
      </c>
      <c r="O17">
        <f t="shared" si="6"/>
        <v>341.35865579075806</v>
      </c>
      <c r="P17">
        <f t="shared" si="7"/>
        <v>1.9843391175504483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115</v>
      </c>
      <c r="B18">
        <f t="shared" si="1"/>
        <v>15</v>
      </c>
      <c r="C18" s="4">
        <f>Input!I19</f>
        <v>3593.7669408571433</v>
      </c>
      <c r="D18">
        <f t="shared" si="8"/>
        <v>37.613180571429439</v>
      </c>
      <c r="E18">
        <f t="shared" si="0"/>
        <v>133.4829317559639</v>
      </c>
      <c r="F18">
        <f t="shared" si="2"/>
        <v>9191.0091921845469</v>
      </c>
      <c r="G18">
        <f t="shared" si="3"/>
        <v>427921.53254740924</v>
      </c>
      <c r="L18">
        <f>Input!J19</f>
        <v>2.9236445714286674</v>
      </c>
      <c r="M18">
        <f t="shared" si="4"/>
        <v>1.2647227142865631</v>
      </c>
      <c r="N18">
        <f t="shared" si="5"/>
        <v>24.892823826895707</v>
      </c>
      <c r="O18">
        <f t="shared" si="6"/>
        <v>482.6448371588433</v>
      </c>
      <c r="P18">
        <f t="shared" si="7"/>
        <v>23.868364955559596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116</v>
      </c>
      <c r="B19">
        <f t="shared" si="1"/>
        <v>16</v>
      </c>
      <c r="C19" s="4">
        <f>Input!I20</f>
        <v>3596.8712601428574</v>
      </c>
      <c r="D19">
        <f t="shared" si="8"/>
        <v>40.717499857143594</v>
      </c>
      <c r="E19">
        <f t="shared" si="0"/>
        <v>158.6527370335383</v>
      </c>
      <c r="F19">
        <f t="shared" si="2"/>
        <v>13908.720167852473</v>
      </c>
      <c r="G19">
        <f t="shared" si="3"/>
        <v>395625.03717864619</v>
      </c>
      <c r="L19">
        <f>Input!J20</f>
        <v>3.1043192857141548</v>
      </c>
      <c r="M19">
        <f t="shared" si="4"/>
        <v>1.4453974285720506</v>
      </c>
      <c r="N19">
        <f t="shared" si="5"/>
        <v>28.845442302242638</v>
      </c>
      <c r="O19">
        <f t="shared" si="6"/>
        <v>662.6054141520525</v>
      </c>
      <c r="P19">
        <f t="shared" si="7"/>
        <v>78.112798959056647</v>
      </c>
    </row>
    <row r="20" spans="1:35" x14ac:dyDescent="0.25">
      <c r="A20">
        <f>Input!G21</f>
        <v>117</v>
      </c>
      <c r="B20">
        <f t="shared" si="1"/>
        <v>17</v>
      </c>
      <c r="C20" s="4">
        <f>Input!I21</f>
        <v>3600.6161532857141</v>
      </c>
      <c r="D20">
        <f t="shared" si="8"/>
        <v>44.462393000000247</v>
      </c>
      <c r="E20">
        <f t="shared" si="0"/>
        <v>188.01859803088081</v>
      </c>
      <c r="F20">
        <f t="shared" si="2"/>
        <v>20608.384002868217</v>
      </c>
      <c r="G20">
        <f t="shared" si="3"/>
        <v>359545.88309321331</v>
      </c>
      <c r="L20">
        <f>Input!J21</f>
        <v>3.7448931428566539</v>
      </c>
      <c r="M20">
        <f t="shared" si="4"/>
        <v>2.0859712857145496</v>
      </c>
      <c r="N20">
        <f t="shared" si="5"/>
        <v>33.285187808149544</v>
      </c>
      <c r="O20">
        <f t="shared" si="6"/>
        <v>872.62900891233164</v>
      </c>
      <c r="P20">
        <f t="shared" si="7"/>
        <v>176.30236414499583</v>
      </c>
    </row>
    <row r="21" spans="1:35" x14ac:dyDescent="0.25">
      <c r="A21">
        <f>Input!G22</f>
        <v>118</v>
      </c>
      <c r="B21">
        <f t="shared" si="1"/>
        <v>18</v>
      </c>
      <c r="C21" s="4">
        <f>Input!I22</f>
        <v>3604.7388207142853</v>
      </c>
      <c r="D21">
        <f t="shared" si="8"/>
        <v>48.585060428571524</v>
      </c>
      <c r="E21">
        <f t="shared" si="0"/>
        <v>222.06424738154229</v>
      </c>
      <c r="F21">
        <f t="shared" si="2"/>
        <v>30095.028305863783</v>
      </c>
      <c r="G21">
        <f t="shared" si="3"/>
        <v>319875.98608499794</v>
      </c>
      <c r="L21">
        <f>Input!J22</f>
        <v>4.1226674285712761</v>
      </c>
      <c r="M21">
        <f t="shared" si="4"/>
        <v>2.4637455714291718</v>
      </c>
      <c r="N21">
        <f t="shared" si="5"/>
        <v>38.200844409109465</v>
      </c>
      <c r="O21">
        <f t="shared" si="6"/>
        <v>1161.3221463168829</v>
      </c>
      <c r="P21">
        <f t="shared" si="7"/>
        <v>331.00513969284384</v>
      </c>
    </row>
    <row r="22" spans="1:35" x14ac:dyDescent="0.25">
      <c r="A22">
        <f>Input!G23</f>
        <v>119</v>
      </c>
      <c r="B22">
        <f t="shared" si="1"/>
        <v>19</v>
      </c>
      <c r="C22" s="4">
        <f>Input!I23</f>
        <v>3609.8634112857139</v>
      </c>
      <c r="D22">
        <f t="shared" si="8"/>
        <v>53.709651000000122</v>
      </c>
      <c r="E22">
        <f t="shared" si="0"/>
        <v>261.24752978602874</v>
      </c>
      <c r="F22">
        <f t="shared" si="2"/>
        <v>43071.971131004306</v>
      </c>
      <c r="G22">
        <f t="shared" si="3"/>
        <v>277089.08308253408</v>
      </c>
      <c r="L22">
        <f>Input!J23</f>
        <v>5.1245905714285982</v>
      </c>
      <c r="M22">
        <f t="shared" si="4"/>
        <v>3.4656687142864939</v>
      </c>
      <c r="N22">
        <f t="shared" si="5"/>
        <v>43.550459682422563</v>
      </c>
      <c r="O22">
        <f t="shared" si="6"/>
        <v>1476.5474169352401</v>
      </c>
      <c r="P22">
        <f t="shared" si="7"/>
        <v>554.28047333066945</v>
      </c>
    </row>
    <row r="23" spans="1:35" x14ac:dyDescent="0.25">
      <c r="A23">
        <f>Input!G24</f>
        <v>120</v>
      </c>
      <c r="B23">
        <f t="shared" si="1"/>
        <v>20</v>
      </c>
      <c r="C23" s="4">
        <f>Input!I24</f>
        <v>3615.2015264285719</v>
      </c>
      <c r="D23">
        <f t="shared" si="8"/>
        <v>59.047766142858109</v>
      </c>
      <c r="E23">
        <f t="shared" si="0"/>
        <v>305.9655432416892</v>
      </c>
      <c r="F23">
        <f t="shared" si="2"/>
        <v>60968.388647428037</v>
      </c>
      <c r="G23">
        <f t="shared" si="3"/>
        <v>232010.32839771931</v>
      </c>
      <c r="L23">
        <f>Input!J24</f>
        <v>5.3381151428579869</v>
      </c>
      <c r="M23">
        <f t="shared" si="4"/>
        <v>3.6791932857158827</v>
      </c>
      <c r="N23">
        <f t="shared" si="5"/>
        <v>49.253202692423592</v>
      </c>
      <c r="O23">
        <f t="shared" si="6"/>
        <v>1928.534914486012</v>
      </c>
      <c r="P23">
        <f t="shared" si="7"/>
        <v>855.32295534773937</v>
      </c>
    </row>
    <row r="24" spans="1:35" x14ac:dyDescent="0.25">
      <c r="A24">
        <f>Input!G25</f>
        <v>121</v>
      </c>
      <c r="B24">
        <f t="shared" si="1"/>
        <v>21</v>
      </c>
      <c r="C24" s="4">
        <f>Input!I25</f>
        <v>3620.8188660000005</v>
      </c>
      <c r="D24">
        <f t="shared" si="8"/>
        <v>64.66510571428671</v>
      </c>
      <c r="E24">
        <f t="shared" si="0"/>
        <v>356.51221079788263</v>
      </c>
      <c r="F24">
        <f t="shared" si="2"/>
        <v>85174.732745675487</v>
      </c>
      <c r="G24">
        <f t="shared" si="3"/>
        <v>185871.21188844918</v>
      </c>
      <c r="L24">
        <f>Input!J25</f>
        <v>5.6173395714286016</v>
      </c>
      <c r="M24">
        <f t="shared" si="4"/>
        <v>3.9584177142864974</v>
      </c>
      <c r="N24">
        <f t="shared" si="5"/>
        <v>55.182650008285009</v>
      </c>
      <c r="O24">
        <f t="shared" si="6"/>
        <v>2456.7199987019467</v>
      </c>
      <c r="P24">
        <f t="shared" si="7"/>
        <v>1237.3054058286725</v>
      </c>
    </row>
    <row r="25" spans="1:35" x14ac:dyDescent="0.25">
      <c r="A25">
        <f>Input!G26</f>
        <v>122</v>
      </c>
      <c r="B25">
        <f t="shared" si="1"/>
        <v>22</v>
      </c>
      <c r="C25" s="4">
        <f>Input!I26</f>
        <v>3627.0932044285719</v>
      </c>
      <c r="D25">
        <f t="shared" si="8"/>
        <v>70.939444142858065</v>
      </c>
      <c r="E25">
        <f t="shared" si="0"/>
        <v>413.0306407563989</v>
      </c>
      <c r="F25">
        <f t="shared" si="2"/>
        <v>117026.38680048425</v>
      </c>
      <c r="G25">
        <f t="shared" si="3"/>
        <v>140332.20788928602</v>
      </c>
      <c r="L25">
        <f>Input!J26</f>
        <v>6.2743384285713546</v>
      </c>
      <c r="M25">
        <f t="shared" si="4"/>
        <v>4.6154165714292503</v>
      </c>
      <c r="N25">
        <f t="shared" si="5"/>
        <v>61.163432701050382</v>
      </c>
      <c r="O25">
        <f t="shared" si="6"/>
        <v>3012.8126700530902</v>
      </c>
      <c r="P25">
        <f t="shared" si="7"/>
        <v>1693.827443330109</v>
      </c>
    </row>
    <row r="26" spans="1:35" x14ac:dyDescent="0.25">
      <c r="A26">
        <f>Input!G27</f>
        <v>123</v>
      </c>
      <c r="B26">
        <f t="shared" si="1"/>
        <v>23</v>
      </c>
      <c r="C26" s="4">
        <f>Input!I27</f>
        <v>3634.8950650000002</v>
      </c>
      <c r="D26">
        <f t="shared" si="8"/>
        <v>78.741304714286343</v>
      </c>
      <c r="E26">
        <f t="shared" si="0"/>
        <v>475.46473248116087</v>
      </c>
      <c r="F26">
        <f t="shared" si="2"/>
        <v>157389.4781390985</v>
      </c>
      <c r="G26">
        <f t="shared" si="3"/>
        <v>97453.427530856396</v>
      </c>
      <c r="L26">
        <f>Input!J27</f>
        <v>7.8018605714282785</v>
      </c>
      <c r="M26">
        <f t="shared" si="4"/>
        <v>6.1429387142861742</v>
      </c>
      <c r="N26">
        <f t="shared" si="5"/>
        <v>66.973447116874596</v>
      </c>
      <c r="O26">
        <f t="shared" si="6"/>
        <v>3501.2766543052435</v>
      </c>
      <c r="P26">
        <f t="shared" si="7"/>
        <v>2205.8191854626471</v>
      </c>
    </row>
    <row r="27" spans="1:35" x14ac:dyDescent="0.25">
      <c r="A27">
        <f>Input!G28</f>
        <v>124</v>
      </c>
      <c r="B27">
        <f t="shared" si="1"/>
        <v>24</v>
      </c>
      <c r="C27" s="4">
        <f>Input!I28</f>
        <v>3643.7481235714286</v>
      </c>
      <c r="D27">
        <f t="shared" si="8"/>
        <v>87.594363285714735</v>
      </c>
      <c r="E27">
        <f t="shared" si="0"/>
        <v>543.51661821181085</v>
      </c>
      <c r="F27">
        <f t="shared" si="2"/>
        <v>207865.10253689619</v>
      </c>
      <c r="G27">
        <f t="shared" si="3"/>
        <v>59596.24890239571</v>
      </c>
      <c r="L27">
        <f>Input!J28</f>
        <v>8.8530585714283916</v>
      </c>
      <c r="M27">
        <f t="shared" si="4"/>
        <v>7.1941367142862873</v>
      </c>
      <c r="N27">
        <f t="shared" si="5"/>
        <v>72.353583697082342</v>
      </c>
      <c r="O27">
        <f t="shared" si="6"/>
        <v>4032.3166912338088</v>
      </c>
      <c r="P27">
        <f t="shared" si="7"/>
        <v>2740.1336514629525</v>
      </c>
    </row>
    <row r="28" spans="1:35" x14ac:dyDescent="0.25">
      <c r="A28">
        <f>Input!G29</f>
        <v>125</v>
      </c>
      <c r="B28">
        <f t="shared" si="1"/>
        <v>25</v>
      </c>
      <c r="C28" s="4">
        <f>Input!I29</f>
        <v>3653.8494799999999</v>
      </c>
      <c r="D28">
        <f t="shared" si="8"/>
        <v>97.695719714286042</v>
      </c>
      <c r="E28">
        <f t="shared" si="0"/>
        <v>616.6180529213301</v>
      </c>
      <c r="F28">
        <f t="shared" si="2"/>
        <v>269280.38790104247</v>
      </c>
      <c r="G28">
        <f t="shared" si="3"/>
        <v>29248.522752242934</v>
      </c>
      <c r="L28">
        <f>Input!J29</f>
        <v>10.101356428571307</v>
      </c>
      <c r="M28">
        <f t="shared" si="4"/>
        <v>8.4424345714292031</v>
      </c>
      <c r="N28">
        <f t="shared" si="5"/>
        <v>77.025925183455556</v>
      </c>
      <c r="O28">
        <f t="shared" si="6"/>
        <v>4478.8979030272294</v>
      </c>
      <c r="P28">
        <f t="shared" si="7"/>
        <v>3251.1238733160194</v>
      </c>
    </row>
    <row r="29" spans="1:35" x14ac:dyDescent="0.25">
      <c r="A29">
        <f>Input!G30</f>
        <v>126</v>
      </c>
      <c r="B29">
        <f t="shared" si="1"/>
        <v>26</v>
      </c>
      <c r="C29" s="4">
        <f>Input!I30</f>
        <v>3664.4107354285711</v>
      </c>
      <c r="D29">
        <f t="shared" si="8"/>
        <v>108.2569751428573</v>
      </c>
      <c r="E29">
        <f t="shared" si="0"/>
        <v>693.92397719485052</v>
      </c>
      <c r="F29">
        <f t="shared" si="2"/>
        <v>343005.83729256946</v>
      </c>
      <c r="G29">
        <f t="shared" si="3"/>
        <v>8782.7019006086994</v>
      </c>
      <c r="L29">
        <f>Input!J30</f>
        <v>10.561255428571258</v>
      </c>
      <c r="M29">
        <f t="shared" si="4"/>
        <v>8.9023335714291534</v>
      </c>
      <c r="N29">
        <f t="shared" si="5"/>
        <v>80.719570680385985</v>
      </c>
      <c r="O29">
        <f t="shared" si="6"/>
        <v>4922.1891989730193</v>
      </c>
      <c r="P29">
        <f t="shared" si="7"/>
        <v>3685.9800832245778</v>
      </c>
    </row>
    <row r="30" spans="1:35" x14ac:dyDescent="0.25">
      <c r="A30">
        <f>Input!G31</f>
        <v>127</v>
      </c>
      <c r="B30">
        <f t="shared" si="1"/>
        <v>27</v>
      </c>
      <c r="C30" s="4">
        <f>Input!I31</f>
        <v>3675.1033907142855</v>
      </c>
      <c r="D30">
        <f t="shared" si="8"/>
        <v>118.94963042857171</v>
      </c>
      <c r="E30">
        <f t="shared" si="0"/>
        <v>774.33451545451408</v>
      </c>
      <c r="F30">
        <f t="shared" si="2"/>
        <v>429529.34752046771</v>
      </c>
      <c r="G30">
        <f t="shared" si="3"/>
        <v>177.03719254990713</v>
      </c>
      <c r="L30">
        <f>Input!J31</f>
        <v>10.692655285714409</v>
      </c>
      <c r="M30">
        <f t="shared" si="4"/>
        <v>9.0337334285723045</v>
      </c>
      <c r="N30">
        <f t="shared" si="5"/>
        <v>83.200973084663588</v>
      </c>
      <c r="O30">
        <f t="shared" si="6"/>
        <v>5257.4561500334103</v>
      </c>
      <c r="P30">
        <f t="shared" si="7"/>
        <v>3993.4406011068027</v>
      </c>
    </row>
    <row r="31" spans="1:35" x14ac:dyDescent="0.25">
      <c r="A31">
        <f>Input!G32</f>
        <v>128</v>
      </c>
      <c r="B31">
        <f t="shared" si="1"/>
        <v>28</v>
      </c>
      <c r="C31" s="4">
        <f>Input!I32</f>
        <v>3685.9931455714286</v>
      </c>
      <c r="D31">
        <f t="shared" si="8"/>
        <v>129.8393852857148</v>
      </c>
      <c r="E31">
        <f t="shared" si="0"/>
        <v>856.54748374336987</v>
      </c>
      <c r="F31">
        <f t="shared" si="2"/>
        <v>528104.66036394087</v>
      </c>
      <c r="G31">
        <f t="shared" si="3"/>
        <v>4748.2347202461588</v>
      </c>
      <c r="L31">
        <f>Input!J32</f>
        <v>10.889754857143089</v>
      </c>
      <c r="M31">
        <f t="shared" si="4"/>
        <v>9.2308330000009846</v>
      </c>
      <c r="N31">
        <f t="shared" si="5"/>
        <v>84.303638105160516</v>
      </c>
      <c r="O31">
        <f t="shared" si="6"/>
        <v>5389.5982535535341</v>
      </c>
      <c r="P31">
        <f t="shared" si="7"/>
        <v>4134.0193818497064</v>
      </c>
    </row>
    <row r="32" spans="1:35" x14ac:dyDescent="0.25">
      <c r="A32">
        <f>Input!G33</f>
        <v>129</v>
      </c>
      <c r="B32">
        <f t="shared" si="1"/>
        <v>29</v>
      </c>
      <c r="C32" s="4">
        <f>Input!I33</f>
        <v>3696.7515007142856</v>
      </c>
      <c r="D32">
        <f t="shared" si="8"/>
        <v>140.5977404285718</v>
      </c>
      <c r="E32">
        <f t="shared" si="0"/>
        <v>939.13774000590615</v>
      </c>
      <c r="F32">
        <f t="shared" si="2"/>
        <v>637666.1309249691</v>
      </c>
      <c r="G32">
        <f t="shared" si="3"/>
        <v>22951.550726031379</v>
      </c>
      <c r="L32">
        <f>Input!J33</f>
        <v>10.758355142856999</v>
      </c>
      <c r="M32">
        <f t="shared" si="4"/>
        <v>9.0994332857148947</v>
      </c>
      <c r="N32">
        <f t="shared" si="5"/>
        <v>83.951108451452114</v>
      </c>
      <c r="O32">
        <f t="shared" si="6"/>
        <v>5357.1791368928616</v>
      </c>
      <c r="P32">
        <f t="shared" si="7"/>
        <v>4088.8109258128779</v>
      </c>
    </row>
    <row r="33" spans="1:16" x14ac:dyDescent="0.25">
      <c r="A33">
        <f>Input!G34</f>
        <v>130</v>
      </c>
      <c r="B33">
        <f t="shared" si="1"/>
        <v>30</v>
      </c>
      <c r="C33" s="4">
        <f>Input!I34</f>
        <v>3707.3784559999995</v>
      </c>
      <c r="D33">
        <f t="shared" si="8"/>
        <v>151.22469571428564</v>
      </c>
      <c r="E33">
        <f t="shared" si="0"/>
        <v>1020.6538930882429</v>
      </c>
      <c r="F33">
        <f t="shared" si="2"/>
        <v>755907.12924632349</v>
      </c>
      <c r="G33">
        <f t="shared" si="3"/>
        <v>54295.452068813815</v>
      </c>
      <c r="L33">
        <f>Input!J34</f>
        <v>10.626955285713848</v>
      </c>
      <c r="M33">
        <f t="shared" si="4"/>
        <v>8.9680334285717436</v>
      </c>
      <c r="N33">
        <f t="shared" si="5"/>
        <v>82.167993360977277</v>
      </c>
      <c r="O33">
        <f t="shared" si="6"/>
        <v>5118.1201288862922</v>
      </c>
      <c r="P33">
        <f t="shared" si="7"/>
        <v>3863.9520776640547</v>
      </c>
    </row>
    <row r="34" spans="1:16" x14ac:dyDescent="0.25">
      <c r="A34">
        <f>Input!G35</f>
        <v>131</v>
      </c>
      <c r="B34">
        <f t="shared" si="1"/>
        <v>31</v>
      </c>
      <c r="C34" s="4">
        <f>Input!I35</f>
        <v>3717.5455122857138</v>
      </c>
      <c r="D34">
        <f t="shared" si="8"/>
        <v>161.391752</v>
      </c>
      <c r="E34">
        <f t="shared" si="0"/>
        <v>1099.7188153265422</v>
      </c>
      <c r="F34">
        <f t="shared" si="2"/>
        <v>880457.67777101276</v>
      </c>
      <c r="G34">
        <f t="shared" si="3"/>
        <v>97393.157104457074</v>
      </c>
      <c r="L34">
        <f>Input!J35</f>
        <v>10.167056285714352</v>
      </c>
      <c r="M34">
        <f t="shared" si="4"/>
        <v>8.508134428572248</v>
      </c>
      <c r="N34">
        <f t="shared" si="5"/>
        <v>79.076386778275037</v>
      </c>
      <c r="O34">
        <f t="shared" si="6"/>
        <v>4748.4958289329534</v>
      </c>
      <c r="P34">
        <f t="shared" si="7"/>
        <v>3489.1572775122818</v>
      </c>
    </row>
    <row r="35" spans="1:16" x14ac:dyDescent="0.25">
      <c r="A35">
        <f>Input!G36</f>
        <v>132</v>
      </c>
      <c r="B35">
        <f t="shared" si="1"/>
        <v>32</v>
      </c>
      <c r="C35" s="4">
        <f>Input!I36</f>
        <v>3727.2198194285711</v>
      </c>
      <c r="D35">
        <f t="shared" si="8"/>
        <v>171.06605914285728</v>
      </c>
      <c r="E35">
        <f t="shared" ref="E35:E66" si="9">(_Ac/(1+EXP(-1*(B35-_Muc)/_sc)))</f>
        <v>1175.1194823712608</v>
      </c>
      <c r="F35">
        <f t="shared" si="2"/>
        <v>1008123.2766966756</v>
      </c>
      <c r="G35">
        <f t="shared" si="3"/>
        <v>150140.31217043407</v>
      </c>
      <c r="L35">
        <f>Input!J36</f>
        <v>9.6743071428572875</v>
      </c>
      <c r="M35">
        <f t="shared" si="4"/>
        <v>8.0153852857151833</v>
      </c>
      <c r="N35">
        <f t="shared" ref="N35:N66" si="10">_Ac*EXP(-1*(B35-_Muc)/_sc)*(1/_sc)*(1/(1+EXP(-1*(B35-_Muc)/_sc))^2)+$L$3</f>
        <v>74.878546415094576</v>
      </c>
      <c r="O35">
        <f t="shared" si="6"/>
        <v>4251.5928190711711</v>
      </c>
      <c r="P35">
        <f t="shared" si="7"/>
        <v>3010.8539290280955</v>
      </c>
    </row>
    <row r="36" spans="1:16" x14ac:dyDescent="0.25">
      <c r="A36">
        <f>Input!G37</f>
        <v>133</v>
      </c>
      <c r="B36">
        <f t="shared" si="1"/>
        <v>33</v>
      </c>
      <c r="C36" s="4">
        <f>Input!I37</f>
        <v>3737.3868757142855</v>
      </c>
      <c r="D36">
        <f t="shared" si="8"/>
        <v>181.23311542857164</v>
      </c>
      <c r="E36">
        <f t="shared" si="9"/>
        <v>1245.8742228728552</v>
      </c>
      <c r="F36">
        <f t="shared" si="2"/>
        <v>1133460.6876601905</v>
      </c>
      <c r="G36">
        <f t="shared" si="3"/>
        <v>209978.55915121108</v>
      </c>
      <c r="L36">
        <f>Input!J37</f>
        <v>10.167056285714352</v>
      </c>
      <c r="M36">
        <f t="shared" si="4"/>
        <v>8.508134428572248</v>
      </c>
      <c r="N36">
        <f t="shared" si="10"/>
        <v>69.8299203483366</v>
      </c>
      <c r="O36">
        <f t="shared" si="6"/>
        <v>3559.6573481549412</v>
      </c>
      <c r="P36">
        <f t="shared" si="7"/>
        <v>2482.2937216332884</v>
      </c>
    </row>
    <row r="37" spans="1:16" x14ac:dyDescent="0.25">
      <c r="A37">
        <f>Input!G38</f>
        <v>134</v>
      </c>
      <c r="B37">
        <f t="shared" si="1"/>
        <v>34</v>
      </c>
      <c r="C37" s="4">
        <f>Input!I38</f>
        <v>3747.4882321428568</v>
      </c>
      <c r="D37">
        <f t="shared" si="8"/>
        <v>191.33447185714294</v>
      </c>
      <c r="E37">
        <f t="shared" si="9"/>
        <v>1311.2705936701136</v>
      </c>
      <c r="F37">
        <f t="shared" si="2"/>
        <v>1254256.916941477</v>
      </c>
      <c r="G37">
        <f t="shared" si="3"/>
        <v>274188.94850711053</v>
      </c>
      <c r="L37">
        <f>Input!J38</f>
        <v>10.101356428571307</v>
      </c>
      <c r="M37">
        <f t="shared" si="4"/>
        <v>8.4424345714292031</v>
      </c>
      <c r="N37">
        <f t="shared" si="10"/>
        <v>64.208402479196479</v>
      </c>
      <c r="O37">
        <f t="shared" si="6"/>
        <v>2927.5724323244731</v>
      </c>
      <c r="P37">
        <f t="shared" si="7"/>
        <v>1953.7376584448014</v>
      </c>
    </row>
    <row r="38" spans="1:16" x14ac:dyDescent="0.25">
      <c r="A38">
        <f>Input!G39</f>
        <v>135</v>
      </c>
      <c r="B38">
        <f t="shared" si="1"/>
        <v>35</v>
      </c>
      <c r="C38" s="4">
        <f>Input!I39</f>
        <v>3757.8523879999998</v>
      </c>
      <c r="D38">
        <f t="shared" si="8"/>
        <v>201.69862771428598</v>
      </c>
      <c r="E38">
        <f t="shared" si="9"/>
        <v>1370.8730984213717</v>
      </c>
      <c r="F38">
        <f t="shared" si="2"/>
        <v>1366968.942953194</v>
      </c>
      <c r="G38">
        <f t="shared" si="3"/>
        <v>340160.79126903153</v>
      </c>
      <c r="L38">
        <f>Input!J39</f>
        <v>10.364155857143032</v>
      </c>
      <c r="M38">
        <f t="shared" si="4"/>
        <v>8.7052340000009281</v>
      </c>
      <c r="N38">
        <f t="shared" si="10"/>
        <v>58.285638635341932</v>
      </c>
      <c r="O38">
        <f t="shared" si="6"/>
        <v>2296.4685116612136</v>
      </c>
      <c r="P38">
        <f t="shared" si="7"/>
        <v>1465.2313802099452</v>
      </c>
    </row>
    <row r="39" spans="1:16" x14ac:dyDescent="0.25">
      <c r="A39">
        <f>Input!G40</f>
        <v>136</v>
      </c>
      <c r="B39">
        <f t="shared" si="1"/>
        <v>36</v>
      </c>
      <c r="C39" s="4">
        <f>Input!I40</f>
        <v>3768.4793432857145</v>
      </c>
      <c r="D39">
        <f t="shared" si="8"/>
        <v>212.32558300000073</v>
      </c>
      <c r="E39">
        <f t="shared" si="9"/>
        <v>1424.5051002430944</v>
      </c>
      <c r="F39">
        <f t="shared" si="2"/>
        <v>1469379.1820236996</v>
      </c>
      <c r="G39">
        <f t="shared" si="3"/>
        <v>405597.09494900506</v>
      </c>
      <c r="L39">
        <f>Input!J40</f>
        <v>10.626955285714757</v>
      </c>
      <c r="M39">
        <f t="shared" si="4"/>
        <v>8.9680334285726531</v>
      </c>
      <c r="N39">
        <f t="shared" si="10"/>
        <v>52.304636136802259</v>
      </c>
      <c r="O39">
        <f t="shared" si="6"/>
        <v>1737.0290811251059</v>
      </c>
      <c r="P39">
        <f t="shared" si="7"/>
        <v>1043.1180662603192</v>
      </c>
    </row>
    <row r="40" spans="1:16" x14ac:dyDescent="0.25">
      <c r="A40">
        <f>Input!G41</f>
        <v>137</v>
      </c>
      <c r="B40">
        <f t="shared" si="1"/>
        <v>37</v>
      </c>
      <c r="C40" s="4">
        <f>Input!I41</f>
        <v>3779.1555735714287</v>
      </c>
      <c r="D40">
        <f t="shared" si="8"/>
        <v>223.00181328571489</v>
      </c>
      <c r="E40">
        <f t="shared" si="9"/>
        <v>1472.2124225115006</v>
      </c>
      <c r="F40">
        <f t="shared" si="2"/>
        <v>1560527.1462022585</v>
      </c>
      <c r="G40">
        <f t="shared" si="3"/>
        <v>468639.33613823401</v>
      </c>
      <c r="L40">
        <f>Input!J41</f>
        <v>10.676230285714155</v>
      </c>
      <c r="M40">
        <f t="shared" si="4"/>
        <v>9.0173084285720506</v>
      </c>
      <c r="N40">
        <f t="shared" si="10"/>
        <v>46.465672391767235</v>
      </c>
      <c r="O40">
        <f t="shared" si="6"/>
        <v>1280.8841662625252</v>
      </c>
      <c r="P40">
        <f t="shared" si="7"/>
        <v>700.04558818333373</v>
      </c>
    </row>
    <row r="41" spans="1:16" x14ac:dyDescent="0.25">
      <c r="A41">
        <f>Input!G42</f>
        <v>138</v>
      </c>
      <c r="B41">
        <f t="shared" si="1"/>
        <v>38</v>
      </c>
      <c r="C41" s="4">
        <f>Input!I42</f>
        <v>3790.7187521428573</v>
      </c>
      <c r="D41">
        <f t="shared" si="8"/>
        <v>234.56499185714347</v>
      </c>
      <c r="E41">
        <f t="shared" si="9"/>
        <v>1514.2170337518817</v>
      </c>
      <c r="F41">
        <f t="shared" si="2"/>
        <v>1637509.3483253729</v>
      </c>
      <c r="G41">
        <f t="shared" si="3"/>
        <v>527914.11643010855</v>
      </c>
      <c r="L41">
        <f>Input!J42</f>
        <v>11.56317857142858</v>
      </c>
      <c r="M41">
        <f t="shared" si="4"/>
        <v>9.9042567142864755</v>
      </c>
      <c r="N41">
        <f t="shared" si="10"/>
        <v>40.920392001228322</v>
      </c>
      <c r="O41">
        <f t="shared" si="6"/>
        <v>861.84598036281432</v>
      </c>
      <c r="P41">
        <f t="shared" si="7"/>
        <v>437.35751076493688</v>
      </c>
    </row>
    <row r="42" spans="1:16" x14ac:dyDescent="0.25">
      <c r="A42">
        <f>Input!G43</f>
        <v>139</v>
      </c>
      <c r="B42">
        <f t="shared" si="1"/>
        <v>39</v>
      </c>
      <c r="C42" s="4">
        <f>Input!I43</f>
        <v>3802.0848311428572</v>
      </c>
      <c r="D42">
        <f t="shared" si="8"/>
        <v>245.93107085714337</v>
      </c>
      <c r="E42">
        <f t="shared" si="9"/>
        <v>1550.8683204750464</v>
      </c>
      <c r="F42">
        <f t="shared" si="2"/>
        <v>1702861.2254403373</v>
      </c>
      <c r="G42">
        <f t="shared" si="3"/>
        <v>582517.39612144453</v>
      </c>
      <c r="L42">
        <f>Input!J43</f>
        <v>11.3660789999999</v>
      </c>
      <c r="M42">
        <f t="shared" si="4"/>
        <v>9.7071571428577954</v>
      </c>
      <c r="N42">
        <f t="shared" si="10"/>
        <v>35.772554017688577</v>
      </c>
      <c r="O42">
        <f t="shared" si="6"/>
        <v>595.67602278906156</v>
      </c>
      <c r="P42">
        <f t="shared" si="7"/>
        <v>248.54330488750492</v>
      </c>
    </row>
    <row r="43" spans="1:16" x14ac:dyDescent="0.25">
      <c r="A43">
        <f>Input!G44</f>
        <v>140</v>
      </c>
      <c r="B43">
        <f t="shared" si="1"/>
        <v>40</v>
      </c>
      <c r="C43" s="4">
        <f>Input!I44</f>
        <v>3813.1716855714285</v>
      </c>
      <c r="D43">
        <f t="shared" si="8"/>
        <v>257.01792528571468</v>
      </c>
      <c r="E43">
        <f t="shared" si="9"/>
        <v>1582.5975403984351</v>
      </c>
      <c r="F43">
        <f t="shared" si="2"/>
        <v>1757161.3160023878</v>
      </c>
      <c r="G43">
        <f t="shared" si="3"/>
        <v>631957.41494559671</v>
      </c>
      <c r="L43">
        <f>Input!J44</f>
        <v>11.086854428571314</v>
      </c>
      <c r="M43">
        <f t="shared" si="4"/>
        <v>9.4279325714292099</v>
      </c>
      <c r="N43">
        <f t="shared" si="10"/>
        <v>31.083273044219439</v>
      </c>
      <c r="O43">
        <f t="shared" si="6"/>
        <v>399.85675745223887</v>
      </c>
      <c r="P43">
        <f t="shared" si="7"/>
        <v>122.67722850852438</v>
      </c>
    </row>
    <row r="44" spans="1:16" x14ac:dyDescent="0.25">
      <c r="A44">
        <f>Input!G45</f>
        <v>141</v>
      </c>
      <c r="B44">
        <f t="shared" si="1"/>
        <v>41</v>
      </c>
      <c r="C44" s="4">
        <f>Input!I45</f>
        <v>3824.8005639999997</v>
      </c>
      <c r="D44">
        <f t="shared" si="8"/>
        <v>268.64680371428585</v>
      </c>
      <c r="E44">
        <f t="shared" si="9"/>
        <v>1609.8788666473401</v>
      </c>
      <c r="F44">
        <f t="shared" si="2"/>
        <v>1798903.4466396566</v>
      </c>
      <c r="G44">
        <f t="shared" si="3"/>
        <v>676076.67512349028</v>
      </c>
      <c r="L44">
        <f>Input!J45</f>
        <v>11.62887842857117</v>
      </c>
      <c r="M44">
        <f t="shared" si="4"/>
        <v>9.9699565714290657</v>
      </c>
      <c r="N44">
        <f t="shared" si="10"/>
        <v>26.878634324371173</v>
      </c>
      <c r="O44">
        <f t="shared" si="6"/>
        <v>232.55505488148697</v>
      </c>
      <c r="P44">
        <f t="shared" si="7"/>
        <v>47.215266188237166</v>
      </c>
    </row>
    <row r="45" spans="1:16" x14ac:dyDescent="0.25">
      <c r="A45">
        <f>Input!G46</f>
        <v>142</v>
      </c>
      <c r="B45">
        <f t="shared" si="1"/>
        <v>42</v>
      </c>
      <c r="C45" s="4">
        <f>Input!I46</f>
        <v>3836.100943142857</v>
      </c>
      <c r="D45">
        <f t="shared" si="8"/>
        <v>279.94718285714316</v>
      </c>
      <c r="E45">
        <f t="shared" si="9"/>
        <v>1633.1985031058603</v>
      </c>
      <c r="F45">
        <f t="shared" si="2"/>
        <v>1831289.1357548959</v>
      </c>
      <c r="G45">
        <f t="shared" si="3"/>
        <v>714969.10124053166</v>
      </c>
      <c r="L45">
        <f>Input!J46</f>
        <v>11.300379142857309</v>
      </c>
      <c r="M45">
        <f t="shared" si="4"/>
        <v>9.6414572857152052</v>
      </c>
      <c r="N45">
        <f t="shared" si="10"/>
        <v>23.157982679140293</v>
      </c>
      <c r="O45">
        <f t="shared" si="6"/>
        <v>140.60276162367072</v>
      </c>
      <c r="P45">
        <f t="shared" si="7"/>
        <v>9.9268154630787517</v>
      </c>
    </row>
    <row r="46" spans="1:16" x14ac:dyDescent="0.25">
      <c r="A46">
        <f>Input!G47</f>
        <v>143</v>
      </c>
      <c r="B46">
        <f t="shared" si="1"/>
        <v>43</v>
      </c>
      <c r="C46" s="4">
        <f>Input!I47</f>
        <v>3848.0254711428574</v>
      </c>
      <c r="D46">
        <f t="shared" si="8"/>
        <v>291.87171085714363</v>
      </c>
      <c r="E46">
        <f t="shared" si="9"/>
        <v>1653.031923940229</v>
      </c>
      <c r="F46">
        <f t="shared" si="2"/>
        <v>1852757.1256803905</v>
      </c>
      <c r="G46">
        <f t="shared" si="3"/>
        <v>748903.09918848961</v>
      </c>
      <c r="L46">
        <f>Input!J47</f>
        <v>11.924528000000464</v>
      </c>
      <c r="M46">
        <f t="shared" si="4"/>
        <v>10.26560614285836</v>
      </c>
      <c r="N46">
        <f t="shared" si="10"/>
        <v>19.901735995811819</v>
      </c>
      <c r="O46">
        <f t="shared" si="6"/>
        <v>63.635847408436618</v>
      </c>
      <c r="P46">
        <f t="shared" si="7"/>
        <v>1.1143285945253599E-2</v>
      </c>
    </row>
    <row r="47" spans="1:16" x14ac:dyDescent="0.25">
      <c r="A47">
        <f>Input!G48</f>
        <v>144</v>
      </c>
      <c r="B47">
        <f t="shared" si="1"/>
        <v>44</v>
      </c>
      <c r="C47" s="4">
        <f>Input!I48</f>
        <v>3860.0978238571429</v>
      </c>
      <c r="D47">
        <f t="shared" si="8"/>
        <v>303.94406357142907</v>
      </c>
      <c r="E47">
        <f t="shared" si="9"/>
        <v>1669.8284051347925</v>
      </c>
      <c r="F47">
        <f t="shared" si="2"/>
        <v>1865640.0345279831</v>
      </c>
      <c r="G47">
        <f t="shared" si="3"/>
        <v>778256.29771408311</v>
      </c>
      <c r="L47">
        <f>Input!J48</f>
        <v>12.072352714285444</v>
      </c>
      <c r="M47">
        <f t="shared" si="4"/>
        <v>10.413430857143339</v>
      </c>
      <c r="N47">
        <f t="shared" si="10"/>
        <v>17.078086663139977</v>
      </c>
      <c r="O47">
        <f t="shared" si="6"/>
        <v>25.057372366714805</v>
      </c>
      <c r="P47">
        <f t="shared" si="7"/>
        <v>8.5802776468248609</v>
      </c>
    </row>
    <row r="48" spans="1:16" x14ac:dyDescent="0.25">
      <c r="A48">
        <f>Input!G49</f>
        <v>145</v>
      </c>
      <c r="B48">
        <f t="shared" si="1"/>
        <v>45</v>
      </c>
      <c r="C48" s="4">
        <f>Input!I49</f>
        <v>3871.7595524285712</v>
      </c>
      <c r="D48">
        <f t="shared" si="8"/>
        <v>315.60579214285735</v>
      </c>
      <c r="E48">
        <f t="shared" si="9"/>
        <v>1684.0015874425139</v>
      </c>
      <c r="F48">
        <f t="shared" si="2"/>
        <v>1872507.0525937798</v>
      </c>
      <c r="G48">
        <f t="shared" si="3"/>
        <v>803464.00964566716</v>
      </c>
      <c r="L48">
        <f>Input!J49</f>
        <v>11.661728571428284</v>
      </c>
      <c r="M48">
        <f t="shared" si="4"/>
        <v>10.00280671428618</v>
      </c>
      <c r="N48">
        <f t="shared" si="10"/>
        <v>14.648347980872746</v>
      </c>
      <c r="O48">
        <f t="shared" si="6"/>
        <v>8.9198954968703852</v>
      </c>
      <c r="P48">
        <f t="shared" si="7"/>
        <v>28.718342729457905</v>
      </c>
    </row>
    <row r="49" spans="1:16" x14ac:dyDescent="0.25">
      <c r="A49">
        <f>Input!G50</f>
        <v>146</v>
      </c>
      <c r="B49">
        <f t="shared" si="1"/>
        <v>46</v>
      </c>
      <c r="C49" s="4">
        <f>Input!I50</f>
        <v>3884.4396290000004</v>
      </c>
      <c r="D49">
        <f t="shared" si="8"/>
        <v>328.28586871428661</v>
      </c>
      <c r="E49">
        <f t="shared" si="9"/>
        <v>1695.9247071963216</v>
      </c>
      <c r="F49">
        <f t="shared" si="2"/>
        <v>1870435.9925244898</v>
      </c>
      <c r="G49">
        <f t="shared" si="3"/>
        <v>824981.0223886692</v>
      </c>
      <c r="L49">
        <f>Input!J50</f>
        <v>12.680076571429254</v>
      </c>
      <c r="M49">
        <f t="shared" si="4"/>
        <v>11.02115471428715</v>
      </c>
      <c r="N49">
        <f t="shared" si="10"/>
        <v>12.570961005982408</v>
      </c>
      <c r="O49">
        <f t="shared" si="6"/>
        <v>1.1906206622784903E-2</v>
      </c>
      <c r="P49">
        <f t="shared" si="7"/>
        <v>55.299104311173728</v>
      </c>
    </row>
    <row r="50" spans="1:16" x14ac:dyDescent="0.25">
      <c r="A50">
        <f>Input!G51</f>
        <v>147</v>
      </c>
      <c r="B50">
        <f t="shared" si="1"/>
        <v>47</v>
      </c>
      <c r="C50" s="4">
        <f>Input!I51</f>
        <v>3897.743854571429</v>
      </c>
      <c r="D50">
        <f t="shared" si="8"/>
        <v>341.59009428571517</v>
      </c>
      <c r="E50">
        <f t="shared" si="9"/>
        <v>1705.9292265540769</v>
      </c>
      <c r="F50">
        <f t="shared" si="2"/>
        <v>1861421.2678387861</v>
      </c>
      <c r="G50">
        <f t="shared" si="3"/>
        <v>843255.0157096464</v>
      </c>
      <c r="L50">
        <f>Input!J51</f>
        <v>13.30422557142856</v>
      </c>
      <c r="M50">
        <f t="shared" si="4"/>
        <v>11.645303714286456</v>
      </c>
      <c r="N50">
        <f t="shared" si="10"/>
        <v>10.804319851580141</v>
      </c>
      <c r="O50">
        <f t="shared" si="6"/>
        <v>6.2495286081308423</v>
      </c>
      <c r="P50">
        <f t="shared" si="7"/>
        <v>84.694802372989187</v>
      </c>
    </row>
    <row r="51" spans="1:16" x14ac:dyDescent="0.25">
      <c r="A51">
        <f>Input!G52</f>
        <v>148</v>
      </c>
      <c r="B51">
        <f t="shared" si="1"/>
        <v>48</v>
      </c>
      <c r="C51" s="4">
        <f>Input!I52</f>
        <v>3911.2287547142864</v>
      </c>
      <c r="D51">
        <f t="shared" si="8"/>
        <v>355.07499442857261</v>
      </c>
      <c r="E51">
        <f t="shared" si="9"/>
        <v>1714.3057876935388</v>
      </c>
      <c r="F51">
        <f t="shared" si="2"/>
        <v>1847508.3493597093</v>
      </c>
      <c r="G51">
        <f t="shared" si="3"/>
        <v>858709.39338427142</v>
      </c>
      <c r="L51">
        <f>Input!J52</f>
        <v>13.484900142857441</v>
      </c>
      <c r="M51">
        <f t="shared" si="4"/>
        <v>11.825978285715337</v>
      </c>
      <c r="N51">
        <f t="shared" si="10"/>
        <v>9.3086320629755406</v>
      </c>
      <c r="O51">
        <f t="shared" si="6"/>
        <v>17.441215075040457</v>
      </c>
      <c r="P51">
        <f t="shared" si="7"/>
        <v>114.46144768520823</v>
      </c>
    </row>
    <row r="52" spans="1:16" x14ac:dyDescent="0.25">
      <c r="A52">
        <f>Input!G53</f>
        <v>149</v>
      </c>
      <c r="B52">
        <f t="shared" si="1"/>
        <v>49</v>
      </c>
      <c r="C52" s="4">
        <f>Input!I53</f>
        <v>3925.0750041428573</v>
      </c>
      <c r="D52">
        <f t="shared" si="8"/>
        <v>368.92124385714351</v>
      </c>
      <c r="E52">
        <f t="shared" si="9"/>
        <v>1721.3066382374157</v>
      </c>
      <c r="F52">
        <f t="shared" si="2"/>
        <v>1828946.2549330841</v>
      </c>
      <c r="G52">
        <f t="shared" si="3"/>
        <v>871733.30199004337</v>
      </c>
      <c r="L52">
        <f>Input!J53</f>
        <v>13.8462494285709</v>
      </c>
      <c r="M52">
        <f t="shared" si="4"/>
        <v>12.187327571428796</v>
      </c>
      <c r="N52">
        <f t="shared" si="10"/>
        <v>8.0470364382272095</v>
      </c>
      <c r="O52">
        <f t="shared" si="6"/>
        <v>33.630871307371009</v>
      </c>
      <c r="P52">
        <f t="shared" si="7"/>
        <v>143.04785087226088</v>
      </c>
    </row>
    <row r="53" spans="1:16" x14ac:dyDescent="0.25">
      <c r="A53">
        <f>Input!G54</f>
        <v>150</v>
      </c>
      <c r="B53">
        <f t="shared" si="1"/>
        <v>50</v>
      </c>
      <c r="C53" s="4">
        <f>Input!I54</f>
        <v>3939.3154528571426</v>
      </c>
      <c r="D53">
        <f t="shared" si="8"/>
        <v>383.16169257142883</v>
      </c>
      <c r="E53">
        <f t="shared" si="9"/>
        <v>1727.148887762326</v>
      </c>
      <c r="F53">
        <f t="shared" si="2"/>
        <v>1806301.5808370947</v>
      </c>
      <c r="G53">
        <f t="shared" si="3"/>
        <v>882676.86025768809</v>
      </c>
      <c r="L53">
        <f>Input!J54</f>
        <v>14.240448714285321</v>
      </c>
      <c r="M53">
        <f t="shared" si="4"/>
        <v>12.581526857143217</v>
      </c>
      <c r="N53">
        <f t="shared" si="10"/>
        <v>6.9861779444369736</v>
      </c>
      <c r="O53">
        <f t="shared" si="6"/>
        <v>52.62444440227614</v>
      </c>
      <c r="P53">
        <f t="shared" si="7"/>
        <v>169.54956123727646</v>
      </c>
    </row>
    <row r="54" spans="1:16" x14ac:dyDescent="0.25">
      <c r="A54">
        <f>Input!G55</f>
        <v>151</v>
      </c>
      <c r="B54">
        <f t="shared" si="1"/>
        <v>51</v>
      </c>
      <c r="C54" s="4">
        <f>Input!I55</f>
        <v>3954.41</v>
      </c>
      <c r="D54">
        <f t="shared" si="8"/>
        <v>398.25623971428604</v>
      </c>
      <c r="E54">
        <f t="shared" si="9"/>
        <v>1732.0181381082962</v>
      </c>
      <c r="F54">
        <f t="shared" si="2"/>
        <v>1778920.8016075939</v>
      </c>
      <c r="G54">
        <f t="shared" si="3"/>
        <v>891849.97734410851</v>
      </c>
      <c r="L54">
        <f>Input!J55</f>
        <v>15.094547142857209</v>
      </c>
      <c r="M54">
        <f t="shared" si="4"/>
        <v>13.435625285715105</v>
      </c>
      <c r="N54">
        <f t="shared" si="10"/>
        <v>6.096404844190876</v>
      </c>
      <c r="O54">
        <f t="shared" si="6"/>
        <v>80.966564827048259</v>
      </c>
      <c r="P54">
        <f t="shared" si="7"/>
        <v>193.51294170018215</v>
      </c>
    </row>
    <row r="55" spans="1:16" x14ac:dyDescent="0.25">
      <c r="A55">
        <f>Input!G56</f>
        <v>152</v>
      </c>
      <c r="B55">
        <f t="shared" si="1"/>
        <v>52</v>
      </c>
      <c r="C55" s="4">
        <f>Input!I56</f>
        <v>3971.1963189999997</v>
      </c>
      <c r="D55">
        <f t="shared" si="8"/>
        <v>415.04255871428586</v>
      </c>
      <c r="E55">
        <f t="shared" si="9"/>
        <v>1736.0721770235432</v>
      </c>
      <c r="F55">
        <f t="shared" si="2"/>
        <v>1745119.252450302</v>
      </c>
      <c r="G55">
        <f t="shared" si="3"/>
        <v>899523.50363279472</v>
      </c>
      <c r="L55">
        <f>Input!J56</f>
        <v>16.786318999999821</v>
      </c>
      <c r="M55">
        <f t="shared" si="4"/>
        <v>15.127397142857717</v>
      </c>
      <c r="N55">
        <f t="shared" si="10"/>
        <v>5.3517168068538927</v>
      </c>
      <c r="O55">
        <f t="shared" si="6"/>
        <v>130.75012731549765</v>
      </c>
      <c r="P55">
        <f t="shared" si="7"/>
        <v>214.78605305849354</v>
      </c>
    </row>
    <row r="56" spans="1:16" x14ac:dyDescent="0.25">
      <c r="A56">
        <f>Input!G57</f>
        <v>153</v>
      </c>
      <c r="B56">
        <f t="shared" si="1"/>
        <v>53</v>
      </c>
      <c r="C56" s="4">
        <f>Input!I57</f>
        <v>3988.902436285714</v>
      </c>
      <c r="D56">
        <f t="shared" si="8"/>
        <v>432.74867600000016</v>
      </c>
      <c r="E56">
        <f t="shared" si="9"/>
        <v>1739.4445365832546</v>
      </c>
      <c r="F56">
        <f t="shared" si="2"/>
        <v>1707454.0720654118</v>
      </c>
      <c r="G56">
        <f t="shared" si="3"/>
        <v>905931.78475684987</v>
      </c>
      <c r="L56">
        <f>Input!J57</f>
        <v>17.706117285714299</v>
      </c>
      <c r="M56">
        <f t="shared" si="4"/>
        <v>16.047195428572195</v>
      </c>
      <c r="N56">
        <f t="shared" si="10"/>
        <v>4.7295598564604244</v>
      </c>
      <c r="O56">
        <f t="shared" si="6"/>
        <v>168.39104271472394</v>
      </c>
      <c r="P56">
        <f t="shared" si="7"/>
        <v>233.40927543285684</v>
      </c>
    </row>
    <row r="57" spans="1:16" x14ac:dyDescent="0.25">
      <c r="A57">
        <f>Input!G58</f>
        <v>154</v>
      </c>
      <c r="B57">
        <f t="shared" si="1"/>
        <v>54</v>
      </c>
      <c r="C57" s="4">
        <f>Input!I58</f>
        <v>4007.1341525714292</v>
      </c>
      <c r="D57">
        <f t="shared" si="8"/>
        <v>450.98039228571542</v>
      </c>
      <c r="E57">
        <f t="shared" si="9"/>
        <v>1742.2477994884991</v>
      </c>
      <c r="F57">
        <f t="shared" si="2"/>
        <v>1667371.5169041997</v>
      </c>
      <c r="G57">
        <f t="shared" si="3"/>
        <v>911275.95947234135</v>
      </c>
      <c r="L57">
        <f>Input!J58</f>
        <v>18.231716285715265</v>
      </c>
      <c r="M57">
        <f t="shared" si="4"/>
        <v>16.572794428573161</v>
      </c>
      <c r="N57">
        <f t="shared" si="10"/>
        <v>4.2105366310618599</v>
      </c>
      <c r="O57">
        <f t="shared" si="6"/>
        <v>196.59347890806657</v>
      </c>
      <c r="P57">
        <f t="shared" si="7"/>
        <v>249.53766214778111</v>
      </c>
    </row>
    <row r="58" spans="1:16" x14ac:dyDescent="0.25">
      <c r="A58">
        <f>Input!G59</f>
        <v>155</v>
      </c>
      <c r="B58">
        <f t="shared" si="1"/>
        <v>55</v>
      </c>
      <c r="C58" s="4">
        <f>Input!I59</f>
        <v>4025.8257681428577</v>
      </c>
      <c r="D58">
        <f t="shared" si="8"/>
        <v>469.67200785714385</v>
      </c>
      <c r="E58">
        <f t="shared" si="9"/>
        <v>1744.5765936079843</v>
      </c>
      <c r="F58">
        <f t="shared" si="2"/>
        <v>1625381.7027685218</v>
      </c>
      <c r="G58">
        <f t="shared" si="3"/>
        <v>915727.55259121454</v>
      </c>
      <c r="L58">
        <f>Input!J59</f>
        <v>18.691615571428429</v>
      </c>
      <c r="M58">
        <f t="shared" si="4"/>
        <v>17.032693714286324</v>
      </c>
      <c r="N58">
        <f t="shared" si="10"/>
        <v>3.7780789458907069</v>
      </c>
      <c r="O58">
        <f t="shared" si="6"/>
        <v>222.41357468125506</v>
      </c>
      <c r="P58">
        <f t="shared" si="7"/>
        <v>263.38754329882511</v>
      </c>
    </row>
    <row r="59" spans="1:16" x14ac:dyDescent="0.25">
      <c r="A59">
        <f>Input!G60</f>
        <v>156</v>
      </c>
      <c r="B59">
        <f t="shared" si="1"/>
        <v>56</v>
      </c>
      <c r="C59" s="4">
        <f>Input!I60</f>
        <v>4044.5338087142854</v>
      </c>
      <c r="D59">
        <f t="shared" si="8"/>
        <v>488.38004842857163</v>
      </c>
      <c r="E59">
        <f t="shared" si="9"/>
        <v>1746.5102536396207</v>
      </c>
      <c r="F59">
        <f t="shared" si="2"/>
        <v>1582891.6132643966</v>
      </c>
      <c r="G59">
        <f t="shared" si="3"/>
        <v>919432.07153498905</v>
      </c>
      <c r="L59">
        <f>Input!J60</f>
        <v>18.708040571427773</v>
      </c>
      <c r="M59">
        <f t="shared" si="4"/>
        <v>17.049118714285669</v>
      </c>
      <c r="N59">
        <f t="shared" si="10"/>
        <v>3.4181135176939001</v>
      </c>
      <c r="O59">
        <f t="shared" si="6"/>
        <v>233.78186930850299</v>
      </c>
      <c r="P59">
        <f t="shared" si="7"/>
        <v>275.20103380737686</v>
      </c>
    </row>
    <row r="60" spans="1:16" x14ac:dyDescent="0.25">
      <c r="A60">
        <f>Input!G61</f>
        <v>157</v>
      </c>
      <c r="B60">
        <f t="shared" si="1"/>
        <v>57</v>
      </c>
      <c r="C60" s="4">
        <f>Input!I61</f>
        <v>4063.2089992857141</v>
      </c>
      <c r="D60">
        <f t="shared" si="8"/>
        <v>507.05523900000026</v>
      </c>
      <c r="E60">
        <f t="shared" si="9"/>
        <v>1748.1151534523085</v>
      </c>
      <c r="F60">
        <f t="shared" si="2"/>
        <v>1540229.7112603707</v>
      </c>
      <c r="G60">
        <f t="shared" si="3"/>
        <v>922512.42846569838</v>
      </c>
      <c r="L60">
        <f>Input!J61</f>
        <v>18.675190571428629</v>
      </c>
      <c r="M60">
        <f t="shared" si="4"/>
        <v>17.016268714286525</v>
      </c>
      <c r="N60">
        <f t="shared" si="10"/>
        <v>3.1187400204137425</v>
      </c>
      <c r="O60">
        <f t="shared" si="6"/>
        <v>242.00315374617139</v>
      </c>
      <c r="P60">
        <f t="shared" si="7"/>
        <v>285.2233825052175</v>
      </c>
    </row>
    <row r="61" spans="1:16" x14ac:dyDescent="0.25">
      <c r="A61">
        <f>Input!G62</f>
        <v>158</v>
      </c>
      <c r="B61">
        <f t="shared" si="1"/>
        <v>58</v>
      </c>
      <c r="C61" s="4">
        <f>Input!I62</f>
        <v>4081.687090285714</v>
      </c>
      <c r="D61">
        <f t="shared" si="8"/>
        <v>525.53333000000021</v>
      </c>
      <c r="E61">
        <f t="shared" si="9"/>
        <v>1749.4467274892827</v>
      </c>
      <c r="F61">
        <f t="shared" si="2"/>
        <v>1497964.0045537583</v>
      </c>
      <c r="G61">
        <f t="shared" si="3"/>
        <v>925072.08898265217</v>
      </c>
      <c r="L61">
        <f>Input!J62</f>
        <v>18.478090999999949</v>
      </c>
      <c r="M61">
        <f t="shared" si="4"/>
        <v>16.819169142857845</v>
      </c>
      <c r="N61">
        <f t="shared" si="10"/>
        <v>2.869932450724221</v>
      </c>
      <c r="O61">
        <f t="shared" si="6"/>
        <v>243.61461329932902</v>
      </c>
      <c r="P61">
        <f t="shared" si="7"/>
        <v>293.68928972518057</v>
      </c>
    </row>
    <row r="62" spans="1:16" x14ac:dyDescent="0.25">
      <c r="A62">
        <f>Input!G63</f>
        <v>159</v>
      </c>
      <c r="B62">
        <f t="shared" si="1"/>
        <v>59</v>
      </c>
      <c r="C62" s="4">
        <f>Input!I63</f>
        <v>4099.5246072857135</v>
      </c>
      <c r="D62">
        <f t="shared" si="8"/>
        <v>543.37084699999969</v>
      </c>
      <c r="E62">
        <f t="shared" si="9"/>
        <v>1750.5512076273512</v>
      </c>
      <c r="F62">
        <f t="shared" si="2"/>
        <v>1457284.4230843824</v>
      </c>
      <c r="G62">
        <f t="shared" si="3"/>
        <v>927197.90160765557</v>
      </c>
      <c r="L62">
        <f>Input!J63</f>
        <v>17.83751699999948</v>
      </c>
      <c r="M62">
        <f t="shared" si="4"/>
        <v>16.178595142857375</v>
      </c>
      <c r="N62">
        <f t="shared" si="10"/>
        <v>2.6632692260474728</v>
      </c>
      <c r="O62">
        <f t="shared" si="6"/>
        <v>230.25779550528745</v>
      </c>
      <c r="P62">
        <f t="shared" si="7"/>
        <v>300.81532576794939</v>
      </c>
    </row>
    <row r="63" spans="1:16" x14ac:dyDescent="0.25">
      <c r="A63">
        <f>Input!G64</f>
        <v>160</v>
      </c>
      <c r="B63">
        <f t="shared" si="1"/>
        <v>60</v>
      </c>
      <c r="C63" s="4">
        <f>Input!I64</f>
        <v>4116.5573008571428</v>
      </c>
      <c r="D63">
        <f t="shared" si="8"/>
        <v>560.40354057142895</v>
      </c>
      <c r="E63">
        <f t="shared" si="9"/>
        <v>1751.4671053579646</v>
      </c>
      <c r="F63">
        <f t="shared" si="2"/>
        <v>1418632.41536201</v>
      </c>
      <c r="G63">
        <f t="shared" si="3"/>
        <v>928962.59676833777</v>
      </c>
      <c r="L63">
        <f>Input!J64</f>
        <v>17.032693571429263</v>
      </c>
      <c r="M63">
        <f t="shared" si="4"/>
        <v>15.373771714287159</v>
      </c>
      <c r="N63">
        <f t="shared" si="10"/>
        <v>2.491693805049251</v>
      </c>
      <c r="O63">
        <f t="shared" si="6"/>
        <v>211.44067420586353</v>
      </c>
      <c r="P63">
        <f t="shared" si="7"/>
        <v>306.7963818878921</v>
      </c>
    </row>
    <row r="64" spans="1:16" x14ac:dyDescent="0.25">
      <c r="A64">
        <f>Input!G65</f>
        <v>161</v>
      </c>
      <c r="B64">
        <f t="shared" si="1"/>
        <v>61</v>
      </c>
      <c r="C64" s="4">
        <f>Input!I65</f>
        <v>4133.6228442857137</v>
      </c>
      <c r="D64">
        <f t="shared" si="8"/>
        <v>577.46908399999984</v>
      </c>
      <c r="E64">
        <f t="shared" si="9"/>
        <v>1752.2264697176347</v>
      </c>
      <c r="F64">
        <f t="shared" si="2"/>
        <v>1380054.915298132</v>
      </c>
      <c r="G64">
        <f t="shared" si="3"/>
        <v>930426.96523527044</v>
      </c>
      <c r="L64">
        <f>Input!J65</f>
        <v>17.065543428570891</v>
      </c>
      <c r="M64">
        <f t="shared" si="4"/>
        <v>15.406621571428786</v>
      </c>
      <c r="N64">
        <f t="shared" si="10"/>
        <v>2.349305352138777</v>
      </c>
      <c r="O64">
        <f t="shared" si="6"/>
        <v>216.56766312223033</v>
      </c>
      <c r="P64">
        <f t="shared" si="7"/>
        <v>311.80469585713757</v>
      </c>
    </row>
    <row r="65" spans="1:16" x14ac:dyDescent="0.25">
      <c r="A65">
        <f>Input!G66</f>
        <v>162</v>
      </c>
      <c r="B65">
        <f t="shared" si="1"/>
        <v>62</v>
      </c>
      <c r="C65" s="4">
        <f>Input!I66</f>
        <v>4150.9183372857142</v>
      </c>
      <c r="D65">
        <f t="shared" si="8"/>
        <v>594.76457700000037</v>
      </c>
      <c r="E65">
        <f t="shared" si="9"/>
        <v>1752.8559501895061</v>
      </c>
      <c r="F65">
        <f t="shared" si="2"/>
        <v>1341175.628655955</v>
      </c>
      <c r="G65">
        <f t="shared" si="3"/>
        <v>931641.73811292031</v>
      </c>
      <c r="L65">
        <f>Input!J66</f>
        <v>17.295493000000533</v>
      </c>
      <c r="M65">
        <f t="shared" si="4"/>
        <v>15.636571142858429</v>
      </c>
      <c r="N65">
        <f t="shared" si="10"/>
        <v>2.2311776412406581</v>
      </c>
      <c r="O65">
        <f t="shared" si="6"/>
        <v>226.93359722816868</v>
      </c>
      <c r="P65">
        <f t="shared" si="7"/>
        <v>315.99044645748688</v>
      </c>
    </row>
    <row r="66" spans="1:16" x14ac:dyDescent="0.25">
      <c r="A66">
        <f>Input!G67</f>
        <v>163</v>
      </c>
      <c r="B66">
        <f t="shared" si="1"/>
        <v>63</v>
      </c>
      <c r="C66" s="4">
        <f>Input!I67</f>
        <v>4168.8544041428568</v>
      </c>
      <c r="D66">
        <f t="shared" si="8"/>
        <v>612.70064385714295</v>
      </c>
      <c r="E66">
        <f t="shared" si="9"/>
        <v>1753.3776916042427</v>
      </c>
      <c r="F66">
        <f t="shared" si="2"/>
        <v>1301144.1272570393</v>
      </c>
      <c r="G66">
        <f t="shared" si="3"/>
        <v>932649.1965478413</v>
      </c>
      <c r="L66">
        <f>Input!J67</f>
        <v>17.936066857142578</v>
      </c>
      <c r="M66">
        <f t="shared" si="4"/>
        <v>16.277145000000473</v>
      </c>
      <c r="N66">
        <f t="shared" si="10"/>
        <v>2.13320370110024</v>
      </c>
      <c r="O66">
        <f t="shared" si="6"/>
        <v>249.73048392860042</v>
      </c>
      <c r="P66">
        <f t="shared" si="7"/>
        <v>319.48323840721685</v>
      </c>
    </row>
    <row r="67" spans="1:16" x14ac:dyDescent="0.25">
      <c r="A67">
        <f>Input!G68</f>
        <v>164</v>
      </c>
      <c r="B67">
        <f t="shared" si="1"/>
        <v>64</v>
      </c>
      <c r="C67" s="4">
        <f>Input!I68</f>
        <v>4187.726694285715</v>
      </c>
      <c r="D67">
        <f t="shared" si="8"/>
        <v>631.57293400000117</v>
      </c>
      <c r="E67">
        <f t="shared" ref="E67:E83" si="11">(_Ac/(1+EXP(-1*(B67-_Muc)/_sc)))</f>
        <v>1753.8100854033555</v>
      </c>
      <c r="F67">
        <f t="shared" si="2"/>
        <v>1259416.2239899153</v>
      </c>
      <c r="G67">
        <f t="shared" si="3"/>
        <v>933484.54144968977</v>
      </c>
      <c r="L67">
        <f>Input!J68</f>
        <v>18.872290142858219</v>
      </c>
      <c r="M67">
        <f t="shared" si="4"/>
        <v>17.213368285716115</v>
      </c>
      <c r="N67">
        <f t="shared" ref="N67:N83" si="12">_Ac*EXP(-1*(B67-_Muc)/_sc)*(1/_sc)*(1/(1+EXP(-1*(B67-_Muc)/_sc))^2)+$L$3</f>
        <v>2.0519634239915163</v>
      </c>
      <c r="O67">
        <f t="shared" si="6"/>
        <v>282.92339092942109</v>
      </c>
      <c r="P67">
        <f t="shared" si="7"/>
        <v>322.39403109857921</v>
      </c>
    </row>
    <row r="68" spans="1:16" x14ac:dyDescent="0.25">
      <c r="A68">
        <f>Input!G69</f>
        <v>165</v>
      </c>
      <c r="B68">
        <f t="shared" ref="B68:B84" si="13">A68-$A$3</f>
        <v>65</v>
      </c>
      <c r="C68" s="4">
        <f>Input!I69</f>
        <v>4208.1265065714288</v>
      </c>
      <c r="D68">
        <f t="shared" ref="D68:D83" si="14">C68-$C$3</f>
        <v>651.97274628571495</v>
      </c>
      <c r="E68">
        <f t="shared" si="11"/>
        <v>1754.1683988225238</v>
      </c>
      <c r="F68">
        <f t="shared" ref="F68:F83" si="15">(D68-E68)^2</f>
        <v>1214835.2564710421</v>
      </c>
      <c r="G68">
        <f t="shared" ref="G68:G83" si="16">(E68-$H$4)^2</f>
        <v>934177.05321749765</v>
      </c>
      <c r="L68">
        <f>Input!J69</f>
        <v>20.399812285713779</v>
      </c>
      <c r="M68">
        <f t="shared" ref="M68:M83" si="17">L68-$L$3</f>
        <v>18.740890428571674</v>
      </c>
      <c r="N68">
        <f t="shared" si="12"/>
        <v>1.9846113378577803</v>
      </c>
      <c r="O68">
        <f t="shared" ref="O68:O83" si="18">(L68-N68)^2</f>
        <v>339.11962594991638</v>
      </c>
      <c r="P68">
        <f t="shared" ref="P68:P83" si="19">(N68-$Q$4)^2</f>
        <v>324.81722585153119</v>
      </c>
    </row>
    <row r="69" spans="1:16" x14ac:dyDescent="0.25">
      <c r="A69">
        <f>Input!G70</f>
        <v>166</v>
      </c>
      <c r="B69">
        <f t="shared" si="13"/>
        <v>66</v>
      </c>
      <c r="C69" s="4">
        <f>Input!I70</f>
        <v>4229.3968422857142</v>
      </c>
      <c r="D69">
        <f t="shared" si="14"/>
        <v>673.24308200000041</v>
      </c>
      <c r="E69">
        <f t="shared" si="11"/>
        <v>1754.4653008088142</v>
      </c>
      <c r="F69">
        <f t="shared" si="15"/>
        <v>1169041.4864458544</v>
      </c>
      <c r="G69">
        <f t="shared" si="16"/>
        <v>934751.06974270148</v>
      </c>
      <c r="L69">
        <f>Input!J70</f>
        <v>21.270335714285466</v>
      </c>
      <c r="M69">
        <f t="shared" si="17"/>
        <v>19.611413857143361</v>
      </c>
      <c r="N69">
        <f t="shared" si="12"/>
        <v>1.9287818733762856</v>
      </c>
      <c r="O69">
        <f t="shared" si="18"/>
        <v>374.0957049807887</v>
      </c>
      <c r="P69">
        <f t="shared" si="19"/>
        <v>326.83273664350787</v>
      </c>
    </row>
    <row r="70" spans="1:16" x14ac:dyDescent="0.25">
      <c r="A70">
        <f>Input!G71</f>
        <v>167</v>
      </c>
      <c r="B70">
        <f t="shared" si="13"/>
        <v>67</v>
      </c>
      <c r="C70" s="4">
        <f>Input!I71</f>
        <v>4252.4246497142867</v>
      </c>
      <c r="D70">
        <f t="shared" si="14"/>
        <v>696.2708894285729</v>
      </c>
      <c r="E70">
        <f t="shared" si="11"/>
        <v>1754.7113009197287</v>
      </c>
      <c r="F70">
        <f t="shared" si="15"/>
        <v>1120296.1046775673</v>
      </c>
      <c r="G70">
        <f t="shared" si="16"/>
        <v>935226.80849767767</v>
      </c>
      <c r="L70">
        <f>Input!J71</f>
        <v>23.027807428572487</v>
      </c>
      <c r="M70">
        <f t="shared" si="17"/>
        <v>21.368885571430383</v>
      </c>
      <c r="N70">
        <f t="shared" si="12"/>
        <v>1.8825096719295988</v>
      </c>
      <c r="O70">
        <f t="shared" si="18"/>
        <v>447.12361721708686</v>
      </c>
      <c r="P70">
        <f t="shared" si="19"/>
        <v>328.50794321801078</v>
      </c>
    </row>
    <row r="71" spans="1:16" x14ac:dyDescent="0.25">
      <c r="A71">
        <f>Input!G72</f>
        <v>168</v>
      </c>
      <c r="B71">
        <f t="shared" si="13"/>
        <v>68</v>
      </c>
      <c r="C71" s="4">
        <f>Input!I72</f>
        <v>4276.6186301428579</v>
      </c>
      <c r="D71">
        <f t="shared" si="14"/>
        <v>720.46486985714409</v>
      </c>
      <c r="E71">
        <f t="shared" si="11"/>
        <v>1754.9151151222272</v>
      </c>
      <c r="F71">
        <f t="shared" si="15"/>
        <v>1070087.3099289907</v>
      </c>
      <c r="G71">
        <f t="shared" si="16"/>
        <v>935621.05575031065</v>
      </c>
      <c r="L71">
        <f>Input!J72</f>
        <v>24.193980428571194</v>
      </c>
      <c r="M71">
        <f t="shared" si="17"/>
        <v>22.53505857142909</v>
      </c>
      <c r="N71">
        <f t="shared" si="12"/>
        <v>1.8441627323079823</v>
      </c>
      <c r="O71">
        <f t="shared" si="18"/>
        <v>499.51435105620021</v>
      </c>
      <c r="P71">
        <f t="shared" si="19"/>
        <v>329.89947401468373</v>
      </c>
    </row>
    <row r="72" spans="1:16" x14ac:dyDescent="0.25">
      <c r="A72">
        <f>Input!G73</f>
        <v>169</v>
      </c>
      <c r="B72">
        <f t="shared" si="13"/>
        <v>69</v>
      </c>
      <c r="C72" s="4">
        <f>Input!I73</f>
        <v>4301.601009</v>
      </c>
      <c r="D72">
        <f t="shared" si="14"/>
        <v>745.44724871428616</v>
      </c>
      <c r="E72">
        <f t="shared" si="11"/>
        <v>1755.0839703380575</v>
      </c>
      <c r="F72">
        <f t="shared" si="15"/>
        <v>1019366.3096511967</v>
      </c>
      <c r="G72">
        <f t="shared" si="16"/>
        <v>935947.7431428947</v>
      </c>
      <c r="L72">
        <f>Input!J73</f>
        <v>24.982378857142066</v>
      </c>
      <c r="M72">
        <f t="shared" si="17"/>
        <v>23.323456999999962</v>
      </c>
      <c r="N72">
        <f t="shared" si="12"/>
        <v>1.8123864544521928</v>
      </c>
      <c r="O72">
        <f t="shared" si="18"/>
        <v>536.84854794070657</v>
      </c>
      <c r="P72">
        <f t="shared" si="19"/>
        <v>331.05479739722836</v>
      </c>
    </row>
    <row r="73" spans="1:16" x14ac:dyDescent="0.25">
      <c r="A73">
        <f>Input!G74</f>
        <v>170</v>
      </c>
      <c r="B73">
        <f t="shared" si="13"/>
        <v>70</v>
      </c>
      <c r="C73" s="4">
        <f>Input!I74</f>
        <v>4326.9611621428576</v>
      </c>
      <c r="D73">
        <f t="shared" si="14"/>
        <v>770.80740185714376</v>
      </c>
      <c r="E73">
        <f t="shared" si="11"/>
        <v>1755.2238577672133</v>
      </c>
      <c r="F73">
        <f t="shared" si="15"/>
        <v>969075.75866654189</v>
      </c>
      <c r="G73">
        <f t="shared" si="16"/>
        <v>936218.42919772374</v>
      </c>
      <c r="L73">
        <f>Input!J74</f>
        <v>25.360153142857598</v>
      </c>
      <c r="M73">
        <f t="shared" si="17"/>
        <v>23.701231285715494</v>
      </c>
      <c r="N73">
        <f t="shared" si="12"/>
        <v>1.7860568904719165</v>
      </c>
      <c r="O73">
        <f t="shared" si="18"/>
        <v>555.73801411674469</v>
      </c>
      <c r="P73">
        <f t="shared" si="19"/>
        <v>332.01361880580924</v>
      </c>
    </row>
    <row r="74" spans="1:16" x14ac:dyDescent="0.25">
      <c r="A74">
        <f>Input!G75</f>
        <v>171</v>
      </c>
      <c r="B74">
        <f t="shared" si="13"/>
        <v>71</v>
      </c>
      <c r="C74" s="4">
        <f>Input!I75</f>
        <v>4352.485565</v>
      </c>
      <c r="D74">
        <f t="shared" si="14"/>
        <v>796.33180471428614</v>
      </c>
      <c r="E74">
        <f t="shared" si="11"/>
        <v>1755.3397434502408</v>
      </c>
      <c r="F74">
        <f t="shared" si="15"/>
        <v>919696.2265585846</v>
      </c>
      <c r="G74">
        <f t="shared" si="16"/>
        <v>936442.70084861049</v>
      </c>
      <c r="L74">
        <f>Input!J75</f>
        <v>25.524402857142377</v>
      </c>
      <c r="M74">
        <f t="shared" si="17"/>
        <v>23.865481000000273</v>
      </c>
      <c r="N74">
        <f t="shared" si="12"/>
        <v>1.7642417469838101</v>
      </c>
      <c r="O74">
        <f t="shared" si="18"/>
        <v>564.54525598069154</v>
      </c>
      <c r="P74">
        <f t="shared" si="19"/>
        <v>332.8090926744714</v>
      </c>
    </row>
    <row r="75" spans="1:16" x14ac:dyDescent="0.25">
      <c r="A75">
        <f>Input!G76</f>
        <v>172</v>
      </c>
      <c r="B75">
        <f t="shared" si="13"/>
        <v>72</v>
      </c>
      <c r="C75" s="4">
        <f>Input!I76</f>
        <v>4378.6176917142857</v>
      </c>
      <c r="D75">
        <f t="shared" si="14"/>
        <v>822.46393142857187</v>
      </c>
      <c r="E75">
        <f t="shared" si="11"/>
        <v>1755.4357431816895</v>
      </c>
      <c r="F75">
        <f t="shared" si="15"/>
        <v>870436.40152589488</v>
      </c>
      <c r="G75">
        <f t="shared" si="16"/>
        <v>936628.50788635865</v>
      </c>
      <c r="L75">
        <f>Input!J76</f>
        <v>26.132126714285732</v>
      </c>
      <c r="M75">
        <f t="shared" si="17"/>
        <v>24.473204857143628</v>
      </c>
      <c r="N75">
        <f t="shared" si="12"/>
        <v>1.7461678939103695</v>
      </c>
      <c r="O75">
        <f t="shared" si="18"/>
        <v>594.67498758904298</v>
      </c>
      <c r="P75">
        <f t="shared" si="19"/>
        <v>333.46886396659647</v>
      </c>
    </row>
    <row r="76" spans="1:16" x14ac:dyDescent="0.25">
      <c r="A76">
        <f>Input!G77</f>
        <v>173</v>
      </c>
      <c r="B76">
        <f t="shared" si="13"/>
        <v>73</v>
      </c>
      <c r="C76" s="4">
        <f>Input!I77</f>
        <v>4405.2754175714281</v>
      </c>
      <c r="D76">
        <f t="shared" si="14"/>
        <v>849.12165728571426</v>
      </c>
      <c r="E76">
        <f t="shared" si="11"/>
        <v>1755.5152677376368</v>
      </c>
      <c r="F76">
        <f t="shared" si="15"/>
        <v>821549.37706807151</v>
      </c>
      <c r="G76">
        <f t="shared" si="16"/>
        <v>936782.44125635014</v>
      </c>
      <c r="L76">
        <f>Input!J77</f>
        <v>26.657725857142395</v>
      </c>
      <c r="M76">
        <f t="shared" si="17"/>
        <v>24.998804000000291</v>
      </c>
      <c r="N76">
        <f t="shared" si="12"/>
        <v>1.7311943217998507</v>
      </c>
      <c r="O76">
        <f t="shared" si="18"/>
        <v>621.33197438242632</v>
      </c>
      <c r="P76">
        <f t="shared" si="19"/>
        <v>334.01595686418108</v>
      </c>
    </row>
    <row r="77" spans="1:16" x14ac:dyDescent="0.25">
      <c r="A77">
        <f>Input!G78</f>
        <v>174</v>
      </c>
      <c r="B77">
        <f t="shared" si="13"/>
        <v>74</v>
      </c>
      <c r="C77" s="4">
        <f>Input!I78</f>
        <v>4432.5572922857145</v>
      </c>
      <c r="D77">
        <f t="shared" si="14"/>
        <v>876.40353200000072</v>
      </c>
      <c r="E77">
        <f t="shared" si="11"/>
        <v>1755.5811434057671</v>
      </c>
      <c r="F77">
        <f t="shared" si="15"/>
        <v>772953.27239714866</v>
      </c>
      <c r="G77">
        <f t="shared" si="16"/>
        <v>936909.96444950637</v>
      </c>
      <c r="L77">
        <f>Input!J78</f>
        <v>27.281874714286459</v>
      </c>
      <c r="M77">
        <f t="shared" si="17"/>
        <v>25.622952857144355</v>
      </c>
      <c r="N77">
        <f t="shared" si="12"/>
        <v>1.7187896528922733</v>
      </c>
      <c r="O77">
        <f t="shared" si="18"/>
        <v>653.47131785607462</v>
      </c>
      <c r="P77">
        <f t="shared" si="19"/>
        <v>334.46952876412155</v>
      </c>
    </row>
    <row r="78" spans="1:16" x14ac:dyDescent="0.25">
      <c r="A78">
        <f>Input!G79</f>
        <v>175</v>
      </c>
      <c r="B78">
        <f t="shared" si="13"/>
        <v>75</v>
      </c>
      <c r="C78" s="4">
        <f>Input!I79</f>
        <v>4460.5290155714283</v>
      </c>
      <c r="D78">
        <f t="shared" si="14"/>
        <v>904.3752552857145</v>
      </c>
      <c r="E78">
        <f t="shared" si="11"/>
        <v>1755.6357119839629</v>
      </c>
      <c r="F78">
        <f t="shared" si="15"/>
        <v>724644.36513811047</v>
      </c>
      <c r="G78">
        <f t="shared" si="16"/>
        <v>937015.60576595878</v>
      </c>
      <c r="L78">
        <f>Input!J79</f>
        <v>27.971723285713779</v>
      </c>
      <c r="M78">
        <f t="shared" si="17"/>
        <v>26.312801428571674</v>
      </c>
      <c r="N78">
        <f t="shared" si="12"/>
        <v>1.7085134520623793</v>
      </c>
      <c r="O78">
        <f t="shared" si="18"/>
        <v>689.75619076640351</v>
      </c>
      <c r="P78">
        <f t="shared" si="19"/>
        <v>334.84550712878951</v>
      </c>
    </row>
    <row r="79" spans="1:16" x14ac:dyDescent="0.25">
      <c r="A79">
        <f>Input!G80</f>
        <v>176</v>
      </c>
      <c r="B79">
        <f t="shared" si="13"/>
        <v>76</v>
      </c>
      <c r="C79" s="4">
        <f>Input!I80</f>
        <v>4489.7490367142855</v>
      </c>
      <c r="D79">
        <f t="shared" si="14"/>
        <v>933.59527642857165</v>
      </c>
      <c r="E79">
        <f t="shared" si="11"/>
        <v>1755.6809137214095</v>
      </c>
      <c r="F79">
        <f t="shared" si="15"/>
        <v>675824.79504317138</v>
      </c>
      <c r="G79">
        <f t="shared" si="16"/>
        <v>937103.11798087438</v>
      </c>
      <c r="L79">
        <f>Input!J80</f>
        <v>29.220021142857149</v>
      </c>
      <c r="M79">
        <f t="shared" si="17"/>
        <v>27.561099285715045</v>
      </c>
      <c r="N79">
        <f t="shared" si="12"/>
        <v>1.7000007044518182</v>
      </c>
      <c r="O79">
        <f t="shared" si="18"/>
        <v>757.35152493024725</v>
      </c>
      <c r="P79">
        <f t="shared" si="19"/>
        <v>335.15712546043949</v>
      </c>
    </row>
    <row r="80" spans="1:16" x14ac:dyDescent="0.25">
      <c r="A80">
        <f>Input!G81</f>
        <v>177</v>
      </c>
      <c r="B80">
        <f t="shared" si="13"/>
        <v>77</v>
      </c>
      <c r="C80" s="4">
        <f>Input!I81</f>
        <v>4519.4453818571428</v>
      </c>
      <c r="D80">
        <f t="shared" si="14"/>
        <v>963.291621571429</v>
      </c>
      <c r="E80">
        <f t="shared" si="11"/>
        <v>1755.7183560957931</v>
      </c>
      <c r="F80">
        <f t="shared" si="15"/>
        <v>627940.12958894693</v>
      </c>
      <c r="G80">
        <f t="shared" si="16"/>
        <v>937175.61087984219</v>
      </c>
      <c r="L80">
        <f>Input!J81</f>
        <v>29.696345142857353</v>
      </c>
      <c r="M80">
        <f t="shared" si="17"/>
        <v>28.037423285715249</v>
      </c>
      <c r="N80">
        <f t="shared" si="12"/>
        <v>1.6929489292976345</v>
      </c>
      <c r="O80">
        <f t="shared" si="18"/>
        <v>784.19019949361075</v>
      </c>
      <c r="P80">
        <f t="shared" si="19"/>
        <v>335.4153730729978</v>
      </c>
    </row>
    <row r="81" spans="1:16" x14ac:dyDescent="0.25">
      <c r="A81">
        <f>Input!G82</f>
        <v>178</v>
      </c>
      <c r="B81">
        <f t="shared" si="13"/>
        <v>78</v>
      </c>
      <c r="C81" s="4">
        <f>Input!I82</f>
        <v>4549.223852000001</v>
      </c>
      <c r="D81">
        <f t="shared" si="14"/>
        <v>993.07009171428717</v>
      </c>
      <c r="E81">
        <f t="shared" si="11"/>
        <v>1755.7493708343627</v>
      </c>
      <c r="F81">
        <f t="shared" si="15"/>
        <v>581679.68279911811</v>
      </c>
      <c r="G81">
        <f t="shared" si="16"/>
        <v>937235.66123304609</v>
      </c>
      <c r="L81">
        <f>Input!J82</f>
        <v>29.778470142858168</v>
      </c>
      <c r="M81">
        <f t="shared" si="17"/>
        <v>28.119548285716064</v>
      </c>
      <c r="N81">
        <f t="shared" si="12"/>
        <v>1.6871074864086606</v>
      </c>
      <c r="O81">
        <f t="shared" si="18"/>
        <v>789.12465589616602</v>
      </c>
      <c r="P81">
        <f t="shared" si="19"/>
        <v>335.62937164093324</v>
      </c>
    </row>
    <row r="82" spans="1:16" x14ac:dyDescent="0.25">
      <c r="A82">
        <f>Input!G83</f>
        <v>179</v>
      </c>
      <c r="B82">
        <f t="shared" si="13"/>
        <v>79</v>
      </c>
      <c r="C82" s="4">
        <f>Input!I83</f>
        <v>4580.1849198571426</v>
      </c>
      <c r="D82">
        <f t="shared" si="14"/>
        <v>1024.0311595714288</v>
      </c>
      <c r="E82">
        <f t="shared" si="11"/>
        <v>1755.7750611808003</v>
      </c>
      <c r="F82">
        <f t="shared" si="15"/>
        <v>535449.13754250552</v>
      </c>
      <c r="G82">
        <f t="shared" si="16"/>
        <v>937285.40402083343</v>
      </c>
      <c r="L82">
        <f>Input!J83</f>
        <v>30.961067857141643</v>
      </c>
      <c r="M82">
        <f t="shared" si="17"/>
        <v>29.302145999999539</v>
      </c>
      <c r="N82">
        <f t="shared" si="12"/>
        <v>1.6822687050526968</v>
      </c>
      <c r="O82">
        <f t="shared" si="18"/>
        <v>857.24807978836441</v>
      </c>
      <c r="P82">
        <f t="shared" si="19"/>
        <v>335.80668984500016</v>
      </c>
    </row>
    <row r="83" spans="1:16" x14ac:dyDescent="0.25">
      <c r="A83">
        <f>Input!G84</f>
        <v>180</v>
      </c>
      <c r="B83">
        <f t="shared" si="13"/>
        <v>80</v>
      </c>
      <c r="C83" s="4">
        <f>Input!I84</f>
        <v>4612.7063598571431</v>
      </c>
      <c r="D83">
        <f t="shared" si="14"/>
        <v>1056.5525995714293</v>
      </c>
      <c r="E83">
        <f t="shared" si="11"/>
        <v>1755.7963410712944</v>
      </c>
      <c r="F83">
        <f t="shared" si="15"/>
        <v>488941.81002673018</v>
      </c>
      <c r="G83">
        <f t="shared" si="16"/>
        <v>937326.60808780114</v>
      </c>
      <c r="L83">
        <f>Input!J84</f>
        <v>32.521440000000439</v>
      </c>
      <c r="M83">
        <f t="shared" si="17"/>
        <v>30.862518142858335</v>
      </c>
      <c r="N83">
        <f t="shared" si="12"/>
        <v>1.6782605266317556</v>
      </c>
      <c r="O83">
        <f t="shared" si="18"/>
        <v>951.30172002643121</v>
      </c>
      <c r="P83">
        <f t="shared" si="19"/>
        <v>335.95360588253237</v>
      </c>
    </row>
    <row r="84" spans="1:16" x14ac:dyDescent="0.25">
      <c r="A84">
        <f>Input!G85</f>
        <v>181</v>
      </c>
      <c r="B84">
        <f t="shared" si="13"/>
        <v>81</v>
      </c>
      <c r="C84" s="4">
        <f>Input!I85</f>
        <v>4645.7862487142856</v>
      </c>
      <c r="D84">
        <f t="shared" ref="D84" si="20">C84-$C$3</f>
        <v>1089.6324884285718</v>
      </c>
      <c r="E84">
        <f t="shared" ref="E84" si="21">(_Ac/(1+EXP(-1*(B84-_Muc)/_sc)))</f>
        <v>1755.813967601192</v>
      </c>
      <c r="F84">
        <f t="shared" ref="F84" si="22">(D84-E84)^2</f>
        <v>443797.76319262013</v>
      </c>
      <c r="G84">
        <f t="shared" ref="G84" si="23">(E84-$H$4)^2</f>
        <v>937360.73887019139</v>
      </c>
      <c r="L84">
        <f>Input!J85</f>
        <v>33.079888857142578</v>
      </c>
      <c r="M84">
        <f t="shared" ref="M84" si="24">L84-$L$3</f>
        <v>31.420967000000473</v>
      </c>
      <c r="N84">
        <f t="shared" ref="N84" si="25">_Ac*EXP(-1*(B84-_Muc)/_sc)*(1/_sc)*(1/(1+EXP(-1*(B84-_Muc)/_sc))^2)+$L$3</f>
        <v>1.6749404041700868</v>
      </c>
      <c r="O84">
        <f t="shared" ref="O84" si="26">(L84-N84)^2</f>
        <v>986.27078733385929</v>
      </c>
      <c r="P84">
        <f t="shared" ref="P84" si="27">(N84-$Q$4)^2</f>
        <v>336.07532620218052</v>
      </c>
    </row>
    <row r="85" spans="1:16" x14ac:dyDescent="0.25">
      <c r="A85">
        <f>Input!G86</f>
        <v>182</v>
      </c>
      <c r="B85">
        <f t="shared" ref="B85:B119" si="28">A85-$A$3</f>
        <v>82</v>
      </c>
      <c r="C85" s="4">
        <f>Input!I86</f>
        <v>4680.1965602857144</v>
      </c>
      <c r="D85">
        <f t="shared" ref="D85:D119" si="29">C85-$C$3</f>
        <v>1124.0428000000006</v>
      </c>
      <c r="E85">
        <f t="shared" ref="E85:E119" si="30">(_Ac/(1+EXP(-1*(B85-_Muc)/_sc)))</f>
        <v>1755.8285679288715</v>
      </c>
      <c r="F85">
        <f t="shared" ref="F85:F119" si="31">(D85-E85)^2</f>
        <v>399153.2565574731</v>
      </c>
      <c r="G85">
        <f t="shared" ref="G85:G119" si="32">(E85-$H$4)^2</f>
        <v>937389.01039631898</v>
      </c>
      <c r="L85">
        <f>Input!J86</f>
        <v>34.410311571428792</v>
      </c>
      <c r="M85">
        <f t="shared" ref="M85:M119" si="33">L85-$L$3</f>
        <v>32.751389714286688</v>
      </c>
      <c r="N85">
        <f t="shared" ref="N85:N119" si="34">_Ac*EXP(-1*(B85-_Muc)/_sc)*(1/_sc)*(1/(1+EXP(-1*(B85-_Muc)/_sc))^2)+$L$3</f>
        <v>1.6721902448399917</v>
      </c>
      <c r="O85">
        <f t="shared" ref="O85:O119" si="35">(L85-N85)^2</f>
        <v>1071.7845879944487</v>
      </c>
      <c r="P85">
        <f t="shared" ref="P85:P119" si="36">(N85-$Q$4)^2</f>
        <v>336.17616757280348</v>
      </c>
    </row>
    <row r="86" spans="1:16" x14ac:dyDescent="0.25">
      <c r="A86">
        <f>Input!G87</f>
        <v>183</v>
      </c>
      <c r="B86">
        <f t="shared" si="28"/>
        <v>83</v>
      </c>
      <c r="C86" s="4">
        <f>Input!I87</f>
        <v>4714.8696712857136</v>
      </c>
      <c r="D86">
        <f t="shared" si="29"/>
        <v>1158.7159109999998</v>
      </c>
      <c r="E86">
        <f t="shared" si="30"/>
        <v>1755.8406615682793</v>
      </c>
      <c r="F86">
        <f t="shared" si="31"/>
        <v>356557.96774123004</v>
      </c>
      <c r="G86">
        <f t="shared" si="32"/>
        <v>937412.42838825611</v>
      </c>
      <c r="L86">
        <f>Input!J87</f>
        <v>34.673110999999153</v>
      </c>
      <c r="M86">
        <f t="shared" si="33"/>
        <v>33.014189142857049</v>
      </c>
      <c r="N86">
        <f t="shared" si="34"/>
        <v>1.6699122178222776</v>
      </c>
      <c r="O86">
        <f t="shared" si="35"/>
        <v>1089.2111298558812</v>
      </c>
      <c r="P86">
        <f t="shared" si="36"/>
        <v>336.25970850279265</v>
      </c>
    </row>
    <row r="87" spans="1:16" x14ac:dyDescent="0.25">
      <c r="A87">
        <f>Input!G88</f>
        <v>184</v>
      </c>
      <c r="B87">
        <f t="shared" si="28"/>
        <v>84</v>
      </c>
      <c r="C87" s="4">
        <f>Input!I88</f>
        <v>4749.6413321428572</v>
      </c>
      <c r="D87">
        <f t="shared" si="29"/>
        <v>1193.4875718571434</v>
      </c>
      <c r="E87">
        <f t="shared" si="30"/>
        <v>1755.8506788593684</v>
      </c>
      <c r="F87">
        <f t="shared" si="31"/>
        <v>316252.26411719597</v>
      </c>
      <c r="G87">
        <f t="shared" si="32"/>
        <v>937431.82598336251</v>
      </c>
      <c r="L87">
        <f>Input!J88</f>
        <v>34.771660857143615</v>
      </c>
      <c r="M87">
        <f t="shared" si="33"/>
        <v>33.112739000001511</v>
      </c>
      <c r="N87">
        <f t="shared" si="34"/>
        <v>1.6680252798750215</v>
      </c>
      <c r="O87">
        <f t="shared" si="35"/>
        <v>1095.8506884326027</v>
      </c>
      <c r="P87">
        <f t="shared" si="36"/>
        <v>336.3289150805914</v>
      </c>
    </row>
    <row r="88" spans="1:16" x14ac:dyDescent="0.25">
      <c r="A88">
        <f>Input!G89</f>
        <v>185</v>
      </c>
      <c r="B88">
        <f t="shared" si="28"/>
        <v>85</v>
      </c>
      <c r="C88" s="4">
        <f>Input!I89</f>
        <v>4784.6429424285716</v>
      </c>
      <c r="D88">
        <f t="shared" si="29"/>
        <v>1228.4891821428578</v>
      </c>
      <c r="E88">
        <f t="shared" si="30"/>
        <v>1755.8589762709589</v>
      </c>
      <c r="F88">
        <f t="shared" si="31"/>
        <v>278118.89975871576</v>
      </c>
      <c r="G88">
        <f t="shared" si="32"/>
        <v>937447.8933364331</v>
      </c>
      <c r="L88">
        <f>Input!J89</f>
        <v>35.001610285714378</v>
      </c>
      <c r="M88">
        <f t="shared" si="33"/>
        <v>33.342688428572274</v>
      </c>
      <c r="N88">
        <f t="shared" si="34"/>
        <v>1.6664622960332698</v>
      </c>
      <c r="O88">
        <f t="shared" si="35"/>
        <v>1111.2320914939407</v>
      </c>
      <c r="P88">
        <f t="shared" si="36"/>
        <v>336.38624549662001</v>
      </c>
    </row>
    <row r="89" spans="1:16" x14ac:dyDescent="0.25">
      <c r="A89">
        <f>Input!G90</f>
        <v>186</v>
      </c>
      <c r="B89">
        <f t="shared" si="28"/>
        <v>86</v>
      </c>
      <c r="C89" s="4">
        <f>Input!I90</f>
        <v>4819.4310282857141</v>
      </c>
      <c r="D89">
        <f t="shared" si="29"/>
        <v>1263.2772680000003</v>
      </c>
      <c r="E89">
        <f t="shared" si="30"/>
        <v>1755.8658490787068</v>
      </c>
      <c r="F89">
        <f t="shared" si="31"/>
        <v>242643.51020913341</v>
      </c>
      <c r="G89">
        <f t="shared" si="32"/>
        <v>937461.20214877429</v>
      </c>
      <c r="L89">
        <f>Input!J90</f>
        <v>34.788085857142505</v>
      </c>
      <c r="M89">
        <f t="shared" si="33"/>
        <v>33.129164000000401</v>
      </c>
      <c r="N89">
        <f t="shared" si="34"/>
        <v>1.6651676537039521</v>
      </c>
      <c r="O89">
        <f t="shared" si="35"/>
        <v>1097.1277103116809</v>
      </c>
      <c r="P89">
        <f t="shared" si="36"/>
        <v>336.43373681661075</v>
      </c>
    </row>
    <row r="90" spans="1:16" x14ac:dyDescent="0.25">
      <c r="A90">
        <f>Input!G91</f>
        <v>187</v>
      </c>
      <c r="B90">
        <f t="shared" si="28"/>
        <v>87</v>
      </c>
      <c r="C90" s="4">
        <f>Input!I91</f>
        <v>4854.2683888571428</v>
      </c>
      <c r="D90">
        <f t="shared" si="29"/>
        <v>1298.114628571429</v>
      </c>
      <c r="E90">
        <f t="shared" si="30"/>
        <v>1755.8715418680486</v>
      </c>
      <c r="F90">
        <f t="shared" si="31"/>
        <v>209541.39167084891</v>
      </c>
      <c r="G90">
        <f t="shared" si="32"/>
        <v>937472.22599222534</v>
      </c>
      <c r="L90">
        <f>Input!J91</f>
        <v>34.83736057142869</v>
      </c>
      <c r="M90">
        <f t="shared" si="33"/>
        <v>33.178438714286585</v>
      </c>
      <c r="N90">
        <f t="shared" si="34"/>
        <v>1.6640952857476881</v>
      </c>
      <c r="O90">
        <f t="shared" si="35"/>
        <v>1100.4655297141685</v>
      </c>
      <c r="P90">
        <f t="shared" si="36"/>
        <v>336.47307699173393</v>
      </c>
    </row>
    <row r="91" spans="1:16" x14ac:dyDescent="0.25">
      <c r="A91">
        <f>Input!G92</f>
        <v>188</v>
      </c>
      <c r="B91">
        <f t="shared" si="28"/>
        <v>88</v>
      </c>
      <c r="C91" s="4">
        <f>Input!I92</f>
        <v>4890.1733725714284</v>
      </c>
      <c r="D91">
        <f t="shared" si="29"/>
        <v>1334.0196122857146</v>
      </c>
      <c r="E91">
        <f t="shared" si="30"/>
        <v>1755.8762572350224</v>
      </c>
      <c r="F91">
        <f t="shared" si="31"/>
        <v>177963.02888788635</v>
      </c>
      <c r="G91">
        <f t="shared" si="32"/>
        <v>937481.35714807978</v>
      </c>
      <c r="L91">
        <f>Input!J92</f>
        <v>35.904983714285663</v>
      </c>
      <c r="M91">
        <f t="shared" si="33"/>
        <v>34.246061857143559</v>
      </c>
      <c r="N91">
        <f t="shared" si="34"/>
        <v>1.6632070325355577</v>
      </c>
      <c r="O91">
        <f t="shared" si="35"/>
        <v>1172.4992703228452</v>
      </c>
      <c r="P91">
        <f t="shared" si="36"/>
        <v>336.50566459776383</v>
      </c>
    </row>
    <row r="92" spans="1:16" x14ac:dyDescent="0.25">
      <c r="A92">
        <f>Input!G93</f>
        <v>189</v>
      </c>
      <c r="B92">
        <f t="shared" si="28"/>
        <v>89</v>
      </c>
      <c r="C92" s="4">
        <f>Input!I93</f>
        <v>4926.8831797142857</v>
      </c>
      <c r="D92">
        <f t="shared" si="29"/>
        <v>1370.7294194285719</v>
      </c>
      <c r="E92">
        <f t="shared" si="30"/>
        <v>1755.8801629939978</v>
      </c>
      <c r="F92">
        <f t="shared" si="31"/>
        <v>148341.09526900051</v>
      </c>
      <c r="G92">
        <f t="shared" si="32"/>
        <v>937488.92055786494</v>
      </c>
      <c r="L92">
        <f>Input!J93</f>
        <v>36.709807142857244</v>
      </c>
      <c r="M92">
        <f t="shared" si="33"/>
        <v>35.05088528571514</v>
      </c>
      <c r="N92">
        <f t="shared" si="34"/>
        <v>1.6624712849237249</v>
      </c>
      <c r="O92">
        <f t="shared" si="35"/>
        <v>1228.3157507387925</v>
      </c>
      <c r="P92">
        <f t="shared" si="36"/>
        <v>336.53265838097548</v>
      </c>
    </row>
    <row r="93" spans="1:16" x14ac:dyDescent="0.25">
      <c r="A93">
        <f>Input!G94</f>
        <v>190</v>
      </c>
      <c r="B93">
        <f t="shared" si="28"/>
        <v>90</v>
      </c>
      <c r="C93" s="4">
        <f>Input!I94</f>
        <v>4966.0895822857137</v>
      </c>
      <c r="D93">
        <f t="shared" si="29"/>
        <v>1409.9358219999999</v>
      </c>
      <c r="E93">
        <f t="shared" si="30"/>
        <v>1755.8833981484195</v>
      </c>
      <c r="F93">
        <f t="shared" si="31"/>
        <v>119679.72544296655</v>
      </c>
      <c r="G93">
        <f t="shared" si="32"/>
        <v>937495.18538091052</v>
      </c>
      <c r="L93">
        <f>Input!J94</f>
        <v>39.206402571428043</v>
      </c>
      <c r="M93">
        <f t="shared" si="33"/>
        <v>37.547480714285939</v>
      </c>
      <c r="N93">
        <f t="shared" si="34"/>
        <v>1.6618618600117447</v>
      </c>
      <c r="O93">
        <f t="shared" si="35"/>
        <v>1409.5925372311956</v>
      </c>
      <c r="P93">
        <f t="shared" si="36"/>
        <v>336.5550183408933</v>
      </c>
    </row>
    <row r="94" spans="1:16" x14ac:dyDescent="0.25">
      <c r="A94">
        <f>Input!G95</f>
        <v>191</v>
      </c>
      <c r="B94">
        <f t="shared" si="28"/>
        <v>91</v>
      </c>
      <c r="C94" s="4">
        <f>Input!I95</f>
        <v>5005.7558841428563</v>
      </c>
      <c r="D94">
        <f t="shared" si="29"/>
        <v>1449.6021238571425</v>
      </c>
      <c r="E94">
        <f t="shared" si="30"/>
        <v>1755.8860778367687</v>
      </c>
      <c r="F94">
        <f t="shared" si="31"/>
        <v>93809.860465393765</v>
      </c>
      <c r="G94">
        <f t="shared" si="32"/>
        <v>937500.37456894119</v>
      </c>
      <c r="L94">
        <f>Input!J95</f>
        <v>39.666301857142571</v>
      </c>
      <c r="M94">
        <f t="shared" si="33"/>
        <v>38.007380000000467</v>
      </c>
      <c r="N94">
        <f t="shared" si="34"/>
        <v>1.6613570697838329</v>
      </c>
      <c r="O94">
        <f t="shared" si="35"/>
        <v>1444.3758282901861</v>
      </c>
      <c r="P94">
        <f t="shared" si="36"/>
        <v>336.57353978924414</v>
      </c>
    </row>
    <row r="95" spans="1:16" x14ac:dyDescent="0.25">
      <c r="A95">
        <f>Input!G96</f>
        <v>192</v>
      </c>
      <c r="B95">
        <f t="shared" si="28"/>
        <v>92</v>
      </c>
      <c r="C95" s="4">
        <f>Input!I96</f>
        <v>5045.898510142857</v>
      </c>
      <c r="D95">
        <f t="shared" si="29"/>
        <v>1489.7447498571432</v>
      </c>
      <c r="E95">
        <f t="shared" si="30"/>
        <v>1755.8882974295802</v>
      </c>
      <c r="F95">
        <f t="shared" si="31"/>
        <v>70832.387914442035</v>
      </c>
      <c r="G95">
        <f t="shared" si="32"/>
        <v>937504.67279772379</v>
      </c>
      <c r="L95">
        <f>Input!J96</f>
        <v>40.142626000000746</v>
      </c>
      <c r="M95">
        <f t="shared" si="33"/>
        <v>38.483704142858642</v>
      </c>
      <c r="N95">
        <f t="shared" si="34"/>
        <v>1.6609389495619222</v>
      </c>
      <c r="O95">
        <f t="shared" si="35"/>
        <v>1480.840238247911</v>
      </c>
      <c r="P95">
        <f t="shared" si="36"/>
        <v>336.58888158165337</v>
      </c>
    </row>
    <row r="96" spans="1:16" x14ac:dyDescent="0.25">
      <c r="A96">
        <f>Input!G97</f>
        <v>193</v>
      </c>
      <c r="B96">
        <f t="shared" si="28"/>
        <v>93</v>
      </c>
      <c r="C96" s="4">
        <f>Input!I97</f>
        <v>5087.6672079999998</v>
      </c>
      <c r="D96">
        <f t="shared" si="29"/>
        <v>1531.513447714286</v>
      </c>
      <c r="E96">
        <f t="shared" si="30"/>
        <v>1755.8901359231829</v>
      </c>
      <c r="F96">
        <f t="shared" si="31"/>
        <v>50344.898211592532</v>
      </c>
      <c r="G96">
        <f t="shared" si="32"/>
        <v>937508.23303752916</v>
      </c>
      <c r="L96">
        <f>Input!J97</f>
        <v>41.768697857142797</v>
      </c>
      <c r="M96">
        <f t="shared" si="33"/>
        <v>40.109776000000693</v>
      </c>
      <c r="N96">
        <f t="shared" si="34"/>
        <v>1.6605926188629609</v>
      </c>
      <c r="O96">
        <f t="shared" si="35"/>
        <v>1608.6601058049303</v>
      </c>
      <c r="P96">
        <f t="shared" si="36"/>
        <v>336.60158951613829</v>
      </c>
    </row>
    <row r="97" spans="1:16" x14ac:dyDescent="0.25">
      <c r="A97">
        <f>Input!G98</f>
        <v>194</v>
      </c>
      <c r="B97">
        <f t="shared" si="28"/>
        <v>94</v>
      </c>
      <c r="C97" s="4">
        <f>Input!I98</f>
        <v>5130.1093297142861</v>
      </c>
      <c r="D97">
        <f t="shared" si="29"/>
        <v>1573.9555694285723</v>
      </c>
      <c r="E97">
        <f t="shared" si="30"/>
        <v>1755.8916587508695</v>
      </c>
      <c r="F97">
        <f t="shared" si="31"/>
        <v>33100.740597890916</v>
      </c>
      <c r="G97">
        <f t="shared" si="32"/>
        <v>937511.18199593143</v>
      </c>
      <c r="L97">
        <f>Input!J98</f>
        <v>42.442121714286259</v>
      </c>
      <c r="M97">
        <f t="shared" si="33"/>
        <v>40.783199857144155</v>
      </c>
      <c r="N97">
        <f t="shared" si="34"/>
        <v>1.6603057519486994</v>
      </c>
      <c r="O97">
        <f t="shared" si="35"/>
        <v>1663.1565131859707</v>
      </c>
      <c r="P97">
        <f t="shared" si="36"/>
        <v>336.61211572381205</v>
      </c>
    </row>
    <row r="98" spans="1:16" x14ac:dyDescent="0.25">
      <c r="A98">
        <f>Input!G99</f>
        <v>195</v>
      </c>
      <c r="B98">
        <f t="shared" si="28"/>
        <v>95</v>
      </c>
      <c r="C98" s="4">
        <f>Input!I99</f>
        <v>5174.5717227142859</v>
      </c>
      <c r="D98">
        <f t="shared" si="29"/>
        <v>1618.4179624285721</v>
      </c>
      <c r="E98">
        <f t="shared" si="30"/>
        <v>1755.8929201114731</v>
      </c>
      <c r="F98">
        <f t="shared" si="31"/>
        <v>18899.363989915433</v>
      </c>
      <c r="G98">
        <f t="shared" si="32"/>
        <v>937513.62462639518</v>
      </c>
      <c r="L98">
        <f>Input!J99</f>
        <v>44.462392999999793</v>
      </c>
      <c r="M98">
        <f t="shared" si="33"/>
        <v>42.803471142857688</v>
      </c>
      <c r="N98">
        <f t="shared" si="34"/>
        <v>1.6600681392489078</v>
      </c>
      <c r="O98">
        <f t="shared" si="35"/>
        <v>1832.0390134852535</v>
      </c>
      <c r="P98">
        <f t="shared" si="36"/>
        <v>336.62083473687977</v>
      </c>
    </row>
    <row r="99" spans="1:16" x14ac:dyDescent="0.25">
      <c r="A99">
        <f>Input!G100</f>
        <v>196</v>
      </c>
      <c r="B99">
        <f t="shared" si="28"/>
        <v>96</v>
      </c>
      <c r="C99" s="4">
        <f>Input!I100</f>
        <v>5219.6911144285714</v>
      </c>
      <c r="D99">
        <f t="shared" si="29"/>
        <v>1663.5373541428576</v>
      </c>
      <c r="E99">
        <f t="shared" si="30"/>
        <v>1755.8939648981905</v>
      </c>
      <c r="F99">
        <f t="shared" si="31"/>
        <v>8529.7435502120716</v>
      </c>
      <c r="G99">
        <f t="shared" si="32"/>
        <v>937515.64786296664</v>
      </c>
      <c r="L99">
        <f>Input!J100</f>
        <v>45.119391714285484</v>
      </c>
      <c r="M99">
        <f t="shared" si="33"/>
        <v>43.46046985714338</v>
      </c>
      <c r="N99">
        <f t="shared" si="34"/>
        <v>1.6598713240654452</v>
      </c>
      <c r="O99">
        <f t="shared" si="35"/>
        <v>1888.7299125479517</v>
      </c>
      <c r="P99">
        <f t="shared" si="36"/>
        <v>336.62805680234339</v>
      </c>
    </row>
    <row r="100" spans="1:16" x14ac:dyDescent="0.25">
      <c r="A100">
        <f>Input!G101</f>
        <v>197</v>
      </c>
      <c r="B100">
        <f t="shared" si="28"/>
        <v>97</v>
      </c>
      <c r="C100" s="4">
        <f>Input!I101</f>
        <v>5265.3196801428567</v>
      </c>
      <c r="D100">
        <f t="shared" si="29"/>
        <v>1709.1659198571429</v>
      </c>
      <c r="E100">
        <f t="shared" si="30"/>
        <v>1755.8948302962656</v>
      </c>
      <c r="F100">
        <f t="shared" si="31"/>
        <v>2183.5910708275533</v>
      </c>
      <c r="G100">
        <f t="shared" si="32"/>
        <v>937517.32371386758</v>
      </c>
      <c r="L100">
        <f>Input!J101</f>
        <v>45.628565714285287</v>
      </c>
      <c r="M100">
        <f t="shared" si="33"/>
        <v>43.969643857143183</v>
      </c>
      <c r="N100">
        <f t="shared" si="34"/>
        <v>1.6597083016385934</v>
      </c>
      <c r="O100">
        <f t="shared" si="35"/>
        <v>1933.260422173656</v>
      </c>
      <c r="P100">
        <f t="shared" si="36"/>
        <v>336.63403891288777</v>
      </c>
    </row>
    <row r="101" spans="1:16" x14ac:dyDescent="0.25">
      <c r="A101">
        <f>Input!G102</f>
        <v>198</v>
      </c>
      <c r="B101">
        <f t="shared" si="28"/>
        <v>98</v>
      </c>
      <c r="C101" s="4">
        <f>Input!I102</f>
        <v>5312.0322938571426</v>
      </c>
      <c r="D101">
        <f t="shared" si="29"/>
        <v>1755.8785335714288</v>
      </c>
      <c r="E101">
        <f t="shared" si="30"/>
        <v>1755.8955471063821</v>
      </c>
      <c r="F101">
        <f t="shared" si="31"/>
        <v>2.8946037160788022E-4</v>
      </c>
      <c r="G101">
        <f t="shared" si="32"/>
        <v>937518.71182402829</v>
      </c>
      <c r="L101">
        <f>Input!J102</f>
        <v>46.712613714285908</v>
      </c>
      <c r="M101">
        <f t="shared" si="33"/>
        <v>45.053691857143804</v>
      </c>
      <c r="N101">
        <f t="shared" si="34"/>
        <v>1.6595732698729493</v>
      </c>
      <c r="O101">
        <f t="shared" si="35"/>
        <v>2029.7764532859096</v>
      </c>
      <c r="P101">
        <f t="shared" si="36"/>
        <v>336.63899394592084</v>
      </c>
    </row>
    <row r="102" spans="1:16" x14ac:dyDescent="0.25">
      <c r="A102">
        <f>Input!G103</f>
        <v>199</v>
      </c>
      <c r="B102">
        <f t="shared" si="28"/>
        <v>99</v>
      </c>
      <c r="C102" s="4">
        <f>Input!I103</f>
        <v>5359.8946554285712</v>
      </c>
      <c r="D102">
        <f t="shared" si="29"/>
        <v>1803.7408951428574</v>
      </c>
      <c r="E102">
        <f t="shared" si="30"/>
        <v>1755.8961408408475</v>
      </c>
      <c r="F102">
        <f t="shared" si="31"/>
        <v>2289.1205142197005</v>
      </c>
      <c r="G102">
        <f t="shared" si="32"/>
        <v>937519.86159770319</v>
      </c>
      <c r="L102">
        <f>Input!J103</f>
        <v>47.862361571428664</v>
      </c>
      <c r="M102">
        <f t="shared" si="33"/>
        <v>46.20343971428656</v>
      </c>
      <c r="N102">
        <f t="shared" si="34"/>
        <v>1.6594614228562967</v>
      </c>
      <c r="O102">
        <f t="shared" si="35"/>
        <v>2134.7079821389484</v>
      </c>
      <c r="P102">
        <f t="shared" si="36"/>
        <v>336.64309823492368</v>
      </c>
    </row>
    <row r="103" spans="1:16" x14ac:dyDescent="0.25">
      <c r="A103">
        <f>Input!G104</f>
        <v>200</v>
      </c>
      <c r="B103">
        <f t="shared" si="28"/>
        <v>100</v>
      </c>
      <c r="C103" s="4">
        <f>Input!I104</f>
        <v>5408.4961407142855</v>
      </c>
      <c r="D103">
        <f t="shared" si="29"/>
        <v>1852.3423804285717</v>
      </c>
      <c r="E103">
        <f t="shared" si="30"/>
        <v>1755.8966326315769</v>
      </c>
      <c r="F103">
        <f t="shared" si="31"/>
        <v>9301.7822681215148</v>
      </c>
      <c r="G103">
        <f t="shared" si="32"/>
        <v>937520.8139566856</v>
      </c>
      <c r="L103">
        <f>Input!J104</f>
        <v>48.601485285714261</v>
      </c>
      <c r="M103">
        <f t="shared" si="33"/>
        <v>46.942563428572157</v>
      </c>
      <c r="N103">
        <f t="shared" si="34"/>
        <v>1.6593687798262053</v>
      </c>
      <c r="O103">
        <f t="shared" si="35"/>
        <v>2203.5623020523681</v>
      </c>
      <c r="P103">
        <f t="shared" si="36"/>
        <v>336.6464978418141</v>
      </c>
    </row>
    <row r="104" spans="1:16" x14ac:dyDescent="0.25">
      <c r="A104">
        <f>Input!G105</f>
        <v>201</v>
      </c>
      <c r="B104">
        <f t="shared" si="28"/>
        <v>101</v>
      </c>
      <c r="C104" s="4">
        <f>Input!I105</f>
        <v>5459.1507471428567</v>
      </c>
      <c r="D104">
        <f t="shared" si="29"/>
        <v>1902.9969868571429</v>
      </c>
      <c r="E104">
        <f t="shared" si="30"/>
        <v>1755.8970399821862</v>
      </c>
      <c r="F104">
        <f t="shared" si="31"/>
        <v>21638.394370615079</v>
      </c>
      <c r="G104">
        <f t="shared" si="32"/>
        <v>937521.6027966711</v>
      </c>
      <c r="L104">
        <f>Input!J105</f>
        <v>50.654606428571242</v>
      </c>
      <c r="M104">
        <f t="shared" si="33"/>
        <v>48.995684571429138</v>
      </c>
      <c r="N104">
        <f t="shared" si="34"/>
        <v>1.6592920434995757</v>
      </c>
      <c r="O104">
        <f t="shared" si="35"/>
        <v>2400.5408316920107</v>
      </c>
      <c r="P104">
        <f t="shared" si="36"/>
        <v>336.64931375304485</v>
      </c>
    </row>
    <row r="105" spans="1:16" x14ac:dyDescent="0.25">
      <c r="A105">
        <f>Input!G106</f>
        <v>202</v>
      </c>
      <c r="B105">
        <f t="shared" si="28"/>
        <v>102</v>
      </c>
      <c r="C105" s="4">
        <f>Input!I106</f>
        <v>5509.1483548571423</v>
      </c>
      <c r="D105">
        <f t="shared" si="29"/>
        <v>1952.9945945714285</v>
      </c>
      <c r="E105">
        <f t="shared" si="30"/>
        <v>1755.8973773909543</v>
      </c>
      <c r="F105">
        <f t="shared" si="31"/>
        <v>38847.313020287023</v>
      </c>
      <c r="G105">
        <f t="shared" si="32"/>
        <v>937522.25619358255</v>
      </c>
      <c r="L105">
        <f>Input!J106</f>
        <v>49.99760771428555</v>
      </c>
      <c r="M105">
        <f t="shared" si="33"/>
        <v>48.338685857143446</v>
      </c>
      <c r="N105">
        <f t="shared" si="34"/>
        <v>1.6592284827245951</v>
      </c>
      <c r="O105">
        <f t="shared" si="35"/>
        <v>2336.5989067342039</v>
      </c>
      <c r="P105">
        <f t="shared" si="36"/>
        <v>336.65164618401008</v>
      </c>
    </row>
    <row r="106" spans="1:16" x14ac:dyDescent="0.25">
      <c r="A106">
        <f>Input!G107</f>
        <v>203</v>
      </c>
      <c r="B106">
        <f t="shared" si="28"/>
        <v>103</v>
      </c>
      <c r="C106" s="4">
        <f>Input!I107</f>
        <v>5551.5083517142857</v>
      </c>
      <c r="D106">
        <f t="shared" si="29"/>
        <v>1995.3545914285719</v>
      </c>
      <c r="E106">
        <f t="shared" si="30"/>
        <v>1755.8976568668304</v>
      </c>
      <c r="F106">
        <f t="shared" si="31"/>
        <v>57339.623509706144</v>
      </c>
      <c r="G106">
        <f t="shared" si="32"/>
        <v>937522.79740279168</v>
      </c>
      <c r="L106">
        <f>Input!J107</f>
        <v>42.359996857143415</v>
      </c>
      <c r="M106">
        <f t="shared" si="33"/>
        <v>40.70107500000131</v>
      </c>
      <c r="N106">
        <f t="shared" si="34"/>
        <v>1.6591758352796995</v>
      </c>
      <c r="O106">
        <f t="shared" si="35"/>
        <v>1656.5568318537835</v>
      </c>
      <c r="P106">
        <f t="shared" si="36"/>
        <v>336.65357814471423</v>
      </c>
    </row>
    <row r="107" spans="1:16" x14ac:dyDescent="0.25">
      <c r="A107">
        <f>Input!G108</f>
        <v>204</v>
      </c>
      <c r="B107">
        <f t="shared" si="28"/>
        <v>104</v>
      </c>
      <c r="C107" s="4">
        <f>Input!I108</f>
        <v>5586.0664879999995</v>
      </c>
      <c r="D107">
        <f t="shared" si="29"/>
        <v>2029.9127277142857</v>
      </c>
      <c r="E107">
        <f t="shared" si="30"/>
        <v>1755.897888356845</v>
      </c>
      <c r="F107">
        <f t="shared" si="31"/>
        <v>75084.132188084026</v>
      </c>
      <c r="G107">
        <f t="shared" si="32"/>
        <v>937523.24568678136</v>
      </c>
      <c r="L107">
        <f>Input!J108</f>
        <v>34.558136285713772</v>
      </c>
      <c r="M107">
        <f t="shared" si="33"/>
        <v>32.899214428571668</v>
      </c>
      <c r="N107">
        <f t="shared" si="34"/>
        <v>1.6591322273608144</v>
      </c>
      <c r="O107">
        <f t="shared" si="35"/>
        <v>1082.3444680315245</v>
      </c>
      <c r="P107">
        <f t="shared" si="36"/>
        <v>336.65517839344108</v>
      </c>
    </row>
    <row r="108" spans="1:16" x14ac:dyDescent="0.25">
      <c r="A108">
        <f>Input!G109</f>
        <v>205</v>
      </c>
      <c r="B108">
        <f t="shared" si="28"/>
        <v>105</v>
      </c>
      <c r="C108" s="4">
        <f>Input!I109</f>
        <v>5634.3887487142856</v>
      </c>
      <c r="D108">
        <f t="shared" si="29"/>
        <v>2078.2349884285718</v>
      </c>
      <c r="E108">
        <f t="shared" si="30"/>
        <v>1755.898080100136</v>
      </c>
      <c r="F108">
        <f t="shared" si="31"/>
        <v>103901.08247073443</v>
      </c>
      <c r="G108">
        <f t="shared" si="32"/>
        <v>937523.61700070789</v>
      </c>
      <c r="L108">
        <f>Input!J109</f>
        <v>48.322260714286131</v>
      </c>
      <c r="M108">
        <f t="shared" si="33"/>
        <v>46.663338857144026</v>
      </c>
      <c r="N108">
        <f t="shared" si="34"/>
        <v>1.6590961068918491</v>
      </c>
      <c r="O108">
        <f t="shared" si="35"/>
        <v>2177.4509311767742</v>
      </c>
      <c r="P108">
        <f t="shared" si="36"/>
        <v>336.65650388343312</v>
      </c>
    </row>
    <row r="109" spans="1:16" x14ac:dyDescent="0.25">
      <c r="A109">
        <f>Input!G110</f>
        <v>206</v>
      </c>
      <c r="B109">
        <f t="shared" si="28"/>
        <v>106</v>
      </c>
      <c r="C109" s="4">
        <f>Input!I110</f>
        <v>5682.2346854285715</v>
      </c>
      <c r="D109">
        <f t="shared" si="29"/>
        <v>2126.0809251428577</v>
      </c>
      <c r="E109">
        <f t="shared" si="30"/>
        <v>1755.8982389211894</v>
      </c>
      <c r="F109">
        <f t="shared" si="31"/>
        <v>137035.22117829011</v>
      </c>
      <c r="G109">
        <f t="shared" si="32"/>
        <v>937523.92456025444</v>
      </c>
      <c r="L109">
        <f>Input!J110</f>
        <v>47.845936714285926</v>
      </c>
      <c r="M109">
        <f t="shared" si="33"/>
        <v>46.187014857143822</v>
      </c>
      <c r="N109">
        <f t="shared" si="34"/>
        <v>1.6590661882852371</v>
      </c>
      <c r="O109">
        <f t="shared" si="35"/>
        <v>2133.227008985551</v>
      </c>
      <c r="P109">
        <f t="shared" si="36"/>
        <v>336.65760178958277</v>
      </c>
    </row>
    <row r="110" spans="1:16" x14ac:dyDescent="0.25">
      <c r="A110">
        <f>Input!G111</f>
        <v>207</v>
      </c>
      <c r="B110">
        <f t="shared" si="28"/>
        <v>107</v>
      </c>
      <c r="C110" s="4">
        <f>Input!I111</f>
        <v>5728.8158994285714</v>
      </c>
      <c r="D110">
        <f t="shared" si="29"/>
        <v>2172.6621391428575</v>
      </c>
      <c r="E110">
        <f t="shared" si="30"/>
        <v>1755.8983704727355</v>
      </c>
      <c r="F110">
        <f t="shared" si="31"/>
        <v>173692.03887612303</v>
      </c>
      <c r="G110">
        <f t="shared" si="32"/>
        <v>937524.17931199574</v>
      </c>
      <c r="L110">
        <f>Input!J111</f>
        <v>46.581213999999818</v>
      </c>
      <c r="M110">
        <f t="shared" si="33"/>
        <v>44.922292142857714</v>
      </c>
      <c r="N110">
        <f t="shared" si="34"/>
        <v>1.6590414066867176</v>
      </c>
      <c r="O110">
        <f t="shared" si="35"/>
        <v>2018.0015905034106</v>
      </c>
      <c r="P110">
        <f t="shared" si="36"/>
        <v>336.65851118721355</v>
      </c>
    </row>
    <row r="111" spans="1:16" x14ac:dyDescent="0.25">
      <c r="A111">
        <f>Input!G112</f>
        <v>208</v>
      </c>
      <c r="B111">
        <f t="shared" si="28"/>
        <v>108</v>
      </c>
      <c r="C111" s="4">
        <f>Input!I112</f>
        <v>5773.1140427142864</v>
      </c>
      <c r="D111">
        <f t="shared" si="29"/>
        <v>2216.9602824285726</v>
      </c>
      <c r="E111">
        <f t="shared" si="30"/>
        <v>1755.8984794369326</v>
      </c>
      <c r="F111">
        <f t="shared" si="31"/>
        <v>212577.98617790182</v>
      </c>
      <c r="G111">
        <f t="shared" si="32"/>
        <v>937524.39032298909</v>
      </c>
      <c r="L111">
        <f>Input!J112</f>
        <v>44.298143285715014</v>
      </c>
      <c r="M111">
        <f t="shared" si="33"/>
        <v>42.63922142857291</v>
      </c>
      <c r="N111">
        <f t="shared" si="34"/>
        <v>1.659020880076028</v>
      </c>
      <c r="O111">
        <f t="shared" si="35"/>
        <v>1818.0947595230646</v>
      </c>
      <c r="P111">
        <f t="shared" si="36"/>
        <v>336.65926444266489</v>
      </c>
    </row>
    <row r="112" spans="1:16" x14ac:dyDescent="0.25">
      <c r="A112">
        <f>Input!G113</f>
        <v>209</v>
      </c>
      <c r="B112">
        <f t="shared" si="28"/>
        <v>109</v>
      </c>
      <c r="C112" s="4">
        <f>Input!I113</f>
        <v>5815.5068894285714</v>
      </c>
      <c r="D112">
        <f t="shared" si="29"/>
        <v>2259.3531291428576</v>
      </c>
      <c r="E112">
        <f t="shared" si="30"/>
        <v>1755.8985696920181</v>
      </c>
      <c r="F112">
        <f t="shared" si="31"/>
        <v>253466.49343183887</v>
      </c>
      <c r="G112">
        <f t="shared" si="32"/>
        <v>937524.56510349235</v>
      </c>
      <c r="L112">
        <f>Input!J113</f>
        <v>42.392846714285042</v>
      </c>
      <c r="M112">
        <f t="shared" si="33"/>
        <v>40.733924857142938</v>
      </c>
      <c r="N112">
        <f t="shared" si="34"/>
        <v>1.6590038778747269</v>
      </c>
      <c r="O112">
        <f t="shared" si="35"/>
        <v>1659.2459522213762</v>
      </c>
      <c r="P112">
        <f t="shared" si="36"/>
        <v>336.65988836514799</v>
      </c>
    </row>
    <row r="113" spans="1:16" x14ac:dyDescent="0.25">
      <c r="A113">
        <f>Input!G114</f>
        <v>210</v>
      </c>
      <c r="B113">
        <f t="shared" si="28"/>
        <v>110</v>
      </c>
      <c r="C113" s="4">
        <f>Input!I114</f>
        <v>5857.8997361428565</v>
      </c>
      <c r="D113">
        <f t="shared" si="29"/>
        <v>2301.7459758571426</v>
      </c>
      <c r="E113">
        <f t="shared" si="30"/>
        <v>1755.8986444503385</v>
      </c>
      <c r="F113">
        <f t="shared" si="31"/>
        <v>297949.3092039295</v>
      </c>
      <c r="G113">
        <f t="shared" si="32"/>
        <v>937524.70987425942</v>
      </c>
      <c r="L113">
        <f>Input!J114</f>
        <v>42.392846714285042</v>
      </c>
      <c r="M113">
        <f t="shared" si="33"/>
        <v>40.733924857142938</v>
      </c>
      <c r="N113">
        <f t="shared" si="34"/>
        <v>1.658989794943931</v>
      </c>
      <c r="O113">
        <f t="shared" si="35"/>
        <v>1659.2470995253541</v>
      </c>
      <c r="P113">
        <f t="shared" si="36"/>
        <v>336.66040516085229</v>
      </c>
    </row>
    <row r="114" spans="1:16" x14ac:dyDescent="0.25">
      <c r="A114">
        <f>Input!G115</f>
        <v>211</v>
      </c>
      <c r="B114">
        <f t="shared" si="28"/>
        <v>111</v>
      </c>
      <c r="C114" s="4">
        <f>Input!I115</f>
        <v>5900.2925828571415</v>
      </c>
      <c r="D114">
        <f t="shared" si="29"/>
        <v>2344.1388225714277</v>
      </c>
      <c r="E114">
        <f t="shared" si="30"/>
        <v>1755.8987063726809</v>
      </c>
      <c r="F114">
        <f t="shared" si="31"/>
        <v>346026.43430551514</v>
      </c>
      <c r="G114">
        <f t="shared" si="32"/>
        <v>937524.82978794398</v>
      </c>
      <c r="L114">
        <f>Input!J115</f>
        <v>42.392846714285042</v>
      </c>
      <c r="M114">
        <f t="shared" si="33"/>
        <v>40.733924857142938</v>
      </c>
      <c r="N114">
        <f t="shared" si="34"/>
        <v>1.6589781300465516</v>
      </c>
      <c r="O114">
        <f t="shared" si="35"/>
        <v>1659.2480498380116</v>
      </c>
      <c r="P114">
        <f t="shared" si="36"/>
        <v>336.66083322324732</v>
      </c>
    </row>
    <row r="115" spans="1:16" x14ac:dyDescent="0.25">
      <c r="A115">
        <f>Input!G116</f>
        <v>212</v>
      </c>
      <c r="B115">
        <f t="shared" si="28"/>
        <v>112</v>
      </c>
      <c r="C115" s="4">
        <f>Input!I116</f>
        <v>5937.544414142857</v>
      </c>
      <c r="D115">
        <f t="shared" si="29"/>
        <v>2381.3906538571432</v>
      </c>
      <c r="E115">
        <f t="shared" si="30"/>
        <v>1755.8987576629781</v>
      </c>
      <c r="F115">
        <f t="shared" si="31"/>
        <v>391240.11220457219</v>
      </c>
      <c r="G115">
        <f t="shared" si="32"/>
        <v>937524.92911249551</v>
      </c>
      <c r="L115">
        <f>Input!J116</f>
        <v>37.251831285715525</v>
      </c>
      <c r="M115">
        <f t="shared" si="33"/>
        <v>35.592909428573421</v>
      </c>
      <c r="N115">
        <f t="shared" si="34"/>
        <v>1.6589684680075052</v>
      </c>
      <c r="O115">
        <f t="shared" si="35"/>
        <v>1266.8518835601819</v>
      </c>
      <c r="P115">
        <f t="shared" si="36"/>
        <v>336.66118778770215</v>
      </c>
    </row>
    <row r="116" spans="1:16" x14ac:dyDescent="0.25">
      <c r="A116">
        <f>Input!G117</f>
        <v>213</v>
      </c>
      <c r="B116">
        <f t="shared" si="28"/>
        <v>113</v>
      </c>
      <c r="C116" s="4">
        <f>Input!I117</f>
        <v>5973.7943221428577</v>
      </c>
      <c r="D116">
        <f t="shared" si="29"/>
        <v>2417.6405618571439</v>
      </c>
      <c r="E116">
        <f t="shared" si="30"/>
        <v>1755.8988001467478</v>
      </c>
      <c r="F116">
        <f t="shared" si="31"/>
        <v>437902.15919157863</v>
      </c>
      <c r="G116">
        <f t="shared" si="32"/>
        <v>937525.01138305734</v>
      </c>
      <c r="L116">
        <f>Input!J117</f>
        <v>36.249908000000687</v>
      </c>
      <c r="M116">
        <f t="shared" si="33"/>
        <v>34.590986142858583</v>
      </c>
      <c r="N116">
        <f t="shared" si="34"/>
        <v>1.6589604649369742</v>
      </c>
      <c r="O116">
        <f t="shared" si="35"/>
        <v>1196.5336513735303</v>
      </c>
      <c r="P116">
        <f t="shared" si="36"/>
        <v>336.66148147371302</v>
      </c>
    </row>
    <row r="117" spans="1:16" x14ac:dyDescent="0.25">
      <c r="A117">
        <f>Input!G118</f>
        <v>214</v>
      </c>
      <c r="B117">
        <f t="shared" si="28"/>
        <v>114</v>
      </c>
      <c r="C117" s="4">
        <f>Input!I118</f>
        <v>6009.6171809999996</v>
      </c>
      <c r="D117">
        <f t="shared" si="29"/>
        <v>2453.4634207142858</v>
      </c>
      <c r="E117">
        <f t="shared" si="30"/>
        <v>1755.8988353360683</v>
      </c>
      <c r="F117">
        <f t="shared" si="31"/>
        <v>486596.35077388457</v>
      </c>
      <c r="G117">
        <f t="shared" si="32"/>
        <v>937525.07952779357</v>
      </c>
      <c r="L117">
        <f>Input!J118</f>
        <v>35.82285885714191</v>
      </c>
      <c r="M117">
        <f t="shared" si="33"/>
        <v>34.163936999999805</v>
      </c>
      <c r="N117">
        <f t="shared" si="34"/>
        <v>1.658953835990802</v>
      </c>
      <c r="O117">
        <f t="shared" si="35"/>
        <v>1167.172406294234</v>
      </c>
      <c r="P117">
        <f t="shared" si="36"/>
        <v>336.66172473403759</v>
      </c>
    </row>
    <row r="118" spans="1:16" x14ac:dyDescent="0.25">
      <c r="A118">
        <f>Input!G119</f>
        <v>215</v>
      </c>
      <c r="B118">
        <f t="shared" si="28"/>
        <v>115</v>
      </c>
      <c r="C118" s="4">
        <f>Input!I119</f>
        <v>6048.0516100000004</v>
      </c>
      <c r="D118">
        <f t="shared" si="29"/>
        <v>2491.8978497142866</v>
      </c>
      <c r="E118">
        <f t="shared" si="30"/>
        <v>1755.8988644833928</v>
      </c>
      <c r="F118">
        <f t="shared" si="31"/>
        <v>541694.50626090541</v>
      </c>
      <c r="G118">
        <f t="shared" si="32"/>
        <v>937525.13597210066</v>
      </c>
      <c r="L118">
        <f>Input!J119</f>
        <v>38.434429000000819</v>
      </c>
      <c r="M118">
        <f t="shared" si="33"/>
        <v>36.775507142858714</v>
      </c>
      <c r="N118">
        <f t="shared" si="34"/>
        <v>1.6589483452324096</v>
      </c>
      <c r="O118">
        <f t="shared" si="35"/>
        <v>1352.4359773892454</v>
      </c>
      <c r="P118">
        <f t="shared" si="36"/>
        <v>336.6619262267144</v>
      </c>
    </row>
    <row r="119" spans="1:16" x14ac:dyDescent="0.25">
      <c r="A119">
        <f>Input!G120</f>
        <v>216</v>
      </c>
      <c r="B119">
        <f t="shared" si="28"/>
        <v>116</v>
      </c>
      <c r="C119" s="4">
        <f>Input!I120</f>
        <v>6089.4425335714277</v>
      </c>
      <c r="D119">
        <f t="shared" si="29"/>
        <v>2533.2887732857139</v>
      </c>
      <c r="E119">
        <f t="shared" si="30"/>
        <v>1755.8988886261311</v>
      </c>
      <c r="F119">
        <f t="shared" si="31"/>
        <v>604335.0327710394</v>
      </c>
      <c r="G119">
        <f t="shared" si="32"/>
        <v>937525.18272493966</v>
      </c>
      <c r="L119">
        <f>Input!J120</f>
        <v>41.390923571427265</v>
      </c>
      <c r="M119">
        <f t="shared" si="33"/>
        <v>39.732001714285161</v>
      </c>
      <c r="N119">
        <f t="shared" si="34"/>
        <v>1.6589437972354031</v>
      </c>
      <c r="O119">
        <f t="shared" si="35"/>
        <v>1578.6302167767913</v>
      </c>
      <c r="P119">
        <f t="shared" si="36"/>
        <v>336.6620931232116</v>
      </c>
    </row>
    <row r="120" spans="1:16" x14ac:dyDescent="0.25">
      <c r="C120" s="4"/>
    </row>
    <row r="121" spans="1:16" x14ac:dyDescent="0.25">
      <c r="C121" s="4"/>
    </row>
    <row r="122" spans="1:16" x14ac:dyDescent="0.25">
      <c r="C122" s="4"/>
    </row>
    <row r="123" spans="1:16" x14ac:dyDescent="0.25">
      <c r="C123" s="4"/>
    </row>
    <row r="124" spans="1:16" x14ac:dyDescent="0.25">
      <c r="C124" s="4"/>
    </row>
    <row r="125" spans="1:16" x14ac:dyDescent="0.25">
      <c r="C125" s="4"/>
    </row>
    <row r="126" spans="1:16" x14ac:dyDescent="0.25">
      <c r="C126" s="4"/>
    </row>
    <row r="127" spans="1:16" x14ac:dyDescent="0.25">
      <c r="C127" s="4"/>
    </row>
    <row r="128" spans="1:16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phoneticPr fontId="9" type="noConversion"/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D1" zoomScale="109" workbookViewId="0">
      <selection activeCell="X3" sqref="X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100</v>
      </c>
      <c r="B3">
        <f>A3-$A$3</f>
        <v>0</v>
      </c>
      <c r="C3" s="3"/>
      <c r="D3" s="3"/>
      <c r="E3" s="15">
        <f>Input!I4</f>
        <v>3556.1537602857138</v>
      </c>
      <c r="F3" s="3"/>
      <c r="G3" s="3"/>
      <c r="H3" s="3"/>
      <c r="I3" s="3"/>
      <c r="J3" s="2" t="s">
        <v>11</v>
      </c>
      <c r="K3" s="23">
        <f>SUM(H4:H161)</f>
        <v>62886795.268725291</v>
      </c>
      <c r="L3">
        <f>1-(K3/K5)</f>
        <v>0.25367644601049899</v>
      </c>
      <c r="N3" s="15">
        <f>Input!J4</f>
        <v>1.6589218571421043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75874.894642523606</v>
      </c>
      <c r="U3">
        <f>1-(T3/T5)</f>
        <v>-3.4330388663484408</v>
      </c>
      <c r="W3">
        <f>COUNT(B4:B500)</f>
        <v>81</v>
      </c>
      <c r="Y3">
        <v>14337.812562701776</v>
      </c>
      <c r="Z3">
        <v>3.3830991519723859</v>
      </c>
      <c r="AA3">
        <v>0.34943795330988736</v>
      </c>
    </row>
    <row r="4" spans="1:27" ht="14.45" x14ac:dyDescent="0.3">
      <c r="A4">
        <f>Input!G5</f>
        <v>101</v>
      </c>
      <c r="B4">
        <f t="shared" ref="B4:B67" si="0">A4-$A$3</f>
        <v>1</v>
      </c>
      <c r="C4">
        <f>LN(B4)</f>
        <v>0</v>
      </c>
      <c r="D4">
        <f>((C4-$Z$3)/$AA$3)</f>
        <v>-9.6815446631585473</v>
      </c>
      <c r="E4" s="4">
        <f>Input!I5</f>
        <v>3558.0262068571428</v>
      </c>
      <c r="F4">
        <f>E4-$E$4</f>
        <v>0</v>
      </c>
      <c r="G4">
        <f>P4</f>
        <v>8.8521990372902534E-18</v>
      </c>
      <c r="H4">
        <f>(F4-G4)^2</f>
        <v>7.8361427795802483E-35</v>
      </c>
      <c r="I4">
        <f>(G4-$J$4)^2</f>
        <v>123933.46417501611</v>
      </c>
      <c r="J4">
        <f>AVERAGE(F3:F161)</f>
        <v>352.04185003350966</v>
      </c>
      <c r="K4" t="s">
        <v>5</v>
      </c>
      <c r="L4" t="s">
        <v>6</v>
      </c>
      <c r="N4" s="4">
        <f>Input!J5</f>
        <v>1.8724465714290091</v>
      </c>
      <c r="O4">
        <f>N4-$N$4</f>
        <v>0</v>
      </c>
      <c r="P4">
        <f>$Y$3*((1/B4*$AA$3)*(1/SQRT(2*PI()))*EXP(-1*D4*D4/2))</f>
        <v>8.8521990372902534E-18</v>
      </c>
      <c r="Q4">
        <f>(O4-P4)^2</f>
        <v>7.8361427795802483E-35</v>
      </c>
      <c r="R4">
        <f>(O4-S4)^2</f>
        <v>134.09191561610604</v>
      </c>
      <c r="S4">
        <f>AVERAGE(O3:O167)</f>
        <v>11.579806372133605</v>
      </c>
      <c r="T4" t="s">
        <v>5</v>
      </c>
      <c r="U4" t="s">
        <v>6</v>
      </c>
    </row>
    <row r="5" spans="1:27" ht="14.45" x14ac:dyDescent="0.3">
      <c r="A5">
        <f>Input!G6</f>
        <v>102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-7.6979387783528672</v>
      </c>
      <c r="E5" s="4">
        <f>Input!I6</f>
        <v>3559.9643532857144</v>
      </c>
      <c r="F5">
        <f t="shared" ref="F5:F68" si="3">E5-$E$4</f>
        <v>1.9381464285715992</v>
      </c>
      <c r="G5">
        <f>G4+P5</f>
        <v>1.355080500445853E-10</v>
      </c>
      <c r="H5">
        <f t="shared" ref="H5:H68" si="4">(F5-G5)^2</f>
        <v>3.7564115780595762</v>
      </c>
      <c r="I5">
        <f t="shared" ref="I5:I68" si="5">(G5-$J$4)^2</f>
        <v>123933.46417492069</v>
      </c>
      <c r="K5">
        <f>SUM(I4:I161)</f>
        <v>84262107.141817421</v>
      </c>
      <c r="L5">
        <f>1-((1-L3)*(W3-1)/(W3-1-1))</f>
        <v>0.24422931241569523</v>
      </c>
      <c r="N5" s="4">
        <f>Input!J6</f>
        <v>1.9381464285715992</v>
      </c>
      <c r="O5">
        <f t="shared" ref="O5:O68" si="6">N5-$N$4</f>
        <v>6.569985714259019E-2</v>
      </c>
      <c r="P5">
        <f t="shared" ref="P5:P68" si="7">$Y$3*((1/B5*$AA$3)*(1/SQRT(2*PI()))*EXP(-1*D5*D5/2))</f>
        <v>1.3550804119238627E-10</v>
      </c>
      <c r="Q5">
        <f t="shared" ref="Q5:Q68" si="8">(O5-P5)^2</f>
        <v>4.3164712107510422E-3</v>
      </c>
      <c r="R5">
        <f t="shared" ref="R5:R68" si="9">(O5-S5)^2</f>
        <v>4.3164712285567591E-3</v>
      </c>
      <c r="T5">
        <f>SUM(R4:R167)</f>
        <v>17115.774738294338</v>
      </c>
      <c r="U5">
        <f>1-((1-U3)*(Y3-1)/(Y3-1-1))</f>
        <v>-3.4333480946427537</v>
      </c>
    </row>
    <row r="6" spans="1:27" x14ac:dyDescent="0.25">
      <c r="A6">
        <f>Input!G7</f>
        <v>103</v>
      </c>
      <c r="B6">
        <f t="shared" si="0"/>
        <v>3</v>
      </c>
      <c r="C6">
        <f t="shared" si="1"/>
        <v>1.0986122886681098</v>
      </c>
      <c r="D6">
        <f t="shared" si="2"/>
        <v>-6.5376037195317345</v>
      </c>
      <c r="E6" s="4">
        <f>Input!I7</f>
        <v>3562.116024285715</v>
      </c>
      <c r="F6">
        <f t="shared" si="3"/>
        <v>4.0898174285721325</v>
      </c>
      <c r="G6">
        <f t="shared" ref="G6:G69" si="10">G5+P6</f>
        <v>3.4904414995161173E-7</v>
      </c>
      <c r="H6">
        <f t="shared" si="4"/>
        <v>16.726603743998794</v>
      </c>
      <c r="I6">
        <f t="shared" si="5"/>
        <v>123933.4639292598</v>
      </c>
      <c r="N6" s="4">
        <f>Input!J7</f>
        <v>2.1516710000005332</v>
      </c>
      <c r="O6">
        <f t="shared" si="6"/>
        <v>0.27922442857152419</v>
      </c>
      <c r="P6">
        <f t="shared" si="7"/>
        <v>3.4890864190156716E-7</v>
      </c>
      <c r="Q6">
        <f t="shared" si="8"/>
        <v>7.7966086663583622E-2</v>
      </c>
      <c r="R6">
        <f t="shared" si="9"/>
        <v>7.7966281511094207E-2</v>
      </c>
    </row>
    <row r="7" spans="1:27" x14ac:dyDescent="0.25">
      <c r="A7">
        <f>Input!G8</f>
        <v>104</v>
      </c>
      <c r="B7">
        <f t="shared" si="0"/>
        <v>4</v>
      </c>
      <c r="C7">
        <f t="shared" si="1"/>
        <v>1.3862943611198906</v>
      </c>
      <c r="D7">
        <f t="shared" si="2"/>
        <v>-5.7143328935471862</v>
      </c>
      <c r="E7" s="4">
        <f>Input!I8</f>
        <v>3564.2019954285715</v>
      </c>
      <c r="F7">
        <f t="shared" si="3"/>
        <v>6.1757885714287113</v>
      </c>
      <c r="G7">
        <f t="shared" si="10"/>
        <v>4.0905856009479665E-5</v>
      </c>
      <c r="H7">
        <f t="shared" si="4"/>
        <v>38.13985922882668</v>
      </c>
      <c r="I7">
        <f t="shared" si="5"/>
        <v>123933.43537387134</v>
      </c>
      <c r="N7" s="4">
        <f>Input!J8</f>
        <v>2.0859711428565788</v>
      </c>
      <c r="O7">
        <f t="shared" si="6"/>
        <v>0.21352457142756975</v>
      </c>
      <c r="P7">
        <f t="shared" si="7"/>
        <v>4.0556811859528053E-5</v>
      </c>
      <c r="Q7">
        <f t="shared" si="8"/>
        <v>4.5575424496440781E-2</v>
      </c>
      <c r="R7">
        <f t="shared" si="9"/>
        <v>4.5592742603327338E-2</v>
      </c>
      <c r="T7" s="17"/>
      <c r="U7" s="18"/>
    </row>
    <row r="8" spans="1:27" x14ac:dyDescent="0.25">
      <c r="A8">
        <f>Input!G9</f>
        <v>105</v>
      </c>
      <c r="B8">
        <f t="shared" si="0"/>
        <v>5</v>
      </c>
      <c r="C8">
        <f t="shared" si="1"/>
        <v>1.6094379124341003</v>
      </c>
      <c r="D8">
        <f t="shared" si="2"/>
        <v>-5.0757544300443334</v>
      </c>
      <c r="E8" s="4">
        <f>Input!I9</f>
        <v>3566.468641142857</v>
      </c>
      <c r="F8">
        <f t="shared" si="3"/>
        <v>8.442434285714171</v>
      </c>
      <c r="G8">
        <f t="shared" si="10"/>
        <v>1.0580141700825857E-3</v>
      </c>
      <c r="H8">
        <f t="shared" si="4"/>
        <v>71.256833357787571</v>
      </c>
      <c r="I8">
        <f t="shared" si="5"/>
        <v>123932.71924560389</v>
      </c>
      <c r="N8" s="4">
        <f>Input!J9</f>
        <v>2.2666457142854597</v>
      </c>
      <c r="O8">
        <f t="shared" si="6"/>
        <v>0.39419914285645064</v>
      </c>
      <c r="P8">
        <f t="shared" si="7"/>
        <v>1.0171083140731061E-3</v>
      </c>
      <c r="Q8">
        <f t="shared" si="8"/>
        <v>0.15459211228688338</v>
      </c>
      <c r="R8">
        <f t="shared" si="9"/>
        <v>0.15539296422876037</v>
      </c>
      <c r="T8" s="19" t="s">
        <v>28</v>
      </c>
      <c r="U8" s="24">
        <f>SQRT((U5-L5)^2)</f>
        <v>3.677577407058449</v>
      </c>
    </row>
    <row r="9" spans="1:27" x14ac:dyDescent="0.25">
      <c r="A9">
        <f>Input!G10</f>
        <v>106</v>
      </c>
      <c r="B9">
        <f t="shared" si="0"/>
        <v>6</v>
      </c>
      <c r="C9">
        <f t="shared" si="1"/>
        <v>1.791759469228055</v>
      </c>
      <c r="D9">
        <f t="shared" si="2"/>
        <v>-4.5539978347260535</v>
      </c>
      <c r="E9" s="4">
        <f>Input!I10</f>
        <v>3568.9652365714287</v>
      </c>
      <c r="F9">
        <f t="shared" si="3"/>
        <v>10.93902971428588</v>
      </c>
      <c r="G9">
        <f t="shared" si="10"/>
        <v>1.1510454084881784E-2</v>
      </c>
      <c r="H9">
        <f t="shared" si="4"/>
        <v>119.41067718206378</v>
      </c>
      <c r="I9">
        <f t="shared" si="5"/>
        <v>123925.35998440512</v>
      </c>
      <c r="N9" s="4">
        <f>Input!J10</f>
        <v>2.4965954285717089</v>
      </c>
      <c r="O9">
        <f t="shared" si="6"/>
        <v>0.62414885714269985</v>
      </c>
      <c r="P9">
        <f t="shared" si="7"/>
        <v>1.0452439914799197E-2</v>
      </c>
      <c r="Q9">
        <f t="shared" si="8"/>
        <v>0.37662329251836157</v>
      </c>
      <c r="R9">
        <f t="shared" si="9"/>
        <v>0.38956179587253836</v>
      </c>
      <c r="T9" s="21"/>
      <c r="U9" s="22"/>
    </row>
    <row r="10" spans="1:27" x14ac:dyDescent="0.25">
      <c r="A10">
        <f>Input!G11</f>
        <v>107</v>
      </c>
      <c r="B10">
        <f t="shared" si="0"/>
        <v>7</v>
      </c>
      <c r="C10">
        <f t="shared" si="1"/>
        <v>1.9459101490553132</v>
      </c>
      <c r="D10">
        <f t="shared" si="2"/>
        <v>-4.1128589190268912</v>
      </c>
      <c r="E10" s="4">
        <f>Input!I11</f>
        <v>3571.5768068571429</v>
      </c>
      <c r="F10">
        <f t="shared" si="3"/>
        <v>13.550600000000031</v>
      </c>
      <c r="G10">
        <f t="shared" si="10"/>
        <v>7.2112499876031175E-2</v>
      </c>
      <c r="H10">
        <f t="shared" si="4"/>
        <v>181.66962529099894</v>
      </c>
      <c r="I10">
        <f t="shared" si="5"/>
        <v>123882.69613949495</v>
      </c>
      <c r="N10" s="4">
        <f>Input!J11</f>
        <v>2.6115702857141514</v>
      </c>
      <c r="O10">
        <f t="shared" si="6"/>
        <v>0.73912371428514234</v>
      </c>
      <c r="P10">
        <f t="shared" si="7"/>
        <v>6.0602045791149389E-2</v>
      </c>
      <c r="Q10">
        <f t="shared" si="8"/>
        <v>0.46039165461587211</v>
      </c>
      <c r="R10">
        <f t="shared" si="9"/>
        <v>0.54630386501866468</v>
      </c>
    </row>
    <row r="11" spans="1:27" x14ac:dyDescent="0.25">
      <c r="A11">
        <f>Input!G12</f>
        <v>108</v>
      </c>
      <c r="B11">
        <f t="shared" si="0"/>
        <v>8</v>
      </c>
      <c r="C11">
        <f t="shared" si="1"/>
        <v>2.0794415416798357</v>
      </c>
      <c r="D11">
        <f t="shared" si="2"/>
        <v>-3.7307270087415061</v>
      </c>
      <c r="E11" s="4">
        <f>Input!I12</f>
        <v>3574.3033518571428</v>
      </c>
      <c r="F11">
        <f t="shared" si="3"/>
        <v>16.277145000000019</v>
      </c>
      <c r="G11">
        <f t="shared" si="10"/>
        <v>0.30943963250604584</v>
      </c>
      <c r="H11">
        <f t="shared" si="4"/>
        <v>254.96761470309585</v>
      </c>
      <c r="I11">
        <f t="shared" si="5"/>
        <v>123715.68852650005</v>
      </c>
      <c r="N11" s="4">
        <f>Input!J12</f>
        <v>2.7265449999999873</v>
      </c>
      <c r="O11">
        <f t="shared" si="6"/>
        <v>0.85409842857097829</v>
      </c>
      <c r="P11">
        <f t="shared" si="7"/>
        <v>0.23732713263001468</v>
      </c>
      <c r="Q11">
        <f t="shared" si="8"/>
        <v>0.38040683149669569</v>
      </c>
      <c r="R11">
        <f t="shared" si="9"/>
        <v>0.7294841256874145</v>
      </c>
    </row>
    <row r="12" spans="1:27" x14ac:dyDescent="0.25">
      <c r="A12">
        <f>Input!G13</f>
        <v>109</v>
      </c>
      <c r="B12">
        <f t="shared" si="0"/>
        <v>9</v>
      </c>
      <c r="C12">
        <f t="shared" si="1"/>
        <v>2.1972245773362196</v>
      </c>
      <c r="D12">
        <f t="shared" si="2"/>
        <v>-3.3936627759049203</v>
      </c>
      <c r="E12" s="4">
        <f>Input!I13</f>
        <v>3577.1941465714285</v>
      </c>
      <c r="F12">
        <f t="shared" si="3"/>
        <v>19.167939714285694</v>
      </c>
      <c r="G12">
        <f t="shared" si="10"/>
        <v>1.0103254220962612</v>
      </c>
      <c r="H12">
        <f t="shared" si="4"/>
        <v>329.69895678392191</v>
      </c>
      <c r="I12">
        <f t="shared" si="5"/>
        <v>123223.13127101332</v>
      </c>
      <c r="N12" s="4">
        <f>Input!J13</f>
        <v>2.8907947142856756</v>
      </c>
      <c r="O12">
        <f t="shared" si="6"/>
        <v>1.0183481428566665</v>
      </c>
      <c r="P12">
        <f t="shared" si="7"/>
        <v>0.7008857895902153</v>
      </c>
      <c r="Q12">
        <f t="shared" si="8"/>
        <v>0.10078234574147307</v>
      </c>
      <c r="R12">
        <f t="shared" si="9"/>
        <v>1.0370329400596217</v>
      </c>
    </row>
    <row r="13" spans="1:27" x14ac:dyDescent="0.25">
      <c r="A13">
        <f>Input!G14</f>
        <v>110</v>
      </c>
      <c r="B13">
        <f t="shared" si="0"/>
        <v>10</v>
      </c>
      <c r="C13">
        <f t="shared" si="1"/>
        <v>2.3025850929940459</v>
      </c>
      <c r="D13">
        <f t="shared" si="2"/>
        <v>-3.0921485452386515</v>
      </c>
      <c r="E13" s="4">
        <f>Input!I14</f>
        <v>3579.7564418571428</v>
      </c>
      <c r="F13">
        <f t="shared" si="3"/>
        <v>21.730234999999993</v>
      </c>
      <c r="G13">
        <f t="shared" si="10"/>
        <v>2.6873336002953718</v>
      </c>
      <c r="H13">
        <f t="shared" si="4"/>
        <v>362.63209371887223</v>
      </c>
      <c r="I13">
        <f t="shared" si="5"/>
        <v>122048.57815228502</v>
      </c>
      <c r="N13" s="4">
        <f>Input!J14</f>
        <v>2.5622952857142991</v>
      </c>
      <c r="O13">
        <f t="shared" si="6"/>
        <v>0.68984871428529004</v>
      </c>
      <c r="P13">
        <f t="shared" si="7"/>
        <v>1.6770081781991106</v>
      </c>
      <c r="Q13">
        <f t="shared" si="8"/>
        <v>0.97448380719462169</v>
      </c>
      <c r="R13">
        <f t="shared" si="9"/>
        <v>0.47589124860106774</v>
      </c>
    </row>
    <row r="14" spans="1:27" x14ac:dyDescent="0.25">
      <c r="A14">
        <f>Input!G15</f>
        <v>111</v>
      </c>
      <c r="B14">
        <f t="shared" si="0"/>
        <v>11</v>
      </c>
      <c r="C14">
        <f t="shared" si="1"/>
        <v>2.3978952727983707</v>
      </c>
      <c r="D14">
        <f t="shared" si="2"/>
        <v>-2.8193957463467632</v>
      </c>
      <c r="E14" s="4">
        <f>Input!I15</f>
        <v>3582.5815365714288</v>
      </c>
      <c r="F14">
        <f t="shared" si="3"/>
        <v>24.555329714286017</v>
      </c>
      <c r="G14">
        <f t="shared" si="10"/>
        <v>6.1013734794222607</v>
      </c>
      <c r="H14">
        <f t="shared" si="4"/>
        <v>340.54850071826689</v>
      </c>
      <c r="I14">
        <f t="shared" si="5"/>
        <v>119674.8133184691</v>
      </c>
      <c r="N14" s="4">
        <f>Input!J15</f>
        <v>2.8250947142860241</v>
      </c>
      <c r="O14">
        <f t="shared" si="6"/>
        <v>0.95264814285701505</v>
      </c>
      <c r="P14">
        <f t="shared" si="7"/>
        <v>3.4140398791268889</v>
      </c>
      <c r="Q14">
        <f t="shared" si="8"/>
        <v>6.0584492793776246</v>
      </c>
      <c r="R14">
        <f t="shared" si="9"/>
        <v>0.90753848408891979</v>
      </c>
    </row>
    <row r="15" spans="1:27" x14ac:dyDescent="0.25">
      <c r="A15">
        <f>Input!G16</f>
        <v>112</v>
      </c>
      <c r="B15">
        <f t="shared" si="0"/>
        <v>12</v>
      </c>
      <c r="C15">
        <f t="shared" si="1"/>
        <v>2.4849066497880004</v>
      </c>
      <c r="D15">
        <f t="shared" si="2"/>
        <v>-2.5703919499203725</v>
      </c>
      <c r="E15" s="4">
        <f>Input!I16</f>
        <v>3585.0288571428573</v>
      </c>
      <c r="F15">
        <f t="shared" si="3"/>
        <v>27.002650285714481</v>
      </c>
      <c r="G15">
        <f t="shared" si="10"/>
        <v>12.223587061356087</v>
      </c>
      <c r="H15">
        <f t="shared" si="4"/>
        <v>218.42070978958273</v>
      </c>
      <c r="I15">
        <f t="shared" si="5"/>
        <v>115476.45184941171</v>
      </c>
      <c r="N15" s="4">
        <f>Input!J16</f>
        <v>2.4473205714284632</v>
      </c>
      <c r="O15">
        <f t="shared" si="6"/>
        <v>0.5748739999994541</v>
      </c>
      <c r="P15">
        <f t="shared" si="7"/>
        <v>6.1222135819338259</v>
      </c>
      <c r="Q15">
        <f t="shared" si="8"/>
        <v>30.77297643729581</v>
      </c>
      <c r="R15">
        <f t="shared" si="9"/>
        <v>0.33048011587537235</v>
      </c>
    </row>
    <row r="16" spans="1:27" x14ac:dyDescent="0.25">
      <c r="A16">
        <f>Input!G17</f>
        <v>113</v>
      </c>
      <c r="B16">
        <f t="shared" si="0"/>
        <v>13</v>
      </c>
      <c r="C16">
        <f t="shared" si="1"/>
        <v>2.5649493574615367</v>
      </c>
      <c r="D16">
        <f t="shared" si="2"/>
        <v>-2.3413306618852028</v>
      </c>
      <c r="E16" s="4">
        <f>Input!I17</f>
        <v>3587.9032267142857</v>
      </c>
      <c r="F16">
        <f t="shared" si="3"/>
        <v>29.877019857142841</v>
      </c>
      <c r="G16">
        <f t="shared" si="10"/>
        <v>22.142306001057172</v>
      </c>
      <c r="H16">
        <f t="shared" si="4"/>
        <v>59.825798435523645</v>
      </c>
      <c r="I16">
        <f t="shared" si="5"/>
        <v>108833.70915282004</v>
      </c>
      <c r="N16" s="4">
        <f>Input!J17</f>
        <v>2.8743695714283604</v>
      </c>
      <c r="O16">
        <f t="shared" si="6"/>
        <v>1.0019229999993513</v>
      </c>
      <c r="P16">
        <f t="shared" si="7"/>
        <v>9.9187189397010851</v>
      </c>
      <c r="Q16">
        <f t="shared" si="8"/>
        <v>79.50924983028132</v>
      </c>
      <c r="R16">
        <f t="shared" si="9"/>
        <v>1.0038496979277001</v>
      </c>
    </row>
    <row r="17" spans="1:18" x14ac:dyDescent="0.25">
      <c r="A17">
        <f>Input!G18</f>
        <v>114</v>
      </c>
      <c r="B17">
        <f t="shared" si="0"/>
        <v>14</v>
      </c>
      <c r="C17">
        <f t="shared" si="1"/>
        <v>2.6390573296152584</v>
      </c>
      <c r="D17">
        <f t="shared" si="2"/>
        <v>-2.1292530342212106</v>
      </c>
      <c r="E17" s="4">
        <f>Input!I18</f>
        <v>3590.8432962857146</v>
      </c>
      <c r="F17">
        <f t="shared" si="3"/>
        <v>32.817089428571762</v>
      </c>
      <c r="G17">
        <f t="shared" si="10"/>
        <v>36.938517880738246</v>
      </c>
      <c r="H17">
        <f t="shared" si="4"/>
        <v>16.986172486327419</v>
      </c>
      <c r="I17">
        <f t="shared" si="5"/>
        <v>99290.109933779793</v>
      </c>
      <c r="N17" s="4">
        <f>Input!J18</f>
        <v>2.9400695714289213</v>
      </c>
      <c r="O17">
        <f t="shared" si="6"/>
        <v>1.0676229999999123</v>
      </c>
      <c r="P17">
        <f t="shared" si="7"/>
        <v>14.796211879681072</v>
      </c>
      <c r="Q17">
        <f t="shared" si="8"/>
        <v>188.47415262730522</v>
      </c>
      <c r="R17">
        <f t="shared" si="9"/>
        <v>1.1398188701288128</v>
      </c>
    </row>
    <row r="18" spans="1:18" x14ac:dyDescent="0.25">
      <c r="A18">
        <f>Input!G19</f>
        <v>115</v>
      </c>
      <c r="B18">
        <f t="shared" si="0"/>
        <v>15</v>
      </c>
      <c r="C18">
        <f t="shared" si="1"/>
        <v>2.7080502011022101</v>
      </c>
      <c r="D18">
        <f t="shared" si="2"/>
        <v>-1.9318134864175192</v>
      </c>
      <c r="E18" s="4">
        <f>Input!I19</f>
        <v>3593.7669408571433</v>
      </c>
      <c r="F18">
        <f t="shared" si="3"/>
        <v>35.74073400000043</v>
      </c>
      <c r="G18">
        <f t="shared" si="10"/>
        <v>57.559021274172629</v>
      </c>
      <c r="H18">
        <f t="shared" si="4"/>
        <v>476.03765957830456</v>
      </c>
      <c r="I18">
        <f t="shared" si="5"/>
        <v>86720.136434101034</v>
      </c>
      <c r="N18" s="4">
        <f>Input!J19</f>
        <v>2.9236445714286674</v>
      </c>
      <c r="O18">
        <f t="shared" si="6"/>
        <v>1.0511979999996584</v>
      </c>
      <c r="P18">
        <f t="shared" si="7"/>
        <v>20.620503393434383</v>
      </c>
      <c r="Q18">
        <f t="shared" si="8"/>
        <v>382.95771358151342</v>
      </c>
      <c r="R18">
        <f t="shared" si="9"/>
        <v>1.1050172352032817</v>
      </c>
    </row>
    <row r="19" spans="1:18" x14ac:dyDescent="0.25">
      <c r="A19">
        <f>Input!G20</f>
        <v>116</v>
      </c>
      <c r="B19">
        <f t="shared" si="0"/>
        <v>16</v>
      </c>
      <c r="C19">
        <f t="shared" si="1"/>
        <v>2.7725887222397811</v>
      </c>
      <c r="D19">
        <f t="shared" si="2"/>
        <v>-1.7471211239358249</v>
      </c>
      <c r="E19" s="4">
        <f>Input!I20</f>
        <v>3596.8712601428574</v>
      </c>
      <c r="F19">
        <f t="shared" si="3"/>
        <v>38.845053285714584</v>
      </c>
      <c r="G19">
        <f t="shared" si="10"/>
        <v>84.711896229836725</v>
      </c>
      <c r="H19">
        <f t="shared" si="4"/>
        <v>2103.7672816607669</v>
      </c>
      <c r="I19">
        <f t="shared" si="5"/>
        <v>71465.304200673912</v>
      </c>
      <c r="N19" s="4">
        <f>Input!J20</f>
        <v>3.1043192857141548</v>
      </c>
      <c r="O19">
        <f t="shared" si="6"/>
        <v>1.2318727142851458</v>
      </c>
      <c r="P19">
        <f t="shared" si="7"/>
        <v>27.1528749556641</v>
      </c>
      <c r="Q19">
        <f t="shared" si="8"/>
        <v>671.89835719757275</v>
      </c>
      <c r="R19">
        <f t="shared" si="9"/>
        <v>1.5175103842002524</v>
      </c>
    </row>
    <row r="20" spans="1:18" x14ac:dyDescent="0.25">
      <c r="A20">
        <f>Input!G21</f>
        <v>117</v>
      </c>
      <c r="B20">
        <f t="shared" si="0"/>
        <v>17</v>
      </c>
      <c r="C20">
        <f t="shared" si="1"/>
        <v>2.8332133440562162</v>
      </c>
      <c r="D20">
        <f t="shared" si="2"/>
        <v>-1.5736293173298261</v>
      </c>
      <c r="E20" s="4">
        <f>Input!I21</f>
        <v>3600.6161532857141</v>
      </c>
      <c r="F20">
        <f t="shared" si="3"/>
        <v>42.589946428571238</v>
      </c>
      <c r="G20">
        <f t="shared" si="10"/>
        <v>118.79902328088426</v>
      </c>
      <c r="H20">
        <f t="shared" si="4"/>
        <v>5807.8233946817518</v>
      </c>
      <c r="I20">
        <f t="shared" si="5"/>
        <v>54402.216231555227</v>
      </c>
      <c r="N20" s="4">
        <f>Input!J21</f>
        <v>3.7448931428566539</v>
      </c>
      <c r="O20">
        <f t="shared" si="6"/>
        <v>1.8724465714276448</v>
      </c>
      <c r="P20">
        <f t="shared" si="7"/>
        <v>34.087127051047538</v>
      </c>
      <c r="Q20">
        <f t="shared" si="8"/>
        <v>1037.7856384040031</v>
      </c>
      <c r="R20">
        <f t="shared" si="9"/>
        <v>3.506056162851142</v>
      </c>
    </row>
    <row r="21" spans="1:18" x14ac:dyDescent="0.25">
      <c r="A21">
        <f>Input!G22</f>
        <v>118</v>
      </c>
      <c r="B21">
        <f t="shared" si="0"/>
        <v>18</v>
      </c>
      <c r="C21">
        <f t="shared" si="1"/>
        <v>2.8903717578961645</v>
      </c>
      <c r="D21">
        <f t="shared" si="2"/>
        <v>-1.4100568910992406</v>
      </c>
      <c r="E21" s="4">
        <f>Input!I22</f>
        <v>3604.7388207142853</v>
      </c>
      <c r="F21">
        <f t="shared" si="3"/>
        <v>46.712613857142514</v>
      </c>
      <c r="G21">
        <f t="shared" si="10"/>
        <v>159.88988644943066</v>
      </c>
      <c r="H21">
        <f t="shared" si="4"/>
        <v>12809.095031429099</v>
      </c>
      <c r="I21">
        <f t="shared" si="5"/>
        <v>36922.377109217225</v>
      </c>
      <c r="N21" s="4">
        <f>Input!J22</f>
        <v>4.1226674285712761</v>
      </c>
      <c r="O21">
        <f t="shared" si="6"/>
        <v>2.2502208571422671</v>
      </c>
      <c r="P21">
        <f t="shared" si="7"/>
        <v>41.090863168546413</v>
      </c>
      <c r="Q21">
        <f t="shared" si="8"/>
        <v>1508.5954951624381</v>
      </c>
      <c r="R21">
        <f t="shared" si="9"/>
        <v>5.0634939059180786</v>
      </c>
    </row>
    <row r="22" spans="1:18" x14ac:dyDescent="0.25">
      <c r="A22">
        <f>Input!G23</f>
        <v>119</v>
      </c>
      <c r="B22">
        <f t="shared" si="0"/>
        <v>19</v>
      </c>
      <c r="C22">
        <f t="shared" si="1"/>
        <v>2.9444389791664403</v>
      </c>
      <c r="D22">
        <f t="shared" si="2"/>
        <v>-1.2553306492638896</v>
      </c>
      <c r="E22" s="4">
        <f>Input!I23</f>
        <v>3609.8634112857139</v>
      </c>
      <c r="F22">
        <f t="shared" si="3"/>
        <v>51.837204428571113</v>
      </c>
      <c r="G22">
        <f t="shared" si="10"/>
        <v>207.73271660969286</v>
      </c>
      <c r="H22">
        <f t="shared" si="4"/>
        <v>24303.41071821428</v>
      </c>
      <c r="I22">
        <f t="shared" si="5"/>
        <v>20825.12598953296</v>
      </c>
      <c r="N22" s="4">
        <f>Input!J23</f>
        <v>5.1245905714285982</v>
      </c>
      <c r="O22">
        <f t="shared" si="6"/>
        <v>3.2521439999995891</v>
      </c>
      <c r="P22">
        <f t="shared" si="7"/>
        <v>47.842830160262196</v>
      </c>
      <c r="Q22">
        <f t="shared" si="8"/>
        <v>1988.3292922430351</v>
      </c>
      <c r="R22">
        <f t="shared" si="9"/>
        <v>10.576440596733327</v>
      </c>
    </row>
    <row r="23" spans="1:18" x14ac:dyDescent="0.25">
      <c r="A23">
        <f>Input!G24</f>
        <v>120</v>
      </c>
      <c r="B23">
        <f t="shared" si="0"/>
        <v>20</v>
      </c>
      <c r="C23">
        <f t="shared" si="1"/>
        <v>2.9957322735539909</v>
      </c>
      <c r="D23">
        <f t="shared" si="2"/>
        <v>-1.1085426604329716</v>
      </c>
      <c r="E23" s="4">
        <f>Input!I24</f>
        <v>3615.2015264285719</v>
      </c>
      <c r="F23">
        <f t="shared" si="3"/>
        <v>57.1753195714291</v>
      </c>
      <c r="G23">
        <f t="shared" si="10"/>
        <v>261.79420522720267</v>
      </c>
      <c r="H23">
        <f t="shared" si="4"/>
        <v>41868.888367010535</v>
      </c>
      <c r="I23">
        <f t="shared" si="5"/>
        <v>8144.6373930853497</v>
      </c>
      <c r="N23" s="4">
        <f>Input!J24</f>
        <v>5.3381151428579869</v>
      </c>
      <c r="O23">
        <f t="shared" si="6"/>
        <v>3.4656685714289779</v>
      </c>
      <c r="P23">
        <f t="shared" si="7"/>
        <v>54.061488617509795</v>
      </c>
      <c r="Q23">
        <f t="shared" si="8"/>
        <v>2559.9370061353934</v>
      </c>
      <c r="R23">
        <f t="shared" si="9"/>
        <v>12.010858646990572</v>
      </c>
    </row>
    <row r="24" spans="1:18" x14ac:dyDescent="0.25">
      <c r="A24">
        <f>Input!G25</f>
        <v>121</v>
      </c>
      <c r="B24">
        <f t="shared" si="0"/>
        <v>21</v>
      </c>
      <c r="C24">
        <f t="shared" si="1"/>
        <v>3.044522437723423</v>
      </c>
      <c r="D24">
        <f t="shared" si="2"/>
        <v>-0.9689179754000774</v>
      </c>
      <c r="E24" s="4">
        <f>Input!I25</f>
        <v>3620.8188660000005</v>
      </c>
      <c r="F24">
        <f t="shared" si="3"/>
        <v>62.792659142857701</v>
      </c>
      <c r="G24">
        <f t="shared" si="10"/>
        <v>321.31729532648882</v>
      </c>
      <c r="H24">
        <f t="shared" si="4"/>
        <v>66834.987513878834</v>
      </c>
      <c r="I24">
        <f t="shared" si="5"/>
        <v>943.99826194471666</v>
      </c>
      <c r="N24" s="4">
        <f>Input!J25</f>
        <v>5.6173395714286016</v>
      </c>
      <c r="O24">
        <f t="shared" si="6"/>
        <v>3.7448929999995926</v>
      </c>
      <c r="P24">
        <f t="shared" si="7"/>
        <v>59.523090099286144</v>
      </c>
      <c r="Q24">
        <f t="shared" si="8"/>
        <v>3111.2072716468588</v>
      </c>
      <c r="R24">
        <f t="shared" si="9"/>
        <v>14.024223581445948</v>
      </c>
    </row>
    <row r="25" spans="1:18" x14ac:dyDescent="0.25">
      <c r="A25">
        <f>Input!G26</f>
        <v>122</v>
      </c>
      <c r="B25">
        <f t="shared" si="0"/>
        <v>22</v>
      </c>
      <c r="C25">
        <f t="shared" si="1"/>
        <v>3.0910424533583161</v>
      </c>
      <c r="D25">
        <f t="shared" si="2"/>
        <v>-0.83578986154108192</v>
      </c>
      <c r="E25" s="4">
        <f>Input!I26</f>
        <v>3627.0932044285719</v>
      </c>
      <c r="F25">
        <f t="shared" si="3"/>
        <v>69.066997571429056</v>
      </c>
      <c r="G25">
        <f t="shared" si="10"/>
        <v>385.38708582314212</v>
      </c>
      <c r="H25">
        <f t="shared" si="4"/>
        <v>100058.39823157154</v>
      </c>
      <c r="I25">
        <f t="shared" si="5"/>
        <v>1111.9047498661851</v>
      </c>
      <c r="N25" s="4">
        <f>Input!J26</f>
        <v>6.2743384285713546</v>
      </c>
      <c r="O25">
        <f t="shared" si="6"/>
        <v>4.4018918571423455</v>
      </c>
      <c r="P25">
        <f t="shared" si="7"/>
        <v>64.069790496653326</v>
      </c>
      <c r="Q25">
        <f t="shared" si="8"/>
        <v>3560.2581280549562</v>
      </c>
      <c r="R25">
        <f t="shared" si="9"/>
        <v>19.376651921976087</v>
      </c>
    </row>
    <row r="26" spans="1:18" x14ac:dyDescent="0.25">
      <c r="A26">
        <f>Input!G27</f>
        <v>123</v>
      </c>
      <c r="B26">
        <f t="shared" si="0"/>
        <v>23</v>
      </c>
      <c r="C26">
        <f t="shared" si="1"/>
        <v>3.1354942159291497</v>
      </c>
      <c r="D26">
        <f t="shared" si="2"/>
        <v>-0.70858054684076066</v>
      </c>
      <c r="E26" s="4">
        <f>Input!I27</f>
        <v>3634.8950650000002</v>
      </c>
      <c r="F26">
        <f t="shared" si="3"/>
        <v>76.868858142857334</v>
      </c>
      <c r="G26">
        <f t="shared" si="10"/>
        <v>452.9967107716144</v>
      </c>
      <c r="H26">
        <f t="shared" si="4"/>
        <v>141472.16152311998</v>
      </c>
      <c r="I26">
        <f t="shared" si="5"/>
        <v>10191.883906650122</v>
      </c>
      <c r="N26" s="4">
        <f>Input!J27</f>
        <v>7.8018605714282785</v>
      </c>
      <c r="O26">
        <f t="shared" si="6"/>
        <v>5.9294139999992694</v>
      </c>
      <c r="P26">
        <f t="shared" si="7"/>
        <v>67.609624948472259</v>
      </c>
      <c r="Q26">
        <f t="shared" si="8"/>
        <v>3804.4484226481272</v>
      </c>
      <c r="R26">
        <f t="shared" si="9"/>
        <v>35.157950383387337</v>
      </c>
    </row>
    <row r="27" spans="1:18" x14ac:dyDescent="0.25">
      <c r="A27">
        <f>Input!G28</f>
        <v>124</v>
      </c>
      <c r="B27">
        <f t="shared" si="0"/>
        <v>24</v>
      </c>
      <c r="C27">
        <f t="shared" si="1"/>
        <v>3.1780538303479458</v>
      </c>
      <c r="D27">
        <f t="shared" si="2"/>
        <v>-0.58678606511469156</v>
      </c>
      <c r="E27" s="4">
        <f>Input!I28</f>
        <v>3643.7481235714286</v>
      </c>
      <c r="F27">
        <f t="shared" si="3"/>
        <v>85.721916714285726</v>
      </c>
      <c r="G27">
        <f t="shared" si="10"/>
        <v>523.10738065797216</v>
      </c>
      <c r="H27">
        <f t="shared" si="4"/>
        <v>191306.04406923382</v>
      </c>
      <c r="I27">
        <f t="shared" si="5"/>
        <v>29263.415767828916</v>
      </c>
      <c r="N27" s="4">
        <f>Input!J28</f>
        <v>8.8530585714283916</v>
      </c>
      <c r="O27">
        <f t="shared" si="6"/>
        <v>6.9806119999993825</v>
      </c>
      <c r="P27">
        <f t="shared" si="7"/>
        <v>70.110669886357712</v>
      </c>
      <c r="Q27">
        <f t="shared" si="8"/>
        <v>3985.4042087349535</v>
      </c>
      <c r="R27">
        <f t="shared" si="9"/>
        <v>48.728943894535377</v>
      </c>
    </row>
    <row r="28" spans="1:18" x14ac:dyDescent="0.25">
      <c r="A28">
        <f>Input!G29</f>
        <v>125</v>
      </c>
      <c r="B28">
        <f t="shared" si="0"/>
        <v>25</v>
      </c>
      <c r="C28">
        <f t="shared" si="1"/>
        <v>3.2188758248682006</v>
      </c>
      <c r="D28">
        <f t="shared" si="2"/>
        <v>-0.46996419693011804</v>
      </c>
      <c r="E28" s="4">
        <f>Input!I29</f>
        <v>3653.8494799999999</v>
      </c>
      <c r="F28">
        <f t="shared" si="3"/>
        <v>95.823273142857033</v>
      </c>
      <c r="G28">
        <f t="shared" si="10"/>
        <v>594.69905358860274</v>
      </c>
      <c r="H28">
        <f t="shared" si="4"/>
        <v>248877.04431535187</v>
      </c>
      <c r="I28">
        <f t="shared" si="5"/>
        <v>58882.518437177874</v>
      </c>
      <c r="N28" s="4">
        <f>Input!J29</f>
        <v>10.101356428571307</v>
      </c>
      <c r="O28">
        <f t="shared" si="6"/>
        <v>8.2289098571422983</v>
      </c>
      <c r="P28">
        <f t="shared" si="7"/>
        <v>71.591672930630622</v>
      </c>
      <c r="Q28">
        <f t="shared" si="8"/>
        <v>4014.8397443070157</v>
      </c>
      <c r="R28">
        <f t="shared" si="9"/>
        <v>67.714957436973677</v>
      </c>
    </row>
    <row r="29" spans="1:18" x14ac:dyDescent="0.25">
      <c r="A29">
        <f>Input!G30</f>
        <v>126</v>
      </c>
      <c r="B29">
        <f t="shared" si="0"/>
        <v>26</v>
      </c>
      <c r="C29">
        <f t="shared" si="1"/>
        <v>3.2580965380214821</v>
      </c>
      <c r="D29">
        <f t="shared" si="2"/>
        <v>-0.35772477707952161</v>
      </c>
      <c r="E29" s="4">
        <f>Input!I30</f>
        <v>3664.4107354285711</v>
      </c>
      <c r="F29">
        <f t="shared" si="3"/>
        <v>106.38452857142829</v>
      </c>
      <c r="G29">
        <f t="shared" si="10"/>
        <v>666.81013441019479</v>
      </c>
      <c r="H29">
        <f t="shared" si="4"/>
        <v>314076.85967974848</v>
      </c>
      <c r="I29">
        <f t="shared" si="5"/>
        <v>99079.072849441727</v>
      </c>
      <c r="N29" s="4">
        <f>Input!J30</f>
        <v>10.561255428571258</v>
      </c>
      <c r="O29">
        <f t="shared" si="6"/>
        <v>8.6888088571422486</v>
      </c>
      <c r="P29">
        <f t="shared" si="7"/>
        <v>72.111080821592097</v>
      </c>
      <c r="Q29">
        <f t="shared" si="8"/>
        <v>4022.3845811326414</v>
      </c>
      <c r="R29">
        <f t="shared" si="9"/>
        <v>75.495399355953595</v>
      </c>
    </row>
    <row r="30" spans="1:18" x14ac:dyDescent="0.25">
      <c r="A30">
        <f>Input!G31</f>
        <v>127</v>
      </c>
      <c r="B30">
        <f t="shared" si="0"/>
        <v>27</v>
      </c>
      <c r="C30">
        <f t="shared" si="1"/>
        <v>3.2958368660043291</v>
      </c>
      <c r="D30">
        <f t="shared" si="2"/>
        <v>-0.24972183227810718</v>
      </c>
      <c r="E30" s="4">
        <f>Input!I31</f>
        <v>3675.1033907142855</v>
      </c>
      <c r="F30">
        <f t="shared" si="3"/>
        <v>117.0771838571427</v>
      </c>
      <c r="G30">
        <f t="shared" si="10"/>
        <v>738.56605747479216</v>
      </c>
      <c r="H30">
        <f t="shared" si="4"/>
        <v>386248.42003053467</v>
      </c>
      <c r="I30">
        <f t="shared" si="5"/>
        <v>149400.9629381116</v>
      </c>
      <c r="N30" s="4">
        <f>Input!J31</f>
        <v>10.692655285714409</v>
      </c>
      <c r="O30">
        <f t="shared" si="6"/>
        <v>8.8202087142853998</v>
      </c>
      <c r="P30">
        <f t="shared" si="7"/>
        <v>71.755923064597383</v>
      </c>
      <c r="Q30">
        <f t="shared" si="8"/>
        <v>3960.9041407840655</v>
      </c>
      <c r="R30">
        <f t="shared" si="9"/>
        <v>77.796081763556103</v>
      </c>
    </row>
    <row r="31" spans="1:18" x14ac:dyDescent="0.25">
      <c r="A31">
        <f>Input!G32</f>
        <v>128</v>
      </c>
      <c r="B31">
        <f t="shared" si="0"/>
        <v>28</v>
      </c>
      <c r="C31">
        <f t="shared" si="1"/>
        <v>3.3322045101752038</v>
      </c>
      <c r="D31">
        <f t="shared" si="2"/>
        <v>-0.14564714941552973</v>
      </c>
      <c r="E31" s="4">
        <f>Input!I32</f>
        <v>3685.9931455714286</v>
      </c>
      <c r="F31">
        <f t="shared" si="3"/>
        <v>127.96693871428579</v>
      </c>
      <c r="G31">
        <f t="shared" si="10"/>
        <v>809.19759198157476</v>
      </c>
      <c r="H31">
        <f t="shared" si="4"/>
        <v>464075.20295097731</v>
      </c>
      <c r="I31">
        <f t="shared" si="5"/>
        <v>208991.37239608588</v>
      </c>
      <c r="N31" s="4">
        <f>Input!J32</f>
        <v>10.889754857143089</v>
      </c>
      <c r="O31">
        <f t="shared" si="6"/>
        <v>9.0173082857140798</v>
      </c>
      <c r="P31">
        <f t="shared" si="7"/>
        <v>70.631534506782643</v>
      </c>
      <c r="Q31">
        <f t="shared" si="8"/>
        <v>3796.3128728210127</v>
      </c>
      <c r="R31">
        <f t="shared" si="9"/>
        <v>81.311848719607795</v>
      </c>
    </row>
    <row r="32" spans="1:18" x14ac:dyDescent="0.25">
      <c r="A32">
        <f>Input!G33</f>
        <v>129</v>
      </c>
      <c r="B32">
        <f t="shared" si="0"/>
        <v>29</v>
      </c>
      <c r="C32">
        <f t="shared" si="1"/>
        <v>3.3672958299864741</v>
      </c>
      <c r="D32">
        <f t="shared" si="2"/>
        <v>-4.5224972949338089E-2</v>
      </c>
      <c r="E32" s="4">
        <f>Input!I33</f>
        <v>3696.7515007142856</v>
      </c>
      <c r="F32">
        <f t="shared" si="3"/>
        <v>138.72529385714279</v>
      </c>
      <c r="G32">
        <f t="shared" si="10"/>
        <v>878.0502813954987</v>
      </c>
      <c r="H32">
        <f t="shared" si="4"/>
        <v>546601.43719859014</v>
      </c>
      <c r="I32">
        <f t="shared" si="5"/>
        <v>276684.86986390041</v>
      </c>
      <c r="N32" s="4">
        <f>Input!J33</f>
        <v>10.758355142856999</v>
      </c>
      <c r="O32">
        <f t="shared" si="6"/>
        <v>8.88590857142799</v>
      </c>
      <c r="P32">
        <f t="shared" si="7"/>
        <v>68.852689413923983</v>
      </c>
      <c r="Q32">
        <f t="shared" si="8"/>
        <v>3596.0148046119443</v>
      </c>
      <c r="R32">
        <f t="shared" si="9"/>
        <v>78.959371139777417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3.4011973816621555</v>
      </c>
      <c r="D33">
        <f t="shared" si="2"/>
        <v>5.1792398388161881E-2</v>
      </c>
      <c r="E33" s="4">
        <f>Input!I34</f>
        <v>3707.3784559999995</v>
      </c>
      <c r="F33">
        <f t="shared" si="3"/>
        <v>149.35224914285664</v>
      </c>
      <c r="G33">
        <f t="shared" si="10"/>
        <v>944.58668080725317</v>
      </c>
      <c r="H33">
        <f t="shared" si="4"/>
        <v>632397.80130459578</v>
      </c>
      <c r="I33">
        <f t="shared" si="5"/>
        <v>351109.37647668441</v>
      </c>
      <c r="N33" s="4">
        <f>Input!J34</f>
        <v>10.626955285713848</v>
      </c>
      <c r="O33">
        <f t="shared" si="6"/>
        <v>8.7545087142848388</v>
      </c>
      <c r="P33">
        <f t="shared" si="7"/>
        <v>66.536399411754431</v>
      </c>
      <c r="Q33">
        <f t="shared" si="8"/>
        <v>3338.7468925743228</v>
      </c>
      <c r="R33">
        <f t="shared" si="9"/>
        <v>76.641422828489183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3.4339872044851463</v>
      </c>
      <c r="D34">
        <f t="shared" si="2"/>
        <v>0.14562829260744908</v>
      </c>
      <c r="E34" s="4">
        <f>Input!I35</f>
        <v>3717.5455122857138</v>
      </c>
      <c r="F34">
        <f t="shared" si="3"/>
        <v>159.51930542857099</v>
      </c>
      <c r="G34">
        <f t="shared" si="10"/>
        <v>1008.3830807244805</v>
      </c>
      <c r="H34">
        <f t="shared" si="4"/>
        <v>720569.70900962432</v>
      </c>
      <c r="I34">
        <f t="shared" si="5"/>
        <v>430783.81110493821</v>
      </c>
      <c r="N34" s="4">
        <f>Input!J35</f>
        <v>10.167056285714352</v>
      </c>
      <c r="O34">
        <f t="shared" si="6"/>
        <v>8.2946097142853432</v>
      </c>
      <c r="P34">
        <f t="shared" si="7"/>
        <v>63.796399917227298</v>
      </c>
      <c r="Q34">
        <f t="shared" si="8"/>
        <v>3080.4487157313833</v>
      </c>
      <c r="R34">
        <f t="shared" si="9"/>
        <v>68.800550312316787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3.4657359027997265</v>
      </c>
      <c r="D35">
        <f t="shared" si="2"/>
        <v>0.23648476086985618</v>
      </c>
      <c r="E35" s="4">
        <f>Input!I36</f>
        <v>3727.2198194285711</v>
      </c>
      <c r="F35">
        <f t="shared" si="3"/>
        <v>169.19361257142828</v>
      </c>
      <c r="G35">
        <f t="shared" si="10"/>
        <v>1069.1222839386717</v>
      </c>
      <c r="H35">
        <f t="shared" si="4"/>
        <v>809871.61354881199</v>
      </c>
      <c r="I35">
        <f t="shared" si="5"/>
        <v>514204.34868961532</v>
      </c>
      <c r="N35" s="4">
        <f>Input!J36</f>
        <v>9.6743071428572875</v>
      </c>
      <c r="O35">
        <f t="shared" si="6"/>
        <v>7.8018605714282785</v>
      </c>
      <c r="P35">
        <f t="shared" si="7"/>
        <v>60.739203214191313</v>
      </c>
      <c r="Q35">
        <f t="shared" si="8"/>
        <v>2802.3622460772976</v>
      </c>
      <c r="R35">
        <f t="shared" si="9"/>
        <v>60.869028376007186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3.4965075614664802</v>
      </c>
      <c r="D36">
        <f t="shared" si="2"/>
        <v>0.32454519728005021</v>
      </c>
      <c r="E36" s="4">
        <f>Input!I37</f>
        <v>3737.3868757142855</v>
      </c>
      <c r="F36">
        <f t="shared" si="3"/>
        <v>179.36066885714263</v>
      </c>
      <c r="G36">
        <f t="shared" si="10"/>
        <v>1126.5837984813597</v>
      </c>
      <c r="H36">
        <f t="shared" si="4"/>
        <v>897231.65729509643</v>
      </c>
      <c r="I36">
        <f t="shared" si="5"/>
        <v>599915.22990539193</v>
      </c>
      <c r="N36" s="4">
        <f>Input!J37</f>
        <v>10.167056285714352</v>
      </c>
      <c r="O36">
        <f t="shared" si="6"/>
        <v>8.2946097142853432</v>
      </c>
      <c r="P36">
        <f t="shared" si="7"/>
        <v>57.461514542688015</v>
      </c>
      <c r="Q36">
        <f t="shared" si="8"/>
        <v>2417.3845304052061</v>
      </c>
      <c r="R36">
        <f t="shared" si="9"/>
        <v>68.800550312316787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3.5263605246161616</v>
      </c>
      <c r="D37">
        <f t="shared" si="2"/>
        <v>0.40997656747585498</v>
      </c>
      <c r="E37" s="4">
        <f>Input!I38</f>
        <v>3747.4882321428568</v>
      </c>
      <c r="F37">
        <f t="shared" si="3"/>
        <v>189.46202528571393</v>
      </c>
      <c r="G37">
        <f t="shared" si="10"/>
        <v>1180.6325717644268</v>
      </c>
      <c r="H37">
        <f t="shared" si="4"/>
        <v>982419.05220691022</v>
      </c>
      <c r="I37">
        <f t="shared" si="5"/>
        <v>686562.58413856197</v>
      </c>
      <c r="N37" s="4">
        <f>Input!J38</f>
        <v>10.101356428571307</v>
      </c>
      <c r="O37">
        <f t="shared" si="6"/>
        <v>8.2289098571422983</v>
      </c>
      <c r="P37">
        <f t="shared" si="7"/>
        <v>54.048773283067028</v>
      </c>
      <c r="Q37">
        <f t="shared" si="8"/>
        <v>2099.4598843703948</v>
      </c>
      <c r="R37">
        <f t="shared" si="9"/>
        <v>67.714957436973677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3.5553480614894135</v>
      </c>
      <c r="D38">
        <f t="shared" si="2"/>
        <v>0.49293131408732371</v>
      </c>
      <c r="E38" s="4">
        <f>Input!I39</f>
        <v>3757.8523879999998</v>
      </c>
      <c r="F38">
        <f t="shared" si="3"/>
        <v>199.82618114285697</v>
      </c>
      <c r="G38">
        <f t="shared" si="10"/>
        <v>1231.2071510161054</v>
      </c>
      <c r="H38">
        <f t="shared" si="4"/>
        <v>1063746.7050166826</v>
      </c>
      <c r="I38">
        <f t="shared" si="5"/>
        <v>772931.62645181804</v>
      </c>
      <c r="N38" s="4">
        <f>Input!J39</f>
        <v>10.364155857143032</v>
      </c>
      <c r="O38">
        <f t="shared" si="6"/>
        <v>8.4917092857140233</v>
      </c>
      <c r="P38">
        <f t="shared" si="7"/>
        <v>50.574579251678692</v>
      </c>
      <c r="Q38">
        <f t="shared" si="8"/>
        <v>1770.9679445722911</v>
      </c>
      <c r="R38">
        <f t="shared" si="9"/>
        <v>72.109126593081768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3.5835189384561099</v>
      </c>
      <c r="D39">
        <f t="shared" si="2"/>
        <v>0.57354899370644052</v>
      </c>
      <c r="E39" s="4">
        <f>Input!I40</f>
        <v>3768.4793432857145</v>
      </c>
      <c r="F39">
        <f t="shared" si="3"/>
        <v>210.45313642857172</v>
      </c>
      <c r="G39">
        <f t="shared" si="10"/>
        <v>1278.3079329696695</v>
      </c>
      <c r="H39">
        <f t="shared" si="4"/>
        <v>1140313.8664958293</v>
      </c>
      <c r="I39">
        <f t="shared" si="5"/>
        <v>857968.85639789689</v>
      </c>
      <c r="N39" s="4">
        <f>Input!J40</f>
        <v>10.626955285714757</v>
      </c>
      <c r="O39">
        <f t="shared" si="6"/>
        <v>8.7545087142857483</v>
      </c>
      <c r="P39">
        <f t="shared" si="7"/>
        <v>47.100781953564152</v>
      </c>
      <c r="Q39">
        <f t="shared" si="8"/>
        <v>1470.436671341399</v>
      </c>
      <c r="R39">
        <f t="shared" si="9"/>
        <v>76.6414228285051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3.6109179126442243</v>
      </c>
      <c r="D40">
        <f t="shared" si="2"/>
        <v>0.65195768952379662</v>
      </c>
      <c r="E40" s="4">
        <f>Input!I41</f>
        <v>3779.1555735714287</v>
      </c>
      <c r="F40">
        <f t="shared" si="3"/>
        <v>221.12936671428588</v>
      </c>
      <c r="G40">
        <f t="shared" si="10"/>
        <v>1321.9859720818772</v>
      </c>
      <c r="H40">
        <f t="shared" si="4"/>
        <v>1211885.2655814567</v>
      </c>
      <c r="I40">
        <f t="shared" si="5"/>
        <v>940791.59989617846</v>
      </c>
      <c r="N40" s="4">
        <f>Input!J41</f>
        <v>10.676230285714155</v>
      </c>
      <c r="O40">
        <f t="shared" si="6"/>
        <v>8.8037837142851458</v>
      </c>
      <c r="P40">
        <f t="shared" si="7"/>
        <v>43.678039112207571</v>
      </c>
      <c r="Q40">
        <f t="shared" si="8"/>
        <v>1216.2136895595215</v>
      </c>
      <c r="R40">
        <f t="shared" si="9"/>
        <v>77.506607687912364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3.6375861597263857</v>
      </c>
      <c r="D41">
        <f t="shared" si="2"/>
        <v>0.72827523554179163</v>
      </c>
      <c r="E41" s="4">
        <f>Input!I42</f>
        <v>3790.7187521428573</v>
      </c>
      <c r="F41">
        <f t="shared" si="3"/>
        <v>232.69254528571446</v>
      </c>
      <c r="G41">
        <f t="shared" si="10"/>
        <v>1362.3326555137132</v>
      </c>
      <c r="H41">
        <f t="shared" si="4"/>
        <v>1276086.7786359251</v>
      </c>
      <c r="I41">
        <f t="shared" si="5"/>
        <v>1020687.5116378384</v>
      </c>
      <c r="N41" s="4">
        <f>Input!J42</f>
        <v>11.56317857142858</v>
      </c>
      <c r="O41">
        <f t="shared" si="6"/>
        <v>9.6907319999995707</v>
      </c>
      <c r="P41">
        <f t="shared" si="7"/>
        <v>40.346683431835963</v>
      </c>
      <c r="Q41">
        <f t="shared" si="8"/>
        <v>939.78735819111171</v>
      </c>
      <c r="R41">
        <f t="shared" si="9"/>
        <v>93.910286695815685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3.6635616461296463</v>
      </c>
      <c r="D42">
        <f t="shared" si="2"/>
        <v>0.80261028174161053</v>
      </c>
      <c r="E42" s="4">
        <f>Input!I43</f>
        <v>3802.0848311428572</v>
      </c>
      <c r="F42">
        <f t="shared" si="3"/>
        <v>244.05862428571436</v>
      </c>
      <c r="G42">
        <f t="shared" si="10"/>
        <v>1399.470424624933</v>
      </c>
      <c r="H42">
        <f t="shared" si="4"/>
        <v>1334976.4283631144</v>
      </c>
      <c r="I42">
        <f t="shared" si="5"/>
        <v>1097106.6188706208</v>
      </c>
      <c r="N42" s="4">
        <f>Input!J43</f>
        <v>11.3660789999999</v>
      </c>
      <c r="O42">
        <f t="shared" si="6"/>
        <v>9.4936324285708906</v>
      </c>
      <c r="P42">
        <f t="shared" si="7"/>
        <v>37.137769111219683</v>
      </c>
      <c r="Q42">
        <f t="shared" si="8"/>
        <v>764.19829292896861</v>
      </c>
      <c r="R42">
        <f t="shared" si="9"/>
        <v>90.129056688812824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3.6888794541139363</v>
      </c>
      <c r="D43">
        <f t="shared" si="2"/>
        <v>0.87506322437270956</v>
      </c>
      <c r="E43" s="4">
        <f>Input!I44</f>
        <v>3813.1716855714285</v>
      </c>
      <c r="F43">
        <f t="shared" si="3"/>
        <v>255.14547871428567</v>
      </c>
      <c r="G43">
        <f t="shared" si="10"/>
        <v>1433.544624226101</v>
      </c>
      <c r="H43">
        <f t="shared" si="4"/>
        <v>1388624.5461429765</v>
      </c>
      <c r="I43">
        <f t="shared" si="5"/>
        <v>1169648.2505862711</v>
      </c>
      <c r="N43" s="4">
        <f>Input!J44</f>
        <v>11.086854428571314</v>
      </c>
      <c r="O43">
        <f t="shared" si="6"/>
        <v>9.2144078571423051</v>
      </c>
      <c r="P43">
        <f t="shared" si="7"/>
        <v>34.074199601167841</v>
      </c>
      <c r="Q43">
        <f t="shared" si="8"/>
        <v>618.00924555632014</v>
      </c>
      <c r="R43">
        <f t="shared" si="9"/>
        <v>84.905312157765849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3.713572066704308</v>
      </c>
      <c r="D44">
        <f t="shared" si="2"/>
        <v>0.94572702135435538</v>
      </c>
      <c r="E44" s="4">
        <f>Input!I45</f>
        <v>3824.8005639999997</v>
      </c>
      <c r="F44">
        <f t="shared" si="3"/>
        <v>266.77435714285684</v>
      </c>
      <c r="G44">
        <f t="shared" si="10"/>
        <v>1464.716488418487</v>
      </c>
      <c r="H44">
        <f t="shared" si="4"/>
        <v>1435065.349885199</v>
      </c>
      <c r="I44">
        <f t="shared" si="5"/>
        <v>1238044.8509051399</v>
      </c>
      <c r="N44" s="4">
        <f>Input!J45</f>
        <v>11.62887842857117</v>
      </c>
      <c r="O44">
        <f t="shared" si="6"/>
        <v>9.7564318571421609</v>
      </c>
      <c r="P44">
        <f t="shared" si="7"/>
        <v>31.171864192385996</v>
      </c>
      <c r="Q44">
        <f t="shared" si="8"/>
        <v>458.62074210540726</v>
      </c>
      <c r="R44">
        <f t="shared" si="9"/>
        <v>95.187962583058436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3.7376696182833684</v>
      </c>
      <c r="D45">
        <f t="shared" si="2"/>
        <v>1.0146879094056036</v>
      </c>
      <c r="E45" s="4">
        <f>Input!I46</f>
        <v>3836.100943142857</v>
      </c>
      <c r="F45">
        <f t="shared" si="3"/>
        <v>278.07473628571415</v>
      </c>
      <c r="G45">
        <f t="shared" si="10"/>
        <v>1493.1572211974003</v>
      </c>
      <c r="H45">
        <f t="shared" si="4"/>
        <v>1476425.4451391581</v>
      </c>
      <c r="I45">
        <f t="shared" si="5"/>
        <v>1302144.2903065039</v>
      </c>
      <c r="N45" s="4">
        <f>Input!J46</f>
        <v>11.300379142857309</v>
      </c>
      <c r="O45">
        <f t="shared" si="6"/>
        <v>9.4279325714283004</v>
      </c>
      <c r="P45">
        <f t="shared" si="7"/>
        <v>28.440732778913244</v>
      </c>
      <c r="Q45">
        <f t="shared" si="8"/>
        <v>361.48657172973952</v>
      </c>
      <c r="R45">
        <f t="shared" si="9"/>
        <v>88.885912571398649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3.7612001156935624</v>
      </c>
      <c r="D46">
        <f t="shared" si="2"/>
        <v>1.0820260367821875</v>
      </c>
      <c r="E46" s="4">
        <f>Input!I47</f>
        <v>3848.0254711428574</v>
      </c>
      <c r="F46">
        <f t="shared" si="3"/>
        <v>289.99926428571462</v>
      </c>
      <c r="G46">
        <f t="shared" si="10"/>
        <v>1519.0430968301441</v>
      </c>
      <c r="H46">
        <f t="shared" si="4"/>
        <v>1510548.7423154996</v>
      </c>
      <c r="I46">
        <f t="shared" si="5"/>
        <v>1361891.9100248993</v>
      </c>
      <c r="N46" s="4">
        <f>Input!J47</f>
        <v>11.924528000000464</v>
      </c>
      <c r="O46">
        <f t="shared" si="6"/>
        <v>10.052081428571455</v>
      </c>
      <c r="P46">
        <f t="shared" si="7"/>
        <v>25.885875632743883</v>
      </c>
      <c r="Q46">
        <f t="shared" si="8"/>
        <v>250.70903890008435</v>
      </c>
      <c r="R46">
        <f t="shared" si="9"/>
        <v>101.04434104663115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3.784189633918261</v>
      </c>
      <c r="D47">
        <f t="shared" si="2"/>
        <v>1.147816023264598</v>
      </c>
      <c r="E47" s="4">
        <f>Input!I48</f>
        <v>3860.0978238571429</v>
      </c>
      <c r="F47">
        <f t="shared" si="3"/>
        <v>302.07161700000006</v>
      </c>
      <c r="G47">
        <f t="shared" si="10"/>
        <v>1542.5514854468749</v>
      </c>
      <c r="H47">
        <f t="shared" si="4"/>
        <v>1538790.304021976</v>
      </c>
      <c r="I47">
        <f t="shared" si="5"/>
        <v>1417313.1920120637</v>
      </c>
      <c r="N47" s="4">
        <f>Input!J48</f>
        <v>12.072352714285444</v>
      </c>
      <c r="O47">
        <f t="shared" si="6"/>
        <v>10.199906142856435</v>
      </c>
      <c r="P47">
        <f t="shared" si="7"/>
        <v>23.508388616730851</v>
      </c>
      <c r="Q47">
        <f t="shared" si="8"/>
        <v>177.11570575742252</v>
      </c>
      <c r="R47">
        <f t="shared" si="9"/>
        <v>104.03808532308042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3.8066624897703196</v>
      </c>
      <c r="D48">
        <f t="shared" si="2"/>
        <v>1.2121274572092939</v>
      </c>
      <c r="E48" s="4">
        <f>Input!I49</f>
        <v>3871.7595524285712</v>
      </c>
      <c r="F48">
        <f t="shared" si="3"/>
        <v>313.73334557142834</v>
      </c>
      <c r="G48">
        <f t="shared" si="10"/>
        <v>1563.8576999183763</v>
      </c>
      <c r="H48">
        <f t="shared" si="4"/>
        <v>1562810.9013313735</v>
      </c>
      <c r="I48">
        <f t="shared" si="5"/>
        <v>1468497.6540321815</v>
      </c>
      <c r="N48" s="4">
        <f>Input!J49</f>
        <v>11.661728571428284</v>
      </c>
      <c r="O48">
        <f t="shared" si="6"/>
        <v>9.7892819999992753</v>
      </c>
      <c r="P48">
        <f t="shared" si="7"/>
        <v>21.30621447150142</v>
      </c>
      <c r="Q48">
        <f t="shared" si="8"/>
        <v>132.6397335531405</v>
      </c>
      <c r="R48">
        <f t="shared" si="9"/>
        <v>95.830042075509809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3.8286413964890951</v>
      </c>
      <c r="D49">
        <f t="shared" si="2"/>
        <v>1.2750253379649203</v>
      </c>
      <c r="E49" s="4">
        <f>Input!I50</f>
        <v>3884.4396290000004</v>
      </c>
      <c r="F49">
        <f t="shared" si="3"/>
        <v>326.4134221428576</v>
      </c>
      <c r="G49">
        <f t="shared" si="10"/>
        <v>1583.132558117604</v>
      </c>
      <c r="H49">
        <f t="shared" si="4"/>
        <v>1579342.9867251134</v>
      </c>
      <c r="I49">
        <f t="shared" si="5"/>
        <v>1515584.3315309968</v>
      </c>
      <c r="N49" s="4">
        <f>Input!J50</f>
        <v>12.680076571429254</v>
      </c>
      <c r="O49">
        <f t="shared" si="6"/>
        <v>10.807630000000245</v>
      </c>
      <c r="P49">
        <f t="shared" si="7"/>
        <v>19.274858199227765</v>
      </c>
      <c r="Q49">
        <f t="shared" si="8"/>
        <v>71.693953377793719</v>
      </c>
      <c r="R49">
        <f t="shared" si="9"/>
        <v>116.8048662169053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3.8501476017100584</v>
      </c>
      <c r="D50">
        <f t="shared" si="2"/>
        <v>1.3365704707052422</v>
      </c>
      <c r="E50" s="4">
        <f>Input!I51</f>
        <v>3897.743854571429</v>
      </c>
      <c r="F50">
        <f t="shared" si="3"/>
        <v>339.71764771428616</v>
      </c>
      <c r="G50">
        <f t="shared" si="10"/>
        <v>1600.5405577947517</v>
      </c>
      <c r="H50">
        <f t="shared" si="4"/>
        <v>1589674.4105837739</v>
      </c>
      <c r="I50">
        <f t="shared" si="5"/>
        <v>1558749.0232814911</v>
      </c>
      <c r="N50" s="4">
        <f>Input!J51</f>
        <v>13.30422557142856</v>
      </c>
      <c r="O50">
        <f t="shared" si="6"/>
        <v>11.431778999999551</v>
      </c>
      <c r="P50">
        <f t="shared" si="7"/>
        <v>17.407999677147739</v>
      </c>
      <c r="Q50">
        <f t="shared" si="8"/>
        <v>35.715213581973543</v>
      </c>
      <c r="R50">
        <f t="shared" si="9"/>
        <v>130.68557110483073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3.8712010109078911</v>
      </c>
      <c r="D51">
        <f t="shared" si="2"/>
        <v>1.3968198196909896</v>
      </c>
      <c r="E51" s="4">
        <f>Input!I52</f>
        <v>3911.2287547142864</v>
      </c>
      <c r="F51">
        <f t="shared" si="3"/>
        <v>353.2025478571436</v>
      </c>
      <c r="G51">
        <f t="shared" si="10"/>
        <v>1616.2385677545819</v>
      </c>
      <c r="H51">
        <f t="shared" si="4"/>
        <v>1595259.9875583623</v>
      </c>
      <c r="I51">
        <f t="shared" si="5"/>
        <v>1598193.3410967323</v>
      </c>
      <c r="N51" s="4">
        <f>Input!J52</f>
        <v>13.484900142857441</v>
      </c>
      <c r="O51">
        <f t="shared" si="6"/>
        <v>11.612453571428432</v>
      </c>
      <c r="P51">
        <f t="shared" si="7"/>
        <v>15.698009959830161</v>
      </c>
      <c r="Q51">
        <f t="shared" si="8"/>
        <v>16.691771002810178</v>
      </c>
      <c r="R51">
        <f t="shared" si="9"/>
        <v>134.84907794858094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3.8918202981106265</v>
      </c>
      <c r="D52">
        <f t="shared" si="2"/>
        <v>1.4558268251047655</v>
      </c>
      <c r="E52" s="4">
        <f>Input!I53</f>
        <v>3925.0750041428573</v>
      </c>
      <c r="F52">
        <f t="shared" si="3"/>
        <v>367.0487972857145</v>
      </c>
      <c r="G52">
        <f t="shared" si="10"/>
        <v>1630.3749474518308</v>
      </c>
      <c r="H52">
        <f t="shared" si="4"/>
        <v>1595992.9616935407</v>
      </c>
      <c r="I52">
        <f t="shared" si="5"/>
        <v>1634135.507955119</v>
      </c>
      <c r="N52" s="4">
        <f>Input!J53</f>
        <v>13.8462494285709</v>
      </c>
      <c r="O52">
        <f t="shared" si="6"/>
        <v>11.973802857141891</v>
      </c>
      <c r="P52">
        <f t="shared" si="7"/>
        <v>14.136379697248932</v>
      </c>
      <c r="Q52">
        <f t="shared" si="8"/>
        <v>4.6767385893673561</v>
      </c>
      <c r="R52">
        <f t="shared" si="9"/>
        <v>143.37195486169932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3.912023005428146</v>
      </c>
      <c r="D53">
        <f t="shared" si="2"/>
        <v>1.513641687875563</v>
      </c>
      <c r="E53" s="4">
        <f>Input!I54</f>
        <v>3939.3154528571426</v>
      </c>
      <c r="F53">
        <f t="shared" si="3"/>
        <v>381.28924599999982</v>
      </c>
      <c r="G53">
        <f t="shared" si="10"/>
        <v>1643.0890165124099</v>
      </c>
      <c r="H53">
        <f t="shared" si="4"/>
        <v>1592138.6608651706</v>
      </c>
      <c r="I53">
        <f t="shared" si="5"/>
        <v>1666802.7860731969</v>
      </c>
      <c r="N53" s="4">
        <f>Input!J54</f>
        <v>14.240448714285321</v>
      </c>
      <c r="O53">
        <f t="shared" si="6"/>
        <v>12.368002142856312</v>
      </c>
      <c r="P53">
        <f t="shared" si="7"/>
        <v>12.714069060579094</v>
      </c>
      <c r="Q53">
        <f t="shared" si="8"/>
        <v>0.1197623115421466</v>
      </c>
      <c r="R53">
        <f t="shared" si="9"/>
        <v>152.96747700569833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3.9318256327243257</v>
      </c>
      <c r="D54">
        <f t="shared" si="2"/>
        <v>1.5703116262969872</v>
      </c>
      <c r="E54" s="4">
        <f>Input!I55</f>
        <v>3954.41</v>
      </c>
      <c r="F54">
        <f t="shared" si="3"/>
        <v>396.38379314285703</v>
      </c>
      <c r="G54">
        <f t="shared" si="10"/>
        <v>1654.5108053285412</v>
      </c>
      <c r="H54">
        <f t="shared" si="4"/>
        <v>1582883.5787912768</v>
      </c>
      <c r="I54">
        <f t="shared" si="5"/>
        <v>1696425.3795073307</v>
      </c>
      <c r="N54" s="4">
        <f>Input!J55</f>
        <v>15.094547142857209</v>
      </c>
      <c r="O54">
        <f t="shared" si="6"/>
        <v>13.2221005714282</v>
      </c>
      <c r="P54">
        <f t="shared" si="7"/>
        <v>11.421788816131359</v>
      </c>
      <c r="Q54">
        <f t="shared" si="8"/>
        <v>3.2411224162599921</v>
      </c>
      <c r="R54">
        <f t="shared" si="9"/>
        <v>174.82394352096193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3.9512437185814275</v>
      </c>
      <c r="D55">
        <f t="shared" si="2"/>
        <v>1.6258811077261595</v>
      </c>
      <c r="E55" s="4">
        <f>Input!I56</f>
        <v>3971.1963189999997</v>
      </c>
      <c r="F55">
        <f t="shared" si="3"/>
        <v>413.17011214285685</v>
      </c>
      <c r="G55">
        <f t="shared" si="10"/>
        <v>1664.7610272744168</v>
      </c>
      <c r="H55">
        <f t="shared" si="4"/>
        <v>1566479.8188398557</v>
      </c>
      <c r="I55">
        <f t="shared" si="5"/>
        <v>1723231.6382960442</v>
      </c>
      <c r="N55" s="4">
        <f>Input!J56</f>
        <v>16.786318999999821</v>
      </c>
      <c r="O55">
        <f t="shared" si="6"/>
        <v>14.913872428570812</v>
      </c>
      <c r="P55">
        <f t="shared" si="7"/>
        <v>10.250221945875724</v>
      </c>
      <c r="Q55">
        <f t="shared" si="8"/>
        <v>21.749635824742128</v>
      </c>
      <c r="R55">
        <f t="shared" si="9"/>
        <v>222.42359081568466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3.970291913552122</v>
      </c>
      <c r="D56">
        <f t="shared" si="2"/>
        <v>1.6803920582118446</v>
      </c>
      <c r="E56" s="4">
        <f>Input!I57</f>
        <v>3988.902436285714</v>
      </c>
      <c r="F56">
        <f t="shared" si="3"/>
        <v>430.87622942857115</v>
      </c>
      <c r="G56">
        <f t="shared" si="10"/>
        <v>1673.9512219284675</v>
      </c>
      <c r="H56">
        <f t="shared" si="4"/>
        <v>1545235.4369786172</v>
      </c>
      <c r="I56">
        <f t="shared" si="5"/>
        <v>1747444.3875037218</v>
      </c>
      <c r="N56" s="4">
        <f>Input!J57</f>
        <v>17.706117285714299</v>
      </c>
      <c r="O56">
        <f t="shared" si="6"/>
        <v>15.83367071428529</v>
      </c>
      <c r="P56">
        <f t="shared" si="7"/>
        <v>9.1901946540506216</v>
      </c>
      <c r="Q56">
        <f t="shared" si="8"/>
        <v>44.135774162911154</v>
      </c>
      <c r="R56">
        <f t="shared" si="9"/>
        <v>250.70512828841566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3.9889840465642745</v>
      </c>
      <c r="D57">
        <f t="shared" si="2"/>
        <v>1.7338840525275738</v>
      </c>
      <c r="E57" s="4">
        <f>Input!I58</f>
        <v>4007.1341525714292</v>
      </c>
      <c r="F57">
        <f t="shared" si="3"/>
        <v>449.10794571428642</v>
      </c>
      <c r="G57">
        <f t="shared" si="10"/>
        <v>1682.1840267817809</v>
      </c>
      <c r="H57">
        <f t="shared" si="4"/>
        <v>1520476.6217007702</v>
      </c>
      <c r="I57">
        <f t="shared" si="5"/>
        <v>1769278.210364629</v>
      </c>
      <c r="N57" s="4">
        <f>Input!J58</f>
        <v>18.231716285715265</v>
      </c>
      <c r="O57">
        <f t="shared" si="6"/>
        <v>16.359269714286256</v>
      </c>
      <c r="P57">
        <f t="shared" si="7"/>
        <v>8.2328048533133114</v>
      </c>
      <c r="Q57">
        <f t="shared" si="8"/>
        <v>66.039431136628025</v>
      </c>
      <c r="R57">
        <f t="shared" si="9"/>
        <v>267.62570558476352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4.0073331852324712</v>
      </c>
      <c r="D58">
        <f t="shared" si="2"/>
        <v>1.7863944867674526</v>
      </c>
      <c r="E58" s="4">
        <f>Input!I59</f>
        <v>4025.8257681428577</v>
      </c>
      <c r="F58">
        <f t="shared" si="3"/>
        <v>467.79956128571484</v>
      </c>
      <c r="G58">
        <f t="shared" si="10"/>
        <v>1689.5535421672073</v>
      </c>
      <c r="H58">
        <f t="shared" si="4"/>
        <v>1492682.7897997743</v>
      </c>
      <c r="I58">
        <f t="shared" si="5"/>
        <v>1788937.5265943471</v>
      </c>
      <c r="N58" s="4">
        <f>Input!J59</f>
        <v>18.691615571428429</v>
      </c>
      <c r="O58">
        <f t="shared" si="6"/>
        <v>16.81916899999942</v>
      </c>
      <c r="P58">
        <f t="shared" si="7"/>
        <v>7.369515385426479</v>
      </c>
      <c r="Q58">
        <f t="shared" si="8"/>
        <v>89.295953435411462</v>
      </c>
      <c r="R58">
        <f t="shared" si="9"/>
        <v>282.88444585054145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4.0253516907351496</v>
      </c>
      <c r="D59">
        <f t="shared" si="2"/>
        <v>1.8379587353901528</v>
      </c>
      <c r="E59" s="4">
        <f>Input!I60</f>
        <v>4044.5338087142854</v>
      </c>
      <c r="F59">
        <f t="shared" si="3"/>
        <v>486.50760185714262</v>
      </c>
      <c r="G59">
        <f t="shared" si="10"/>
        <v>1696.1457605346291</v>
      </c>
      <c r="H59">
        <f t="shared" si="4"/>
        <v>1463224.4749286599</v>
      </c>
      <c r="I59">
        <f t="shared" si="5"/>
        <v>1806615.3222244009</v>
      </c>
      <c r="N59" s="4">
        <f>Input!J60</f>
        <v>18.708040571427773</v>
      </c>
      <c r="O59">
        <f t="shared" si="6"/>
        <v>16.835593999998764</v>
      </c>
      <c r="P59">
        <f t="shared" si="7"/>
        <v>6.5922183674216672</v>
      </c>
      <c r="Q59">
        <f t="shared" si="8"/>
        <v>104.92674435007424</v>
      </c>
      <c r="R59">
        <f t="shared" si="9"/>
        <v>283.43722533279441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4.0430512678345503</v>
      </c>
      <c r="D60">
        <f t="shared" si="2"/>
        <v>1.888610294362925</v>
      </c>
      <c r="E60" s="4">
        <f>Input!I61</f>
        <v>4063.2089992857141</v>
      </c>
      <c r="F60">
        <f t="shared" si="3"/>
        <v>505.18279242857125</v>
      </c>
      <c r="G60">
        <f t="shared" si="10"/>
        <v>1702.039036744485</v>
      </c>
      <c r="H60">
        <f t="shared" si="4"/>
        <v>1432464.8695579942</v>
      </c>
      <c r="I60">
        <f t="shared" si="5"/>
        <v>1822492.4041275478</v>
      </c>
      <c r="N60" s="4">
        <f>Input!J61</f>
        <v>18.675190571428629</v>
      </c>
      <c r="O60">
        <f t="shared" si="6"/>
        <v>16.80274399999962</v>
      </c>
      <c r="P60">
        <f t="shared" si="7"/>
        <v>5.8932762098558529</v>
      </c>
      <c r="Q60">
        <f t="shared" si="8"/>
        <v>119.01648746418437</v>
      </c>
      <c r="R60">
        <f t="shared" si="9"/>
        <v>282.33220592952324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4.0604430105464191</v>
      </c>
      <c r="D61">
        <f t="shared" si="2"/>
        <v>1.9383809118563418</v>
      </c>
      <c r="E61" s="4">
        <f>Input!I62</f>
        <v>4081.687090285714</v>
      </c>
      <c r="F61">
        <f t="shared" si="3"/>
        <v>523.6608834285712</v>
      </c>
      <c r="G61">
        <f t="shared" si="10"/>
        <v>1707.3045808027325</v>
      </c>
      <c r="H61">
        <f t="shared" si="4"/>
        <v>1401012.4023335753</v>
      </c>
      <c r="I61">
        <f t="shared" si="5"/>
        <v>1836737.0694120508</v>
      </c>
      <c r="N61" s="4">
        <f>Input!J62</f>
        <v>18.478090999999949</v>
      </c>
      <c r="O61">
        <f t="shared" si="6"/>
        <v>16.60564442857094</v>
      </c>
      <c r="P61">
        <f t="shared" si="7"/>
        <v>5.2655440582475492</v>
      </c>
      <c r="Q61">
        <f t="shared" si="8"/>
        <v>128.59787640900871</v>
      </c>
      <c r="R61">
        <f t="shared" si="9"/>
        <v>275.7474268881291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4.0775374439057197</v>
      </c>
      <c r="D62">
        <f t="shared" si="2"/>
        <v>1.9873007077668363</v>
      </c>
      <c r="E62" s="4">
        <f>Input!I63</f>
        <v>4099.5246072857135</v>
      </c>
      <c r="F62">
        <f t="shared" si="3"/>
        <v>541.49840042857068</v>
      </c>
      <c r="G62">
        <f t="shared" si="10"/>
        <v>1712.0069584818305</v>
      </c>
      <c r="H62">
        <f t="shared" si="4"/>
        <v>1370090.2844759214</v>
      </c>
      <c r="I62">
        <f t="shared" si="5"/>
        <v>1849505.0961968529</v>
      </c>
      <c r="N62" s="4">
        <f>Input!J63</f>
        <v>17.83751699999948</v>
      </c>
      <c r="O62">
        <f t="shared" si="6"/>
        <v>15.965070428570471</v>
      </c>
      <c r="P62">
        <f t="shared" si="7"/>
        <v>4.7023776790979444</v>
      </c>
      <c r="Q62">
        <f t="shared" si="8"/>
        <v>126.84824796902102</v>
      </c>
      <c r="R62">
        <f t="shared" si="9"/>
        <v>254.88347378921532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4.0943445622221004</v>
      </c>
      <c r="D63">
        <f t="shared" si="2"/>
        <v>2.0353982831938415</v>
      </c>
      <c r="E63" s="4">
        <f>Input!I64</f>
        <v>4116.5573008571428</v>
      </c>
      <c r="F63">
        <f t="shared" si="3"/>
        <v>558.53109399999994</v>
      </c>
      <c r="G63">
        <f t="shared" si="10"/>
        <v>1716.2045886383003</v>
      </c>
      <c r="H63">
        <f t="shared" si="4"/>
        <v>1340207.9201880547</v>
      </c>
      <c r="I63">
        <f t="shared" si="5"/>
        <v>1860939.9773977222</v>
      </c>
      <c r="N63" s="4">
        <f>Input!J64</f>
        <v>17.032693571429263</v>
      </c>
      <c r="O63">
        <f t="shared" si="6"/>
        <v>15.160247000000254</v>
      </c>
      <c r="P63">
        <f t="shared" si="7"/>
        <v>4.1976301564698177</v>
      </c>
      <c r="Q63">
        <f t="shared" si="8"/>
        <v>120.17896805805725</v>
      </c>
      <c r="R63">
        <f t="shared" si="9"/>
        <v>229.8330891010167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4.1108738641733114</v>
      </c>
      <c r="D64">
        <f t="shared" si="2"/>
        <v>2.0827008208679691</v>
      </c>
      <c r="E64" s="4">
        <f>Input!I65</f>
        <v>4133.6228442857137</v>
      </c>
      <c r="F64">
        <f t="shared" si="3"/>
        <v>575.59663742857083</v>
      </c>
      <c r="G64">
        <f t="shared" si="10"/>
        <v>1719.9502288245644</v>
      </c>
      <c r="H64">
        <f t="shared" si="4"/>
        <v>1309545.1421409086</v>
      </c>
      <c r="I64">
        <f t="shared" si="5"/>
        <v>1871173.3327667715</v>
      </c>
      <c r="N64" s="4">
        <f>Input!J65</f>
        <v>17.065543428570891</v>
      </c>
      <c r="O64">
        <f t="shared" si="6"/>
        <v>15.193096857141882</v>
      </c>
      <c r="P64">
        <f t="shared" si="7"/>
        <v>3.7456401862640427</v>
      </c>
      <c r="Q64">
        <f t="shared" si="8"/>
        <v>131.04426423162553</v>
      </c>
      <c r="R64">
        <f t="shared" si="9"/>
        <v>230.83019211049452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4.1271343850450917</v>
      </c>
      <c r="D65">
        <f t="shared" si="2"/>
        <v>2.1292341774131303</v>
      </c>
      <c r="E65" s="4">
        <f>Input!I66</f>
        <v>4150.9183372857142</v>
      </c>
      <c r="F65">
        <f t="shared" si="3"/>
        <v>592.89213042857136</v>
      </c>
      <c r="G65">
        <f t="shared" si="10"/>
        <v>1723.2914430759529</v>
      </c>
      <c r="H65">
        <f t="shared" si="4"/>
        <v>1277802.6060336726</v>
      </c>
      <c r="I65">
        <f t="shared" si="5"/>
        <v>1880325.4464190661</v>
      </c>
      <c r="N65" s="4">
        <f>Input!J66</f>
        <v>17.295493000000533</v>
      </c>
      <c r="O65">
        <f t="shared" si="6"/>
        <v>15.423046428571524</v>
      </c>
      <c r="P65">
        <f t="shared" si="7"/>
        <v>3.3412142513884628</v>
      </c>
      <c r="Q65">
        <f t="shared" si="8"/>
        <v>145.97066875761598</v>
      </c>
      <c r="R65">
        <f t="shared" si="9"/>
        <v>237.87036113787286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4.1431347263915326</v>
      </c>
      <c r="D66">
        <f t="shared" si="2"/>
        <v>2.1750229682267359</v>
      </c>
      <c r="E66" s="4">
        <f>Input!I67</f>
        <v>4168.8544041428568</v>
      </c>
      <c r="F66">
        <f t="shared" si="3"/>
        <v>610.82819728571394</v>
      </c>
      <c r="G66">
        <f t="shared" si="10"/>
        <v>1726.2710476036061</v>
      </c>
      <c r="H66">
        <f t="shared" si="4"/>
        <v>1244212.7523253036</v>
      </c>
      <c r="I66">
        <f t="shared" si="5"/>
        <v>1888505.8874541509</v>
      </c>
      <c r="N66" s="4">
        <f>Input!J67</f>
        <v>17.936066857142578</v>
      </c>
      <c r="O66">
        <f t="shared" si="6"/>
        <v>16.063620285713569</v>
      </c>
      <c r="P66">
        <f t="shared" si="7"/>
        <v>2.9796045276533354</v>
      </c>
      <c r="Q66">
        <f t="shared" si="8"/>
        <v>171.19146835716847</v>
      </c>
      <c r="R66">
        <f t="shared" si="9"/>
        <v>258.03989668358849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4.1588830833596715</v>
      </c>
      <c r="D67">
        <f t="shared" si="2"/>
        <v>2.220090645675536</v>
      </c>
      <c r="E67" s="4">
        <f>Input!I68</f>
        <v>4187.726694285715</v>
      </c>
      <c r="F67">
        <f t="shared" si="3"/>
        <v>629.70048742857216</v>
      </c>
      <c r="G67">
        <f t="shared" si="10"/>
        <v>1728.9275316052588</v>
      </c>
      <c r="H67">
        <f t="shared" si="4"/>
        <v>1208300.0946494152</v>
      </c>
      <c r="I67">
        <f t="shared" si="5"/>
        <v>1895814.1801173</v>
      </c>
      <c r="N67" s="4">
        <f>Input!J68</f>
        <v>18.872290142858219</v>
      </c>
      <c r="O67">
        <f t="shared" si="6"/>
        <v>16.99984357142921</v>
      </c>
      <c r="P67">
        <f t="shared" si="7"/>
        <v>2.6564840016527236</v>
      </c>
      <c r="Q67">
        <f t="shared" si="8"/>
        <v>205.73196374789873</v>
      </c>
      <c r="R67">
        <f t="shared" si="9"/>
        <v>288.99468145306304</v>
      </c>
    </row>
    <row r="68" spans="1:18" x14ac:dyDescent="0.25">
      <c r="A68">
        <f>Input!G69</f>
        <v>165</v>
      </c>
      <c r="B68">
        <f t="shared" ref="B68:B84" si="11">A68-$A$3</f>
        <v>65</v>
      </c>
      <c r="C68">
        <f t="shared" si="1"/>
        <v>4.1743872698956368</v>
      </c>
      <c r="D68">
        <f t="shared" si="2"/>
        <v>2.2644595712290116</v>
      </c>
      <c r="E68" s="4">
        <f>Input!I69</f>
        <v>4208.1265065714288</v>
      </c>
      <c r="F68">
        <f t="shared" si="3"/>
        <v>650.10029971428594</v>
      </c>
      <c r="G68">
        <f t="shared" si="10"/>
        <v>1731.2954515768195</v>
      </c>
      <c r="H68">
        <f t="shared" si="4"/>
        <v>1168982.9564110469</v>
      </c>
      <c r="I68">
        <f t="shared" si="5"/>
        <v>1902340.4973701912</v>
      </c>
      <c r="N68" s="4">
        <f>Input!J69</f>
        <v>20.399812285713779</v>
      </c>
      <c r="O68">
        <f t="shared" si="6"/>
        <v>18.52736571428477</v>
      </c>
      <c r="P68">
        <f t="shared" si="7"/>
        <v>2.3679199715606623</v>
      </c>
      <c r="Q68">
        <f t="shared" si="8"/>
        <v>261.12768671204424</v>
      </c>
      <c r="R68">
        <f t="shared" si="9"/>
        <v>343.26328031085478</v>
      </c>
    </row>
    <row r="69" spans="1:18" x14ac:dyDescent="0.25">
      <c r="A69">
        <f>Input!G70</f>
        <v>166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2.3081510820857298</v>
      </c>
      <c r="E69" s="4">
        <f>Input!I70</f>
        <v>4229.3968422857142</v>
      </c>
      <c r="F69">
        <f t="shared" ref="F69:F84" si="14">E69-$E$4</f>
        <v>671.3706354285714</v>
      </c>
      <c r="G69">
        <f t="shared" si="10"/>
        <v>1733.4057984197711</v>
      </c>
      <c r="H69">
        <f t="shared" ref="H69:H84" si="15">(F69-G69)^2</f>
        <v>1127918.6874297443</v>
      </c>
      <c r="I69">
        <f t="shared" ref="I69:I84" si="16">(G69-$J$4)^2</f>
        <v>1908166.3579012819</v>
      </c>
      <c r="N69" s="4">
        <f>Input!J70</f>
        <v>21.270335714285466</v>
      </c>
      <c r="O69">
        <f t="shared" ref="O69:O84" si="17">N69-$N$4</f>
        <v>19.397889142856457</v>
      </c>
      <c r="P69">
        <f t="shared" ref="P69:P84" si="18">$Y$3*((1/B69*$AA$3)*(1/SQRT(2*PI()))*EXP(-1*D69*D69/2))</f>
        <v>2.1103468429517314</v>
      </c>
      <c r="Q69">
        <f t="shared" ref="Q69:Q84" si="19">(O69-P69)^2</f>
        <v>298.85911877099517</v>
      </c>
      <c r="R69">
        <f t="shared" ref="R69:R84" si="20">(O69-S69)^2</f>
        <v>376.27810319854842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4.2046926193909657</v>
      </c>
      <c r="D70">
        <f t="shared" si="13"/>
        <v>2.3511855527896168</v>
      </c>
      <c r="E70" s="4">
        <f>Input!I71</f>
        <v>4252.4246497142867</v>
      </c>
      <c r="F70">
        <f t="shared" si="14"/>
        <v>694.39844285714389</v>
      </c>
      <c r="G70">
        <f t="shared" ref="G70:G84" si="21">G69+P70</f>
        <v>1735.2863373376395</v>
      </c>
      <c r="H70">
        <f t="shared" si="15"/>
        <v>1083447.6088760393</v>
      </c>
      <c r="I70">
        <f t="shared" si="16"/>
        <v>1913365.3116572648</v>
      </c>
      <c r="N70" s="4">
        <f>Input!J71</f>
        <v>23.027807428572487</v>
      </c>
      <c r="O70">
        <f t="shared" si="17"/>
        <v>21.155360857143478</v>
      </c>
      <c r="P70">
        <f t="shared" si="18"/>
        <v>1.880538917868243</v>
      </c>
      <c r="Q70">
        <f t="shared" si="19"/>
        <v>371.5187607907659</v>
      </c>
      <c r="R70">
        <f t="shared" si="20"/>
        <v>447.54929299595841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4.219507705176107</v>
      </c>
      <c r="D71">
        <f t="shared" si="13"/>
        <v>2.3935824522815361</v>
      </c>
      <c r="E71" s="4">
        <f>Input!I72</f>
        <v>4276.6186301428579</v>
      </c>
      <c r="F71">
        <f t="shared" si="14"/>
        <v>718.59242328571509</v>
      </c>
      <c r="G71">
        <f t="shared" si="21"/>
        <v>1736.9619210378441</v>
      </c>
      <c r="H71">
        <f t="shared" si="15"/>
        <v>1037076.4339519236</v>
      </c>
      <c r="I71">
        <f t="shared" si="16"/>
        <v>1918003.6030706507</v>
      </c>
      <c r="N71" s="4">
        <f>Input!J72</f>
        <v>24.193980428571194</v>
      </c>
      <c r="O71">
        <f t="shared" si="17"/>
        <v>22.321533857142185</v>
      </c>
      <c r="P71">
        <f t="shared" si="18"/>
        <v>1.6755837002045959</v>
      </c>
      <c r="Q71">
        <f t="shared" si="19"/>
        <v>426.25525788275132</v>
      </c>
      <c r="R71">
        <f t="shared" si="20"/>
        <v>498.25087373554487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4.2341065045972597</v>
      </c>
      <c r="D72">
        <f t="shared" si="13"/>
        <v>2.435360396786054</v>
      </c>
      <c r="E72" s="4">
        <f>Input!I73</f>
        <v>4301.601009</v>
      </c>
      <c r="F72">
        <f t="shared" si="14"/>
        <v>743.57480214285715</v>
      </c>
      <c r="G72">
        <f t="shared" si="21"/>
        <v>1738.4547771362215</v>
      </c>
      <c r="H72">
        <f t="shared" si="15"/>
        <v>989786.16464279732</v>
      </c>
      <c r="I72">
        <f t="shared" si="16"/>
        <v>1922140.8044375093</v>
      </c>
      <c r="N72" s="4">
        <f>Input!J73</f>
        <v>24.982378857142066</v>
      </c>
      <c r="O72">
        <f t="shared" si="17"/>
        <v>23.109932285713057</v>
      </c>
      <c r="P72">
        <f t="shared" si="18"/>
        <v>1.4928560983774362</v>
      </c>
      <c r="Q72">
        <f t="shared" si="19"/>
        <v>467.29798288907273</v>
      </c>
      <c r="R72">
        <f t="shared" si="20"/>
        <v>534.06897025024273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4.2484952420493594</v>
      </c>
      <c r="D73">
        <f t="shared" si="13"/>
        <v>2.4765371988930061</v>
      </c>
      <c r="E73" s="4">
        <f>Input!I74</f>
        <v>4326.9611621428576</v>
      </c>
      <c r="F73">
        <f t="shared" si="14"/>
        <v>768.93495528571475</v>
      </c>
      <c r="G73">
        <f t="shared" si="21"/>
        <v>1739.7847709283076</v>
      </c>
      <c r="H73">
        <f t="shared" si="15"/>
        <v>942549.36453325651</v>
      </c>
      <c r="I73">
        <f t="shared" si="16"/>
        <v>1925830.4144936253</v>
      </c>
      <c r="N73" s="4">
        <f>Input!J74</f>
        <v>25.360153142857598</v>
      </c>
      <c r="O73">
        <f t="shared" si="17"/>
        <v>23.487706571428589</v>
      </c>
      <c r="P73">
        <f t="shared" si="18"/>
        <v>1.3299937920859748</v>
      </c>
      <c r="Q73">
        <f t="shared" si="19"/>
        <v>490.96423561184298</v>
      </c>
      <c r="R73">
        <f t="shared" si="20"/>
        <v>551.67235998552974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4.2626798770413155</v>
      </c>
      <c r="D74">
        <f t="shared" si="13"/>
        <v>2.5171299131577238</v>
      </c>
      <c r="E74" s="4">
        <f>Input!I75</f>
        <v>4352.485565</v>
      </c>
      <c r="F74">
        <f t="shared" si="14"/>
        <v>794.45935814285713</v>
      </c>
      <c r="G74">
        <f t="shared" si="21"/>
        <v>1740.9696448675238</v>
      </c>
      <c r="H74">
        <f t="shared" si="15"/>
        <v>895881.72287561069</v>
      </c>
      <c r="I74">
        <f t="shared" si="16"/>
        <v>1929120.4192624772</v>
      </c>
      <c r="N74" s="4">
        <f>Input!J75</f>
        <v>25.524402857142377</v>
      </c>
      <c r="O74">
        <f t="shared" si="17"/>
        <v>23.651956285713368</v>
      </c>
      <c r="P74">
        <f t="shared" si="18"/>
        <v>1.1848739392161507</v>
      </c>
      <c r="Q74">
        <f t="shared" si="19"/>
        <v>504.76978916428692</v>
      </c>
      <c r="R74">
        <f t="shared" si="20"/>
        <v>559.41503614129613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4.2766661190160553</v>
      </c>
      <c r="D75">
        <f t="shared" si="13"/>
        <v>2.5571548785121214</v>
      </c>
      <c r="E75" s="4">
        <f>Input!I76</f>
        <v>4378.6176917142857</v>
      </c>
      <c r="F75">
        <f t="shared" si="14"/>
        <v>820.59148485714286</v>
      </c>
      <c r="G75">
        <f t="shared" si="21"/>
        <v>1742.0252361951782</v>
      </c>
      <c r="H75">
        <f t="shared" si="15"/>
        <v>849040.15810488432</v>
      </c>
      <c r="I75">
        <f t="shared" si="16"/>
        <v>1932053.8138054579</v>
      </c>
      <c r="N75" s="4">
        <f>Input!J76</f>
        <v>26.132126714285732</v>
      </c>
      <c r="O75">
        <f t="shared" si="17"/>
        <v>24.259680142856723</v>
      </c>
      <c r="P75">
        <f t="shared" si="18"/>
        <v>1.0555913276543314</v>
      </c>
      <c r="Q75">
        <f t="shared" si="19"/>
        <v>538.42973774380084</v>
      </c>
      <c r="R75">
        <f t="shared" si="20"/>
        <v>588.53208063371676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4.290459441148391</v>
      </c>
      <c r="D76">
        <f t="shared" si="13"/>
        <v>2.5966277577505812</v>
      </c>
      <c r="E76" s="4">
        <f>Input!I77</f>
        <v>4405.2754175714281</v>
      </c>
      <c r="F76">
        <f t="shared" si="14"/>
        <v>847.24921071428525</v>
      </c>
      <c r="G76">
        <f t="shared" si="21"/>
        <v>1742.965674216719</v>
      </c>
      <c r="H76">
        <f t="shared" si="15"/>
        <v>802307.98298930668</v>
      </c>
      <c r="I76">
        <f t="shared" si="16"/>
        <v>1934669.0846804432</v>
      </c>
      <c r="N76" s="4">
        <f>Input!J77</f>
        <v>26.657725857142395</v>
      </c>
      <c r="O76">
        <f t="shared" si="17"/>
        <v>24.785279285713386</v>
      </c>
      <c r="P76">
        <f t="shared" si="18"/>
        <v>0.94043802154068468</v>
      </c>
      <c r="Q76">
        <f t="shared" si="19"/>
        <v>568.57645491359312</v>
      </c>
      <c r="R76">
        <f t="shared" si="20"/>
        <v>614.31006927081307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4.3040650932041702</v>
      </c>
      <c r="D77">
        <f t="shared" si="13"/>
        <v>2.635563574329479</v>
      </c>
      <c r="E77" s="4">
        <f>Input!I78</f>
        <v>4432.5572922857145</v>
      </c>
      <c r="F77">
        <f t="shared" si="14"/>
        <v>874.53108542857171</v>
      </c>
      <c r="G77">
        <f t="shared" si="21"/>
        <v>1743.8035587261111</v>
      </c>
      <c r="H77">
        <f t="shared" si="15"/>
        <v>755634.63283282134</v>
      </c>
      <c r="I77">
        <f t="shared" si="16"/>
        <v>1937000.6537829493</v>
      </c>
      <c r="N77" s="4">
        <f>Input!J78</f>
        <v>27.281874714286459</v>
      </c>
      <c r="O77">
        <f t="shared" si="17"/>
        <v>25.40942814285745</v>
      </c>
      <c r="P77">
        <f t="shared" si="18"/>
        <v>0.83788450939198666</v>
      </c>
      <c r="Q77">
        <f t="shared" si="19"/>
        <v>603.76075653129715</v>
      </c>
      <c r="R77">
        <f t="shared" si="20"/>
        <v>645.63903854703619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4.3174881135363101</v>
      </c>
      <c r="D78">
        <f t="shared" si="13"/>
        <v>2.6739767466966953</v>
      </c>
      <c r="E78" s="4">
        <f>Input!I79</f>
        <v>4460.5290155714283</v>
      </c>
      <c r="F78">
        <f t="shared" si="14"/>
        <v>902.50280871428549</v>
      </c>
      <c r="G78">
        <f t="shared" si="21"/>
        <v>1744.5501210561983</v>
      </c>
      <c r="H78">
        <f t="shared" si="15"/>
        <v>709043.67622223892</v>
      </c>
      <c r="I78">
        <f t="shared" si="16"/>
        <v>1939079.2848665977</v>
      </c>
      <c r="N78" s="4">
        <f>Input!J79</f>
        <v>27.971723285713779</v>
      </c>
      <c r="O78">
        <f t="shared" si="17"/>
        <v>26.09927671428477</v>
      </c>
      <c r="P78">
        <f t="shared" si="18"/>
        <v>0.74656233008715966</v>
      </c>
      <c r="Q78">
        <f t="shared" si="19"/>
        <v>642.76012664670043</v>
      </c>
      <c r="R78">
        <f t="shared" si="20"/>
        <v>681.17224500880718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4.3307333402863311</v>
      </c>
      <c r="D79">
        <f t="shared" si="13"/>
        <v>2.7118811203474729</v>
      </c>
      <c r="E79" s="4">
        <f>Input!I80</f>
        <v>4489.7490367142855</v>
      </c>
      <c r="F79">
        <f t="shared" si="14"/>
        <v>931.72282985714264</v>
      </c>
      <c r="G79">
        <f t="shared" si="21"/>
        <v>1745.2153691860551</v>
      </c>
      <c r="H79">
        <f t="shared" si="15"/>
        <v>661770.1115438022</v>
      </c>
      <c r="I79">
        <f t="shared" si="16"/>
        <v>1940932.4544678878</v>
      </c>
      <c r="N79" s="4">
        <f>Input!J80</f>
        <v>29.220021142857149</v>
      </c>
      <c r="O79">
        <f t="shared" si="17"/>
        <v>27.34757457142814</v>
      </c>
      <c r="P79">
        <f t="shared" si="18"/>
        <v>0.66524812985680559</v>
      </c>
      <c r="Q79">
        <f t="shared" si="19"/>
        <v>711.94654433457674</v>
      </c>
      <c r="R79">
        <f t="shared" si="20"/>
        <v>747.889834939823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4.3438054218536841</v>
      </c>
      <c r="D80">
        <f t="shared" si="13"/>
        <v>2.7492899977848944</v>
      </c>
      <c r="E80" s="4">
        <f>Input!I81</f>
        <v>4519.4453818571428</v>
      </c>
      <c r="F80">
        <f t="shared" si="14"/>
        <v>961.419175</v>
      </c>
      <c r="G80">
        <f t="shared" si="21"/>
        <v>1745.8082182734713</v>
      </c>
      <c r="H80">
        <f t="shared" si="15"/>
        <v>615266.17120747163</v>
      </c>
      <c r="I80">
        <f t="shared" si="16"/>
        <v>1942584.6892368123</v>
      </c>
      <c r="N80" s="4">
        <f>Input!J81</f>
        <v>29.696345142857353</v>
      </c>
      <c r="O80">
        <f t="shared" si="17"/>
        <v>27.823898571428344</v>
      </c>
      <c r="P80">
        <f t="shared" si="18"/>
        <v>0.5928490874162321</v>
      </c>
      <c r="Q80">
        <f t="shared" si="19"/>
        <v>741.53005600071629</v>
      </c>
      <c r="R80">
        <f t="shared" si="20"/>
        <v>774.16933171313224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4.3567088266895917</v>
      </c>
      <c r="D81">
        <f t="shared" si="13"/>
        <v>2.7862161665472915</v>
      </c>
      <c r="E81" s="4">
        <f>Input!I82</f>
        <v>4549.223852000001</v>
      </c>
      <c r="F81">
        <f t="shared" si="14"/>
        <v>991.19764514285816</v>
      </c>
      <c r="G81">
        <f t="shared" si="21"/>
        <v>1746.3366079072621</v>
      </c>
      <c r="H81">
        <f t="shared" si="15"/>
        <v>570234.85308489983</v>
      </c>
      <c r="I81">
        <f t="shared" si="16"/>
        <v>1944057.8718342257</v>
      </c>
      <c r="N81" s="4">
        <f>Input!J82</f>
        <v>29.778470142858168</v>
      </c>
      <c r="O81">
        <f t="shared" si="17"/>
        <v>27.906023571429159</v>
      </c>
      <c r="P81">
        <f t="shared" si="18"/>
        <v>0.52838963379071635</v>
      </c>
      <c r="Q81">
        <f t="shared" si="19"/>
        <v>749.53484002333221</v>
      </c>
      <c r="R81">
        <f t="shared" si="20"/>
        <v>778.74615156915991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4.3694478524670215</v>
      </c>
      <c r="D82">
        <f t="shared" si="13"/>
        <v>2.8226719254503112</v>
      </c>
      <c r="E82" s="4">
        <f>Input!I83</f>
        <v>4580.1849198571426</v>
      </c>
      <c r="F82">
        <f t="shared" si="14"/>
        <v>1022.1587129999998</v>
      </c>
      <c r="G82">
        <f t="shared" si="21"/>
        <v>1746.8076072942815</v>
      </c>
      <c r="H82">
        <f t="shared" si="15"/>
        <v>525116.02000192506</v>
      </c>
      <c r="I82">
        <f t="shared" si="16"/>
        <v>1945371.5176272143</v>
      </c>
      <c r="N82" s="4">
        <f>Input!J83</f>
        <v>30.961067857141643</v>
      </c>
      <c r="O82">
        <f t="shared" si="17"/>
        <v>29.088621285712634</v>
      </c>
      <c r="P82">
        <f t="shared" si="18"/>
        <v>0.47099938701934252</v>
      </c>
      <c r="Q82">
        <f t="shared" si="19"/>
        <v>818.96828313656977</v>
      </c>
      <c r="R82">
        <f t="shared" si="20"/>
        <v>846.14788830361408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4.3820266346738812</v>
      </c>
      <c r="D83">
        <f t="shared" si="13"/>
        <v>2.8586691091783893</v>
      </c>
      <c r="E83" s="4">
        <f>Input!I84</f>
        <v>4612.7063598571431</v>
      </c>
      <c r="F83">
        <f t="shared" si="14"/>
        <v>1054.6801530000002</v>
      </c>
      <c r="G83">
        <f t="shared" si="21"/>
        <v>1747.2275095131022</v>
      </c>
      <c r="H83">
        <f t="shared" si="15"/>
        <v>479621.84101328551</v>
      </c>
      <c r="I83">
        <f t="shared" si="16"/>
        <v>1946543.0244175054</v>
      </c>
      <c r="N83" s="4">
        <f>Input!J84</f>
        <v>32.521440000000439</v>
      </c>
      <c r="O83">
        <f t="shared" si="17"/>
        <v>30.64899342857143</v>
      </c>
      <c r="P83">
        <f t="shared" si="18"/>
        <v>0.41990221882075429</v>
      </c>
      <c r="Q83">
        <f t="shared" si="19"/>
        <v>913.79795536742552</v>
      </c>
      <c r="R83">
        <f t="shared" si="20"/>
        <v>939.36079818461474</v>
      </c>
    </row>
    <row r="84" spans="1:18" x14ac:dyDescent="0.25">
      <c r="A84">
        <f>Input!G85</f>
        <v>181</v>
      </c>
      <c r="B84">
        <f t="shared" si="11"/>
        <v>81</v>
      </c>
      <c r="C84">
        <f t="shared" si="12"/>
        <v>4.3944491546724391</v>
      </c>
      <c r="D84">
        <f t="shared" si="13"/>
        <v>2.8942191113487072</v>
      </c>
      <c r="E84" s="4">
        <f>Input!I85</f>
        <v>4645.7862487142856</v>
      </c>
      <c r="F84">
        <f t="shared" si="14"/>
        <v>1087.7600418571428</v>
      </c>
      <c r="G84">
        <f t="shared" si="21"/>
        <v>1747.6019158827771</v>
      </c>
      <c r="H84">
        <f t="shared" si="15"/>
        <v>435391.29871766106</v>
      </c>
      <c r="I84">
        <f t="shared" si="16"/>
        <v>1947587.8973932115</v>
      </c>
      <c r="N84" s="4">
        <f>Input!J85</f>
        <v>33.079888857142578</v>
      </c>
      <c r="O84">
        <f t="shared" si="17"/>
        <v>31.207442285713569</v>
      </c>
      <c r="P84">
        <f t="shared" si="18"/>
        <v>0.37440636967503887</v>
      </c>
      <c r="Q84">
        <f t="shared" si="19"/>
        <v>950.67610379972189</v>
      </c>
      <c r="R84">
        <f t="shared" si="20"/>
        <v>973.90445401614329</v>
      </c>
    </row>
  </sheetData>
  <mergeCells count="2">
    <mergeCell ref="C1:L1"/>
    <mergeCell ref="N1:U1"/>
  </mergeCells>
  <conditionalFormatting sqref="U8">
    <cfRule type="cellIs" dxfId="15" priority="1" operator="between">
      <formula>0.05</formula>
      <formula>0.025</formula>
    </cfRule>
    <cfRule type="cellIs" dxfId="14" priority="2" operator="lessThan">
      <formula>0.025</formula>
    </cfRule>
    <cfRule type="cellIs" dxfId="13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2"/>
  <sheetViews>
    <sheetView topLeftCell="A146" zoomScale="85" zoomScaleNormal="85" workbookViewId="0">
      <selection activeCell="N154" sqref="N15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100</v>
      </c>
      <c r="B3">
        <f>A3-$A$3</f>
        <v>0</v>
      </c>
      <c r="C3" s="4">
        <f t="shared" ref="C3:C34" si="0">((B3-$Y$3)/$Z$3)</f>
        <v>-10.023714978648416</v>
      </c>
      <c r="D3" s="4">
        <f>Input!I4</f>
        <v>3556.1537602857138</v>
      </c>
      <c r="E3">
        <f>D3-$D$3</f>
        <v>0</v>
      </c>
      <c r="F3">
        <f>O3</f>
        <v>0</v>
      </c>
      <c r="G3">
        <f>(E3-F3)^2</f>
        <v>0</v>
      </c>
      <c r="H3">
        <f>(F3-$I$4)^2</f>
        <v>9249933.3913127203</v>
      </c>
      <c r="I3" s="2" t="s">
        <v>11</v>
      </c>
      <c r="J3" s="23">
        <f>SUM(G3:G161)</f>
        <v>180367287.4650327</v>
      </c>
      <c r="K3">
        <f>1-(J3/J5)</f>
        <v>0.95999916883735081</v>
      </c>
      <c r="M3" s="4">
        <f>Input!J4</f>
        <v>1.6589218571421043</v>
      </c>
      <c r="N3">
        <f>M3-$M$3</f>
        <v>0</v>
      </c>
      <c r="O3" s="4">
        <v>0</v>
      </c>
      <c r="P3">
        <f>(N3-O3)^2</f>
        <v>0</v>
      </c>
      <c r="Q3">
        <f>(N3-$R$4)^2</f>
        <v>26949.945818942189</v>
      </c>
      <c r="R3" s="2" t="s">
        <v>11</v>
      </c>
      <c r="S3" s="23">
        <f>SUM(P4:P167)</f>
        <v>336511.28443786432</v>
      </c>
      <c r="T3">
        <f>1-(S3/S5)</f>
        <v>0.97465069420932959</v>
      </c>
      <c r="V3">
        <f>COUNT(B4:B500)</f>
        <v>180</v>
      </c>
      <c r="X3">
        <v>33753.966647325411</v>
      </c>
      <c r="Y3">
        <v>151.22100078288855</v>
      </c>
      <c r="Z3">
        <v>15.086322895753266</v>
      </c>
    </row>
    <row r="4" spans="1:26" ht="14.45" x14ac:dyDescent="0.3">
      <c r="A4">
        <f>Input!G5</f>
        <v>101</v>
      </c>
      <c r="B4">
        <f t="shared" ref="B4:B67" si="1">A4-$A$3</f>
        <v>1</v>
      </c>
      <c r="C4">
        <f t="shared" si="0"/>
        <v>-9.9574297740356013</v>
      </c>
      <c r="D4" s="4">
        <f>Input!I5</f>
        <v>3558.0262068571428</v>
      </c>
      <c r="E4">
        <f t="shared" ref="E4:E67" si="2">D4-$D$3</f>
        <v>1.8724465714290091</v>
      </c>
      <c r="F4">
        <f>O4</f>
        <v>2.6327766140576488E-19</v>
      </c>
      <c r="G4">
        <f>(E4-F4)^2</f>
        <v>3.5060561628562512</v>
      </c>
      <c r="H4">
        <f t="shared" ref="H4:H67" si="3">(F4-$I$4)^2</f>
        <v>9249933.3913127203</v>
      </c>
      <c r="I4">
        <f>AVERAGE(E3:E161)</f>
        <v>3041.3703147286619</v>
      </c>
      <c r="J4" t="s">
        <v>5</v>
      </c>
      <c r="K4" t="s">
        <v>6</v>
      </c>
      <c r="M4" s="4">
        <f>Input!J5</f>
        <v>1.8724465714290091</v>
      </c>
      <c r="N4">
        <f>M4-$M$3</f>
        <v>0.21352471428690478</v>
      </c>
      <c r="O4">
        <f>$X$3*((1/$Z$3)*(1/SQRT(2*PI()))*EXP(-1*C4*C4/2))</f>
        <v>2.6327766140576488E-19</v>
      </c>
      <c r="P4">
        <f>(N4-O4)^2</f>
        <v>4.5592803611304321E-2</v>
      </c>
      <c r="Q4">
        <f t="shared" ref="Q4:Q67" si="4">(N4-$R$4)^2</f>
        <v>26879.885104267563</v>
      </c>
      <c r="R4">
        <f>AVERAGE(N3:N167)</f>
        <v>164.16438657316084</v>
      </c>
      <c r="S4" t="s">
        <v>5</v>
      </c>
      <c r="T4" t="s">
        <v>6</v>
      </c>
    </row>
    <row r="5" spans="1:26" ht="14.45" x14ac:dyDescent="0.3">
      <c r="A5">
        <f>Input!G6</f>
        <v>102</v>
      </c>
      <c r="B5">
        <f t="shared" si="1"/>
        <v>2</v>
      </c>
      <c r="C5">
        <f t="shared" si="0"/>
        <v>-9.8911445694227851</v>
      </c>
      <c r="D5" s="4">
        <f>Input!I6</f>
        <v>3559.9643532857144</v>
      </c>
      <c r="E5">
        <f t="shared" si="2"/>
        <v>3.8105930000006083</v>
      </c>
      <c r="F5">
        <f>F4+O5</f>
        <v>7.7156282100109951E-19</v>
      </c>
      <c r="G5">
        <f t="shared" ref="G5:G68" si="5">(E5-F5)^2</f>
        <v>14.520619011653636</v>
      </c>
      <c r="H5">
        <f t="shared" si="3"/>
        <v>9249933.3913127203</v>
      </c>
      <c r="J5">
        <f>SUM(H3:H161)</f>
        <v>4509088491.9774113</v>
      </c>
      <c r="K5">
        <f>1-((1-K3)*(V3-1)/(V3-1-1))</f>
        <v>0.95977444506677412</v>
      </c>
      <c r="M5" s="4">
        <f>Input!J6</f>
        <v>1.9381464285715992</v>
      </c>
      <c r="N5">
        <f t="shared" ref="N5:N68" si="6">M5-$M$3</f>
        <v>0.27922457142949497</v>
      </c>
      <c r="O5">
        <f t="shared" ref="O5:O68" si="7">$X$3*((1/$Z$3)*(1/SQRT(2*PI()))*EXP(-1*C5*C5/2))</f>
        <v>5.0828515959533463E-19</v>
      </c>
      <c r="P5">
        <f t="shared" ref="P5:P68" si="8">(N5-O5)^2</f>
        <v>7.7966361289985145E-2</v>
      </c>
      <c r="Q5">
        <f t="shared" si="4"/>
        <v>26858.346324333728</v>
      </c>
      <c r="S5">
        <f>SUM(Q4:Q167)</f>
        <v>13274970.416022787</v>
      </c>
      <c r="T5">
        <f>1-((1-T3)*(X3-1)/(X3-1-1))</f>
        <v>0.97464994316255193</v>
      </c>
    </row>
    <row r="6" spans="1:26" ht="14.45" x14ac:dyDescent="0.3">
      <c r="A6">
        <f>Input!G7</f>
        <v>103</v>
      </c>
      <c r="B6">
        <f t="shared" si="1"/>
        <v>3</v>
      </c>
      <c r="C6">
        <f t="shared" si="0"/>
        <v>-9.8248593648099707</v>
      </c>
      <c r="D6" s="4">
        <f>Input!I7</f>
        <v>3562.116024285715</v>
      </c>
      <c r="E6">
        <f t="shared" si="2"/>
        <v>5.9622640000011415</v>
      </c>
      <c r="F6">
        <f t="shared" ref="F6:F69" si="9">F5+O6</f>
        <v>1.7485585742790626E-18</v>
      </c>
      <c r="G6">
        <f t="shared" si="5"/>
        <v>35.548592005709615</v>
      </c>
      <c r="H6">
        <f t="shared" si="3"/>
        <v>9249933.3913127203</v>
      </c>
      <c r="M6" s="4">
        <f>Input!J7</f>
        <v>2.1516710000005332</v>
      </c>
      <c r="N6">
        <f t="shared" si="6"/>
        <v>0.49274914285842897</v>
      </c>
      <c r="O6">
        <f t="shared" si="7"/>
        <v>9.7699575327796304E-19</v>
      </c>
      <c r="P6">
        <f t="shared" si="8"/>
        <v>0.24280171778771645</v>
      </c>
      <c r="Q6">
        <f t="shared" si="4"/>
        <v>26788.404899116369</v>
      </c>
    </row>
    <row r="7" spans="1:26" ht="14.45" x14ac:dyDescent="0.3">
      <c r="A7">
        <f>Input!G8</f>
        <v>104</v>
      </c>
      <c r="B7">
        <f t="shared" si="1"/>
        <v>4</v>
      </c>
      <c r="C7">
        <f t="shared" si="0"/>
        <v>-9.7585741601971563</v>
      </c>
      <c r="D7" s="4">
        <f>Input!I8</f>
        <v>3564.2019954285715</v>
      </c>
      <c r="E7">
        <f t="shared" si="2"/>
        <v>8.0482351428577203</v>
      </c>
      <c r="F7">
        <f t="shared" si="9"/>
        <v>3.6182491982793424E-18</v>
      </c>
      <c r="G7">
        <f t="shared" si="5"/>
        <v>64.774088914730029</v>
      </c>
      <c r="H7">
        <f t="shared" si="3"/>
        <v>9249933.3913127203</v>
      </c>
      <c r="M7" s="4">
        <f>Input!J8</f>
        <v>2.0859711428565788</v>
      </c>
      <c r="N7">
        <f t="shared" si="6"/>
        <v>0.42704928571447454</v>
      </c>
      <c r="O7">
        <f t="shared" si="7"/>
        <v>1.8696906240002797E-18</v>
      </c>
      <c r="P7">
        <f t="shared" si="8"/>
        <v>0.1823710924292429</v>
      </c>
      <c r="Q7">
        <f t="shared" si="4"/>
        <v>26809.915621982975</v>
      </c>
      <c r="S7" s="17"/>
      <c r="T7" s="18"/>
    </row>
    <row r="8" spans="1:26" ht="14.45" x14ac:dyDescent="0.3">
      <c r="A8">
        <f>Input!G9</f>
        <v>105</v>
      </c>
      <c r="B8">
        <f t="shared" si="1"/>
        <v>5</v>
      </c>
      <c r="C8">
        <f t="shared" si="0"/>
        <v>-9.6922889555843401</v>
      </c>
      <c r="D8" s="4">
        <f>Input!I9</f>
        <v>3566.468641142857</v>
      </c>
      <c r="E8">
        <f t="shared" si="2"/>
        <v>10.31488085714318</v>
      </c>
      <c r="F8">
        <f t="shared" si="9"/>
        <v>7.1806161436562101E-18</v>
      </c>
      <c r="G8">
        <f t="shared" si="5"/>
        <v>106.39676709705883</v>
      </c>
      <c r="H8">
        <f t="shared" si="3"/>
        <v>9249933.3913127203</v>
      </c>
      <c r="M8" s="4">
        <f>Input!J9</f>
        <v>2.2666457142854597</v>
      </c>
      <c r="N8">
        <f t="shared" si="6"/>
        <v>0.60772385714335542</v>
      </c>
      <c r="O8">
        <f t="shared" si="7"/>
        <v>3.5623669453768677E-18</v>
      </c>
      <c r="P8">
        <f t="shared" si="8"/>
        <v>0.36932828654119748</v>
      </c>
      <c r="Q8">
        <f t="shared" si="4"/>
        <v>26750.781918801105</v>
      </c>
      <c r="S8" s="19" t="s">
        <v>28</v>
      </c>
      <c r="T8" s="24">
        <f>SQRT((T5-K5)^2)</f>
        <v>1.4875498095777817E-2</v>
      </c>
    </row>
    <row r="9" spans="1:26" ht="14.45" x14ac:dyDescent="0.3">
      <c r="A9">
        <f>Input!G10</f>
        <v>106</v>
      </c>
      <c r="B9">
        <f t="shared" si="1"/>
        <v>6</v>
      </c>
      <c r="C9">
        <f t="shared" si="0"/>
        <v>-9.6260037509715257</v>
      </c>
      <c r="D9" s="4">
        <f>Input!I10</f>
        <v>3568.9652365714287</v>
      </c>
      <c r="E9">
        <f t="shared" si="2"/>
        <v>12.811476285714889</v>
      </c>
      <c r="F9">
        <f t="shared" si="9"/>
        <v>1.3938323530964685E-17</v>
      </c>
      <c r="G9">
        <f t="shared" si="5"/>
        <v>164.13392461943496</v>
      </c>
      <c r="H9">
        <f t="shared" si="3"/>
        <v>9249933.3913127203</v>
      </c>
      <c r="M9" s="4">
        <f>Input!J10</f>
        <v>2.4965954285717089</v>
      </c>
      <c r="N9">
        <f t="shared" si="6"/>
        <v>0.83767357142960464</v>
      </c>
      <c r="O9">
        <f t="shared" si="7"/>
        <v>6.7577073873084741E-18</v>
      </c>
      <c r="P9">
        <f t="shared" si="8"/>
        <v>0.70169701227162895</v>
      </c>
      <c r="Q9">
        <f t="shared" si="4"/>
        <v>26675.615179949884</v>
      </c>
      <c r="S9" s="21"/>
      <c r="T9" s="22"/>
    </row>
    <row r="10" spans="1:26" ht="14.45" x14ac:dyDescent="0.3">
      <c r="A10">
        <f>Input!G11</f>
        <v>107</v>
      </c>
      <c r="B10">
        <f t="shared" si="1"/>
        <v>7</v>
      </c>
      <c r="C10">
        <f t="shared" si="0"/>
        <v>-9.5597185463587113</v>
      </c>
      <c r="D10" s="4">
        <f>Input!I11</f>
        <v>3571.5768068571429</v>
      </c>
      <c r="E10">
        <f t="shared" si="2"/>
        <v>15.42304657142904</v>
      </c>
      <c r="F10">
        <f t="shared" si="9"/>
        <v>2.6701299188173294E-17</v>
      </c>
      <c r="G10">
        <f t="shared" si="5"/>
        <v>237.87036554446908</v>
      </c>
      <c r="H10">
        <f t="shared" si="3"/>
        <v>9249933.3913127203</v>
      </c>
      <c r="M10" s="4">
        <f>Input!J11</f>
        <v>2.6115702857141514</v>
      </c>
      <c r="N10">
        <f t="shared" si="6"/>
        <v>0.95264842857204712</v>
      </c>
      <c r="O10">
        <f t="shared" si="7"/>
        <v>1.2762975657208609E-17</v>
      </c>
      <c r="P10">
        <f t="shared" si="8"/>
        <v>0.90753902846079082</v>
      </c>
      <c r="Q10">
        <f t="shared" si="4"/>
        <v>26638.071468177819</v>
      </c>
    </row>
    <row r="11" spans="1:26" ht="14.45" x14ac:dyDescent="0.3">
      <c r="A11">
        <f>Input!G12</f>
        <v>108</v>
      </c>
      <c r="B11">
        <f t="shared" si="1"/>
        <v>8</v>
      </c>
      <c r="C11">
        <f t="shared" si="0"/>
        <v>-9.4934333417458951</v>
      </c>
      <c r="D11" s="4">
        <f>Input!I12</f>
        <v>3574.3033518571428</v>
      </c>
      <c r="E11">
        <f t="shared" si="2"/>
        <v>18.149591571429028</v>
      </c>
      <c r="F11">
        <f t="shared" si="9"/>
        <v>5.0700474995957018E-17</v>
      </c>
      <c r="G11">
        <f t="shared" si="5"/>
        <v>329.40767420968763</v>
      </c>
      <c r="H11">
        <f t="shared" si="3"/>
        <v>9249933.3913127203</v>
      </c>
      <c r="M11" s="4">
        <f>Input!J12</f>
        <v>2.7265449999999873</v>
      </c>
      <c r="N11">
        <f t="shared" si="6"/>
        <v>1.0676231428578831</v>
      </c>
      <c r="O11">
        <f t="shared" si="7"/>
        <v>2.3999175807783721E-17</v>
      </c>
      <c r="P11">
        <f t="shared" si="8"/>
        <v>1.1398191751657438</v>
      </c>
      <c r="Q11">
        <f t="shared" si="4"/>
        <v>26600.554241440208</v>
      </c>
    </row>
    <row r="12" spans="1:26" ht="14.45" x14ac:dyDescent="0.3">
      <c r="A12">
        <f>Input!G13</f>
        <v>109</v>
      </c>
      <c r="B12">
        <f t="shared" si="1"/>
        <v>9</v>
      </c>
      <c r="C12">
        <f t="shared" si="0"/>
        <v>-9.4271481371330808</v>
      </c>
      <c r="D12" s="4">
        <f>Input!I13</f>
        <v>3577.1941465714285</v>
      </c>
      <c r="E12">
        <f t="shared" si="2"/>
        <v>21.040386285714703</v>
      </c>
      <c r="F12">
        <f t="shared" si="9"/>
        <v>9.5630073893902909E-17</v>
      </c>
      <c r="G12">
        <f t="shared" si="5"/>
        <v>442.69785505209137</v>
      </c>
      <c r="H12">
        <f t="shared" si="3"/>
        <v>9249933.3913127203</v>
      </c>
      <c r="M12" s="4">
        <f>Input!J13</f>
        <v>2.8907947142856756</v>
      </c>
      <c r="N12">
        <f t="shared" si="6"/>
        <v>1.2318728571435713</v>
      </c>
      <c r="O12">
        <f t="shared" si="7"/>
        <v>4.4929598897945891E-17</v>
      </c>
      <c r="P12">
        <f t="shared" si="8"/>
        <v>1.5175107361670657</v>
      </c>
      <c r="Q12">
        <f t="shared" si="4"/>
        <v>26547.004025820155</v>
      </c>
    </row>
    <row r="13" spans="1:26" ht="14.45" x14ac:dyDescent="0.3">
      <c r="A13">
        <f>Input!G14</f>
        <v>110</v>
      </c>
      <c r="B13">
        <f t="shared" si="1"/>
        <v>10</v>
      </c>
      <c r="C13">
        <f t="shared" si="0"/>
        <v>-9.3608629325202664</v>
      </c>
      <c r="D13" s="4">
        <f>Input!I14</f>
        <v>3579.7564418571428</v>
      </c>
      <c r="E13">
        <f t="shared" si="2"/>
        <v>23.602681571429002</v>
      </c>
      <c r="F13">
        <f t="shared" si="9"/>
        <v>1.7937540111605729E-16</v>
      </c>
      <c r="G13">
        <f t="shared" si="5"/>
        <v>557.08657736227428</v>
      </c>
      <c r="H13">
        <f t="shared" si="3"/>
        <v>9249933.3913127203</v>
      </c>
      <c r="M13" s="4">
        <f>Input!J14</f>
        <v>2.5622952857142991</v>
      </c>
      <c r="N13">
        <f t="shared" si="6"/>
        <v>0.90337342857219483</v>
      </c>
      <c r="O13">
        <f t="shared" si="7"/>
        <v>8.3745327222154372E-17</v>
      </c>
      <c r="P13">
        <f t="shared" si="8"/>
        <v>0.81608355145028222</v>
      </c>
      <c r="Q13">
        <f t="shared" si="4"/>
        <v>26654.158412997545</v>
      </c>
    </row>
    <row r="14" spans="1:26" ht="14.45" x14ac:dyDescent="0.3">
      <c r="A14">
        <f>Input!G15</f>
        <v>111</v>
      </c>
      <c r="B14">
        <f t="shared" si="1"/>
        <v>11</v>
      </c>
      <c r="C14">
        <f t="shared" si="0"/>
        <v>-9.294577727907452</v>
      </c>
      <c r="D14" s="4">
        <f>Input!I15</f>
        <v>3582.5815365714288</v>
      </c>
      <c r="E14">
        <f t="shared" si="2"/>
        <v>26.427776285715026</v>
      </c>
      <c r="F14">
        <f t="shared" si="9"/>
        <v>3.3478593565248352E-16</v>
      </c>
      <c r="G14">
        <f t="shared" si="5"/>
        <v>698.42735940780153</v>
      </c>
      <c r="H14">
        <f t="shared" si="3"/>
        <v>9249933.3913127203</v>
      </c>
      <c r="M14" s="4">
        <f>Input!J15</f>
        <v>2.8250947142860241</v>
      </c>
      <c r="N14">
        <f t="shared" si="6"/>
        <v>1.1661728571439198</v>
      </c>
      <c r="O14">
        <f t="shared" si="7"/>
        <v>1.5541053453642621E-16</v>
      </c>
      <c r="P14">
        <f t="shared" si="8"/>
        <v>1.3599591327392127</v>
      </c>
      <c r="Q14">
        <f t="shared" si="4"/>
        <v>26568.417674612327</v>
      </c>
    </row>
    <row r="15" spans="1:26" ht="14.45" x14ac:dyDescent="0.3">
      <c r="A15">
        <f>Input!G16</f>
        <v>112</v>
      </c>
      <c r="B15">
        <f t="shared" si="1"/>
        <v>12</v>
      </c>
      <c r="C15">
        <f t="shared" si="0"/>
        <v>-9.2282925232946358</v>
      </c>
      <c r="D15" s="4">
        <f>Input!I16</f>
        <v>3585.0288571428573</v>
      </c>
      <c r="E15">
        <f t="shared" si="2"/>
        <v>28.87509685714349</v>
      </c>
      <c r="F15">
        <f t="shared" si="9"/>
        <v>6.2192491517448761E-16</v>
      </c>
      <c r="G15">
        <f t="shared" si="5"/>
        <v>833.77121850941785</v>
      </c>
      <c r="H15">
        <f t="shared" si="3"/>
        <v>9249933.3913127203</v>
      </c>
      <c r="M15" s="4">
        <f>Input!J16</f>
        <v>2.4473205714284632</v>
      </c>
      <c r="N15">
        <f t="shared" si="6"/>
        <v>0.78839871428635888</v>
      </c>
      <c r="O15">
        <f t="shared" si="7"/>
        <v>2.8713897952200409E-16</v>
      </c>
      <c r="P15">
        <f t="shared" si="8"/>
        <v>0.62157253268838319</v>
      </c>
      <c r="Q15">
        <f t="shared" si="4"/>
        <v>26691.713408863103</v>
      </c>
    </row>
    <row r="16" spans="1:26" ht="14.45" x14ac:dyDescent="0.3">
      <c r="A16">
        <f>Input!G17</f>
        <v>113</v>
      </c>
      <c r="B16">
        <f t="shared" si="1"/>
        <v>13</v>
      </c>
      <c r="C16">
        <f t="shared" si="0"/>
        <v>-9.1620073186818214</v>
      </c>
      <c r="D16" s="4">
        <f>Input!I17</f>
        <v>3587.9032267142857</v>
      </c>
      <c r="E16">
        <f t="shared" si="2"/>
        <v>31.74946642857185</v>
      </c>
      <c r="F16">
        <f t="shared" si="9"/>
        <v>1.1501216096297785E-15</v>
      </c>
      <c r="G16">
        <f t="shared" si="5"/>
        <v>1008.0286184990109</v>
      </c>
      <c r="H16">
        <f t="shared" si="3"/>
        <v>9249933.3913127203</v>
      </c>
      <c r="M16" s="4">
        <f>Input!J17</f>
        <v>2.8743695714283604</v>
      </c>
      <c r="N16">
        <f t="shared" si="6"/>
        <v>1.2154477142862561</v>
      </c>
      <c r="O16">
        <f t="shared" si="7"/>
        <v>5.2819669445529094E-16</v>
      </c>
      <c r="P16">
        <f t="shared" si="8"/>
        <v>1.4773131461636833</v>
      </c>
      <c r="Q16">
        <f t="shared" si="4"/>
        <v>26552.356675233248</v>
      </c>
    </row>
    <row r="17" spans="1:17" ht="14.45" x14ac:dyDescent="0.3">
      <c r="A17">
        <f>Input!G18</f>
        <v>114</v>
      </c>
      <c r="B17">
        <f t="shared" si="1"/>
        <v>14</v>
      </c>
      <c r="C17">
        <f t="shared" si="0"/>
        <v>-9.095722114069007</v>
      </c>
      <c r="D17" s="4">
        <f>Input!I18</f>
        <v>3590.8432962857146</v>
      </c>
      <c r="E17">
        <f t="shared" si="2"/>
        <v>34.689536000000771</v>
      </c>
      <c r="F17">
        <f t="shared" si="9"/>
        <v>2.1174880868320261E-15</v>
      </c>
      <c r="G17">
        <f t="shared" si="5"/>
        <v>1203.3639078953495</v>
      </c>
      <c r="H17">
        <f t="shared" si="3"/>
        <v>9249933.3913127203</v>
      </c>
      <c r="M17" s="4">
        <f>Input!J18</f>
        <v>2.9400695714289213</v>
      </c>
      <c r="N17">
        <f t="shared" si="6"/>
        <v>1.2811477142868171</v>
      </c>
      <c r="O17">
        <f t="shared" si="7"/>
        <v>9.6736647720224743E-16</v>
      </c>
      <c r="P17">
        <f t="shared" si="8"/>
        <v>1.6413394658223335</v>
      </c>
      <c r="Q17">
        <f t="shared" si="4"/>
        <v>26530.949501157007</v>
      </c>
    </row>
    <row r="18" spans="1:17" ht="14.45" x14ac:dyDescent="0.3">
      <c r="A18">
        <f>Input!G19</f>
        <v>115</v>
      </c>
      <c r="B18">
        <f t="shared" si="1"/>
        <v>15</v>
      </c>
      <c r="C18">
        <f t="shared" si="0"/>
        <v>-9.0294369094561908</v>
      </c>
      <c r="D18" s="4">
        <f>Input!I19</f>
        <v>3593.7669408571433</v>
      </c>
      <c r="E18">
        <f t="shared" si="2"/>
        <v>37.613180571429439</v>
      </c>
      <c r="F18">
        <f t="shared" si="9"/>
        <v>3.8814053713021247E-15</v>
      </c>
      <c r="G18">
        <f t="shared" si="5"/>
        <v>1414.7513526989565</v>
      </c>
      <c r="H18">
        <f t="shared" si="3"/>
        <v>9249933.3913127203</v>
      </c>
      <c r="M18" s="4">
        <f>Input!J19</f>
        <v>2.9236445714286674</v>
      </c>
      <c r="N18">
        <f t="shared" si="6"/>
        <v>1.2647227142865631</v>
      </c>
      <c r="O18">
        <f t="shared" si="7"/>
        <v>1.7639172844700988E-15</v>
      </c>
      <c r="P18">
        <f t="shared" si="8"/>
        <v>1.5995235440323672</v>
      </c>
      <c r="Q18">
        <f t="shared" si="4"/>
        <v>26536.300485334232</v>
      </c>
    </row>
    <row r="19" spans="1:17" ht="14.45" x14ac:dyDescent="0.3">
      <c r="A19">
        <f>Input!G20</f>
        <v>116</v>
      </c>
      <c r="B19">
        <f t="shared" si="1"/>
        <v>16</v>
      </c>
      <c r="C19">
        <f t="shared" si="0"/>
        <v>-8.9631517048433764</v>
      </c>
      <c r="D19" s="4">
        <f>Input!I20</f>
        <v>3596.8712601428574</v>
      </c>
      <c r="E19">
        <f t="shared" si="2"/>
        <v>40.717499857143594</v>
      </c>
      <c r="F19">
        <f t="shared" si="9"/>
        <v>7.083670059328461E-15</v>
      </c>
      <c r="G19">
        <f t="shared" si="5"/>
        <v>1657.9147946164881</v>
      </c>
      <c r="H19">
        <f t="shared" si="3"/>
        <v>9249933.3913127203</v>
      </c>
      <c r="M19" s="4">
        <f>Input!J20</f>
        <v>3.1043192857141548</v>
      </c>
      <c r="N19">
        <f t="shared" si="6"/>
        <v>1.4453974285720506</v>
      </c>
      <c r="O19">
        <f t="shared" si="7"/>
        <v>3.2022646880263363E-15</v>
      </c>
      <c r="P19">
        <f t="shared" si="8"/>
        <v>2.0891737265226871</v>
      </c>
      <c r="Q19">
        <f t="shared" si="4"/>
        <v>26477.469428236804</v>
      </c>
    </row>
    <row r="20" spans="1:17" ht="14.45" x14ac:dyDescent="0.3">
      <c r="A20">
        <f>Input!G21</f>
        <v>117</v>
      </c>
      <c r="B20">
        <f t="shared" si="1"/>
        <v>17</v>
      </c>
      <c r="C20">
        <f t="shared" si="0"/>
        <v>-8.896866500230562</v>
      </c>
      <c r="D20" s="4">
        <f>Input!I21</f>
        <v>3600.6161532857141</v>
      </c>
      <c r="E20">
        <f t="shared" si="2"/>
        <v>44.462393000000247</v>
      </c>
      <c r="F20">
        <f t="shared" si="9"/>
        <v>1.2871663960449278E-14</v>
      </c>
      <c r="G20">
        <f t="shared" si="5"/>
        <v>1976.9043912864697</v>
      </c>
      <c r="H20">
        <f t="shared" si="3"/>
        <v>9249933.3913127203</v>
      </c>
      <c r="M20" s="4">
        <f>Input!J21</f>
        <v>3.7448931428566539</v>
      </c>
      <c r="N20">
        <f t="shared" si="6"/>
        <v>2.0859712857145496</v>
      </c>
      <c r="O20">
        <f t="shared" si="7"/>
        <v>5.7879939011208172E-15</v>
      </c>
      <c r="P20">
        <f t="shared" si="8"/>
        <v>4.3512762048255871</v>
      </c>
      <c r="Q20">
        <f t="shared" si="4"/>
        <v>26269.412702089903</v>
      </c>
    </row>
    <row r="21" spans="1:17" ht="14.45" x14ac:dyDescent="0.3">
      <c r="A21">
        <f>Input!G22</f>
        <v>118</v>
      </c>
      <c r="B21">
        <f t="shared" si="1"/>
        <v>18</v>
      </c>
      <c r="C21">
        <f t="shared" si="0"/>
        <v>-8.8305812956177459</v>
      </c>
      <c r="D21" s="4">
        <f>Input!I22</f>
        <v>3604.7388207142853</v>
      </c>
      <c r="E21">
        <f t="shared" si="2"/>
        <v>48.585060428571524</v>
      </c>
      <c r="F21">
        <f t="shared" si="9"/>
        <v>2.3287418372780987E-14</v>
      </c>
      <c r="G21">
        <f t="shared" si="5"/>
        <v>2360.5080968479447</v>
      </c>
      <c r="H21">
        <f t="shared" si="3"/>
        <v>9249933.3913127203</v>
      </c>
      <c r="M21" s="4">
        <f>Input!J22</f>
        <v>4.1226674285712761</v>
      </c>
      <c r="N21">
        <f t="shared" si="6"/>
        <v>2.4637455714291718</v>
      </c>
      <c r="O21">
        <f t="shared" si="7"/>
        <v>1.0415754412331709E-14</v>
      </c>
      <c r="P21">
        <f t="shared" si="8"/>
        <v>6.0700422407368064</v>
      </c>
      <c r="Q21">
        <f t="shared" si="4"/>
        <v>26147.097300370904</v>
      </c>
    </row>
    <row r="22" spans="1:17" ht="14.45" x14ac:dyDescent="0.3">
      <c r="A22">
        <f>Input!G23</f>
        <v>119</v>
      </c>
      <c r="B22">
        <f t="shared" si="1"/>
        <v>19</v>
      </c>
      <c r="C22">
        <f t="shared" si="0"/>
        <v>-8.7642960910049315</v>
      </c>
      <c r="D22" s="4">
        <f>Input!I23</f>
        <v>3609.8634112857139</v>
      </c>
      <c r="E22">
        <f t="shared" si="2"/>
        <v>53.709651000000122</v>
      </c>
      <c r="F22">
        <f t="shared" si="9"/>
        <v>4.1948861512722011E-14</v>
      </c>
      <c r="G22">
        <f t="shared" si="5"/>
        <v>2884.7266105418094</v>
      </c>
      <c r="H22">
        <f t="shared" si="3"/>
        <v>9249933.3913127203</v>
      </c>
      <c r="M22" s="4">
        <f>Input!J23</f>
        <v>5.1245905714285982</v>
      </c>
      <c r="N22">
        <f t="shared" si="6"/>
        <v>3.4656687142864939</v>
      </c>
      <c r="O22">
        <f t="shared" si="7"/>
        <v>1.8661443139941023E-14</v>
      </c>
      <c r="P22">
        <f t="shared" si="8"/>
        <v>12.010859637184071</v>
      </c>
      <c r="Q22">
        <f t="shared" si="4"/>
        <v>25824.0779214861</v>
      </c>
    </row>
    <row r="23" spans="1:17" ht="14.45" x14ac:dyDescent="0.3">
      <c r="A23">
        <f>Input!G24</f>
        <v>120</v>
      </c>
      <c r="B23">
        <f t="shared" si="1"/>
        <v>20</v>
      </c>
      <c r="C23">
        <f t="shared" si="0"/>
        <v>-8.6980108863921171</v>
      </c>
      <c r="D23" s="4">
        <f>Input!I24</f>
        <v>3615.2015264285719</v>
      </c>
      <c r="E23">
        <f t="shared" si="2"/>
        <v>59.047766142858109</v>
      </c>
      <c r="F23">
        <f t="shared" si="9"/>
        <v>7.5237156277322118E-14</v>
      </c>
      <c r="G23">
        <f t="shared" si="5"/>
        <v>3486.6386864616511</v>
      </c>
      <c r="H23">
        <f t="shared" si="3"/>
        <v>9249933.3913127203</v>
      </c>
      <c r="M23" s="4">
        <f>Input!J24</f>
        <v>5.3381151428579869</v>
      </c>
      <c r="N23">
        <f t="shared" si="6"/>
        <v>3.6791932857158827</v>
      </c>
      <c r="O23">
        <f t="shared" si="7"/>
        <v>3.3288294764600101E-14</v>
      </c>
      <c r="P23">
        <f t="shared" si="8"/>
        <v>13.536463233656587</v>
      </c>
      <c r="Q23">
        <f t="shared" si="4"/>
        <v>25755.497264508569</v>
      </c>
    </row>
    <row r="24" spans="1:17" ht="14.45" x14ac:dyDescent="0.3">
      <c r="A24">
        <f>Input!G25</f>
        <v>121</v>
      </c>
      <c r="B24">
        <f t="shared" si="1"/>
        <v>21</v>
      </c>
      <c r="C24">
        <f t="shared" si="0"/>
        <v>-8.6317256817793027</v>
      </c>
      <c r="D24" s="4">
        <f>Input!I25</f>
        <v>3620.8188660000005</v>
      </c>
      <c r="E24">
        <f t="shared" si="2"/>
        <v>64.66510571428671</v>
      </c>
      <c r="F24">
        <f t="shared" si="9"/>
        <v>1.3435651288590197E-13</v>
      </c>
      <c r="G24">
        <f t="shared" si="5"/>
        <v>4181.5758970398592</v>
      </c>
      <c r="H24">
        <f t="shared" si="3"/>
        <v>9249933.3913127203</v>
      </c>
      <c r="M24" s="4">
        <f>Input!J25</f>
        <v>5.6173395714286016</v>
      </c>
      <c r="N24">
        <f t="shared" si="6"/>
        <v>3.9584177142864974</v>
      </c>
      <c r="O24">
        <f t="shared" si="7"/>
        <v>5.9119356608579854E-14</v>
      </c>
      <c r="P24">
        <f t="shared" si="8"/>
        <v>15.669070800776671</v>
      </c>
      <c r="Q24">
        <f t="shared" si="4"/>
        <v>25665.952458010615</v>
      </c>
    </row>
    <row r="25" spans="1:17" ht="14.45" x14ac:dyDescent="0.3">
      <c r="A25">
        <f>Input!G26</f>
        <v>122</v>
      </c>
      <c r="B25">
        <f t="shared" si="1"/>
        <v>22</v>
      </c>
      <c r="C25">
        <f t="shared" si="0"/>
        <v>-8.5654404771664865</v>
      </c>
      <c r="D25" s="4">
        <f>Input!I26</f>
        <v>3627.0932044285719</v>
      </c>
      <c r="E25">
        <f t="shared" si="2"/>
        <v>70.939444142858065</v>
      </c>
      <c r="F25">
        <f t="shared" si="9"/>
        <v>2.3889102042481889E-13</v>
      </c>
      <c r="G25">
        <f t="shared" si="5"/>
        <v>5032.4047352976449</v>
      </c>
      <c r="H25">
        <f t="shared" si="3"/>
        <v>9249933.3913127165</v>
      </c>
      <c r="M25" s="4">
        <f>Input!J26</f>
        <v>6.2743384285713546</v>
      </c>
      <c r="N25">
        <f t="shared" si="6"/>
        <v>4.6154165714292503</v>
      </c>
      <c r="O25">
        <f t="shared" si="7"/>
        <v>1.0453450753891693E-13</v>
      </c>
      <c r="P25">
        <f t="shared" si="8"/>
        <v>21.30207012782277</v>
      </c>
      <c r="Q25">
        <f t="shared" si="4"/>
        <v>25455.873828613447</v>
      </c>
    </row>
    <row r="26" spans="1:17" ht="14.45" x14ac:dyDescent="0.3">
      <c r="A26">
        <f>Input!G27</f>
        <v>123</v>
      </c>
      <c r="B26">
        <f t="shared" si="1"/>
        <v>23</v>
      </c>
      <c r="C26">
        <f t="shared" si="0"/>
        <v>-8.4991552725536721</v>
      </c>
      <c r="D26" s="4">
        <f>Input!I27</f>
        <v>3634.8950650000002</v>
      </c>
      <c r="E26">
        <f t="shared" si="2"/>
        <v>78.741304714286343</v>
      </c>
      <c r="F26">
        <f t="shared" si="9"/>
        <v>4.2291799411951854E-13</v>
      </c>
      <c r="G26">
        <f t="shared" si="5"/>
        <v>6200.1930681080257</v>
      </c>
      <c r="H26">
        <f t="shared" si="3"/>
        <v>9249933.3913127165</v>
      </c>
      <c r="M26" s="4">
        <f>Input!J27</f>
        <v>7.8018605714282785</v>
      </c>
      <c r="N26">
        <f t="shared" si="6"/>
        <v>6.1429387142861742</v>
      </c>
      <c r="O26">
        <f t="shared" si="7"/>
        <v>1.8402697369469967E-13</v>
      </c>
      <c r="P26">
        <f t="shared" si="8"/>
        <v>37.735696047473617</v>
      </c>
      <c r="Q26">
        <f t="shared" si="4"/>
        <v>24970.777983415046</v>
      </c>
    </row>
    <row r="27" spans="1:17" ht="14.45" x14ac:dyDescent="0.3">
      <c r="A27">
        <f>Input!G28</f>
        <v>124</v>
      </c>
      <c r="B27">
        <f t="shared" si="1"/>
        <v>24</v>
      </c>
      <c r="C27">
        <f t="shared" si="0"/>
        <v>-8.4328700679408577</v>
      </c>
      <c r="D27" s="4">
        <f>Input!I28</f>
        <v>3643.7481235714286</v>
      </c>
      <c r="E27">
        <f t="shared" si="2"/>
        <v>87.594363285714735</v>
      </c>
      <c r="F27">
        <f t="shared" si="9"/>
        <v>7.454665626959288E-13</v>
      </c>
      <c r="G27">
        <f t="shared" si="5"/>
        <v>7672.77247942964</v>
      </c>
      <c r="H27">
        <f t="shared" si="3"/>
        <v>9249933.3913127147</v>
      </c>
      <c r="M27" s="4">
        <f>Input!J28</f>
        <v>8.8530585714283916</v>
      </c>
      <c r="N27">
        <f t="shared" si="6"/>
        <v>7.1941367142862873</v>
      </c>
      <c r="O27">
        <f t="shared" si="7"/>
        <v>3.2254856857641032E-13</v>
      </c>
      <c r="P27">
        <f t="shared" si="8"/>
        <v>51.755603063837256</v>
      </c>
      <c r="Q27">
        <f t="shared" si="4"/>
        <v>24639.659340757506</v>
      </c>
    </row>
    <row r="28" spans="1:17" ht="14.45" x14ac:dyDescent="0.3">
      <c r="A28">
        <f>Input!G29</f>
        <v>125</v>
      </c>
      <c r="B28">
        <f t="shared" si="1"/>
        <v>25</v>
      </c>
      <c r="C28">
        <f t="shared" si="0"/>
        <v>-8.3665848633280415</v>
      </c>
      <c r="D28" s="4">
        <f>Input!I29</f>
        <v>3653.8494799999999</v>
      </c>
      <c r="E28">
        <f t="shared" si="2"/>
        <v>97.695719714286042</v>
      </c>
      <c r="F28">
        <f t="shared" si="9"/>
        <v>1.3083268157123817E-12</v>
      </c>
      <c r="G28">
        <f t="shared" si="5"/>
        <v>9544.4536504920834</v>
      </c>
      <c r="H28">
        <f t="shared" si="3"/>
        <v>9249933.3913127109</v>
      </c>
      <c r="M28" s="4">
        <f>Input!J29</f>
        <v>10.101356428571307</v>
      </c>
      <c r="N28">
        <f t="shared" si="6"/>
        <v>8.4424345714292031</v>
      </c>
      <c r="O28">
        <f t="shared" si="7"/>
        <v>5.6286025301645287E-13</v>
      </c>
      <c r="P28">
        <f t="shared" si="8"/>
        <v>71.274701492853481</v>
      </c>
      <c r="Q28">
        <f t="shared" si="4"/>
        <v>24249.326335229613</v>
      </c>
    </row>
    <row r="29" spans="1:17" ht="14.45" x14ac:dyDescent="0.3">
      <c r="A29">
        <f>Input!G30</f>
        <v>126</v>
      </c>
      <c r="B29">
        <f t="shared" si="1"/>
        <v>26</v>
      </c>
      <c r="C29">
        <f t="shared" si="0"/>
        <v>-8.3002996587152271</v>
      </c>
      <c r="D29" s="4">
        <f>Input!I30</f>
        <v>3664.4107354285711</v>
      </c>
      <c r="E29">
        <f t="shared" si="2"/>
        <v>108.2569751428573</v>
      </c>
      <c r="F29">
        <f t="shared" si="9"/>
        <v>2.2862345303644386E-12</v>
      </c>
      <c r="G29">
        <f t="shared" si="5"/>
        <v>11719.572667080727</v>
      </c>
      <c r="H29">
        <f t="shared" si="3"/>
        <v>9249933.3913127054</v>
      </c>
      <c r="M29" s="4">
        <f>Input!J30</f>
        <v>10.561255428571258</v>
      </c>
      <c r="N29">
        <f t="shared" si="6"/>
        <v>8.9023335714291534</v>
      </c>
      <c r="O29">
        <f t="shared" si="7"/>
        <v>9.7790771465205689E-13</v>
      </c>
      <c r="P29">
        <f t="shared" si="8"/>
        <v>79.251543016977124</v>
      </c>
      <c r="Q29">
        <f t="shared" si="4"/>
        <v>24106.305102312541</v>
      </c>
    </row>
    <row r="30" spans="1:17" ht="14.45" x14ac:dyDescent="0.3">
      <c r="A30">
        <f>Input!G31</f>
        <v>127</v>
      </c>
      <c r="B30">
        <f t="shared" si="1"/>
        <v>27</v>
      </c>
      <c r="C30">
        <f t="shared" si="0"/>
        <v>-8.2340144541024127</v>
      </c>
      <c r="D30" s="4">
        <f>Input!I31</f>
        <v>3675.1033907142855</v>
      </c>
      <c r="E30">
        <f t="shared" si="2"/>
        <v>118.94963042857171</v>
      </c>
      <c r="F30">
        <f t="shared" si="9"/>
        <v>3.97779291030693E-12</v>
      </c>
      <c r="G30">
        <f t="shared" si="5"/>
        <v>14149.014579092845</v>
      </c>
      <c r="H30">
        <f t="shared" si="3"/>
        <v>9249933.391312696</v>
      </c>
      <c r="M30" s="4">
        <f>Input!J31</f>
        <v>10.692655285714409</v>
      </c>
      <c r="N30">
        <f t="shared" si="6"/>
        <v>9.0337334285723045</v>
      </c>
      <c r="O30">
        <f t="shared" si="7"/>
        <v>1.6915583799424916E-12</v>
      </c>
      <c r="P30">
        <f t="shared" si="8"/>
        <v>81.608339658474165</v>
      </c>
      <c r="Q30">
        <f t="shared" si="4"/>
        <v>24065.519545066636</v>
      </c>
    </row>
    <row r="31" spans="1:17" ht="14.45" x14ac:dyDescent="0.3">
      <c r="A31">
        <f>Input!G32</f>
        <v>128</v>
      </c>
      <c r="B31">
        <f t="shared" si="1"/>
        <v>28</v>
      </c>
      <c r="C31">
        <f t="shared" si="0"/>
        <v>-8.1677292494895966</v>
      </c>
      <c r="D31" s="4">
        <f>Input!I32</f>
        <v>3685.9931455714286</v>
      </c>
      <c r="E31">
        <f t="shared" si="2"/>
        <v>129.8393852857148</v>
      </c>
      <c r="F31">
        <f t="shared" si="9"/>
        <v>6.8909770558195687E-12</v>
      </c>
      <c r="G31">
        <f t="shared" si="5"/>
        <v>16858.265971370507</v>
      </c>
      <c r="H31">
        <f t="shared" si="3"/>
        <v>9249933.3913126793</v>
      </c>
      <c r="M31" s="4">
        <f>Input!J32</f>
        <v>10.889754857143089</v>
      </c>
      <c r="N31">
        <f t="shared" si="6"/>
        <v>9.2308330000009846</v>
      </c>
      <c r="O31">
        <f t="shared" si="7"/>
        <v>2.9131841455126388E-12</v>
      </c>
      <c r="P31">
        <f t="shared" si="8"/>
        <v>85.20827787385339</v>
      </c>
      <c r="Q31">
        <f t="shared" si="4"/>
        <v>24004.406022807194</v>
      </c>
    </row>
    <row r="32" spans="1:17" ht="14.45" x14ac:dyDescent="0.3">
      <c r="A32">
        <f>Input!G33</f>
        <v>129</v>
      </c>
      <c r="B32">
        <f t="shared" si="1"/>
        <v>29</v>
      </c>
      <c r="C32">
        <f t="shared" si="0"/>
        <v>-8.1014440448767822</v>
      </c>
      <c r="D32" s="4">
        <f>Input!I33</f>
        <v>3696.7515007142856</v>
      </c>
      <c r="E32">
        <f t="shared" si="2"/>
        <v>140.5977404285718</v>
      </c>
      <c r="F32">
        <f t="shared" si="9"/>
        <v>1.1886037092597398E-11</v>
      </c>
      <c r="G32">
        <f t="shared" si="5"/>
        <v>19767.724613616712</v>
      </c>
      <c r="H32">
        <f t="shared" si="3"/>
        <v>9249933.3913126476</v>
      </c>
      <c r="M32" s="4">
        <f>Input!J33</f>
        <v>10.758355142856999</v>
      </c>
      <c r="N32">
        <f t="shared" si="6"/>
        <v>9.0994332857148947</v>
      </c>
      <c r="O32">
        <f t="shared" si="7"/>
        <v>4.9950600367778293E-12</v>
      </c>
      <c r="P32">
        <f t="shared" si="8"/>
        <v>82.799686121085259</v>
      </c>
      <c r="Q32">
        <f t="shared" si="4"/>
        <v>24045.139738037793</v>
      </c>
    </row>
    <row r="33" spans="1:17" ht="14.45" x14ac:dyDescent="0.3">
      <c r="A33">
        <f>Input!G34</f>
        <v>130</v>
      </c>
      <c r="B33">
        <f t="shared" si="1"/>
        <v>30</v>
      </c>
      <c r="C33">
        <f t="shared" si="0"/>
        <v>-8.0351588402639678</v>
      </c>
      <c r="D33" s="4">
        <f>Input!I34</f>
        <v>3707.3784559999995</v>
      </c>
      <c r="E33">
        <f t="shared" si="2"/>
        <v>151.22469571428564</v>
      </c>
      <c r="F33">
        <f t="shared" si="9"/>
        <v>2.0413214828184711E-11</v>
      </c>
      <c r="G33">
        <f t="shared" si="5"/>
        <v>22868.908593872111</v>
      </c>
      <c r="H33">
        <f t="shared" si="3"/>
        <v>9249933.3913125955</v>
      </c>
      <c r="M33" s="4">
        <f>Input!J34</f>
        <v>10.626955285713848</v>
      </c>
      <c r="N33">
        <f t="shared" si="6"/>
        <v>8.9680334285717436</v>
      </c>
      <c r="O33">
        <f t="shared" si="7"/>
        <v>8.5271777355873112E-12</v>
      </c>
      <c r="P33">
        <f t="shared" si="8"/>
        <v>80.425623575827331</v>
      </c>
      <c r="Q33">
        <f t="shared" si="4"/>
        <v>24085.908029380011</v>
      </c>
    </row>
    <row r="34" spans="1:17" ht="14.45" x14ac:dyDescent="0.3">
      <c r="A34">
        <f>Input!G35</f>
        <v>131</v>
      </c>
      <c r="B34">
        <f t="shared" si="1"/>
        <v>31</v>
      </c>
      <c r="C34">
        <f t="shared" si="0"/>
        <v>-7.9688736356511525</v>
      </c>
      <c r="D34" s="4">
        <f>Input!I35</f>
        <v>3717.5455122857138</v>
      </c>
      <c r="E34">
        <f t="shared" si="2"/>
        <v>161.391752</v>
      </c>
      <c r="F34">
        <f t="shared" si="9"/>
        <v>3.4906330088712258E-11</v>
      </c>
      <c r="G34">
        <f t="shared" si="5"/>
        <v>26047.297613618237</v>
      </c>
      <c r="H34">
        <f t="shared" si="3"/>
        <v>9249933.3913125079</v>
      </c>
      <c r="M34" s="4">
        <f>Input!J35</f>
        <v>10.167056285714352</v>
      </c>
      <c r="N34">
        <f t="shared" si="6"/>
        <v>8.508134428572248</v>
      </c>
      <c r="O34">
        <f t="shared" si="7"/>
        <v>1.4493115260527545E-11</v>
      </c>
      <c r="P34">
        <f t="shared" si="8"/>
        <v>72.388351454409786</v>
      </c>
      <c r="Q34">
        <f t="shared" si="4"/>
        <v>24228.86883169974</v>
      </c>
    </row>
    <row r="35" spans="1:17" ht="14.45" x14ac:dyDescent="0.3">
      <c r="A35">
        <f>Input!G36</f>
        <v>132</v>
      </c>
      <c r="B35">
        <f t="shared" si="1"/>
        <v>32</v>
      </c>
      <c r="C35">
        <f t="shared" ref="C35:C66" si="10">((B35-$Y$3)/$Z$3)</f>
        <v>-7.9025884310383372</v>
      </c>
      <c r="D35" s="4">
        <f>Input!I36</f>
        <v>3727.2198194285711</v>
      </c>
      <c r="E35">
        <f t="shared" si="2"/>
        <v>171.06605914285728</v>
      </c>
      <c r="F35">
        <f t="shared" si="9"/>
        <v>5.9431385929651618E-11</v>
      </c>
      <c r="G35">
        <f t="shared" si="5"/>
        <v>29263.596590647212</v>
      </c>
      <c r="H35">
        <f t="shared" si="3"/>
        <v>9249933.391312357</v>
      </c>
      <c r="M35" s="4">
        <f>Input!J36</f>
        <v>9.6743071428572875</v>
      </c>
      <c r="N35">
        <f t="shared" si="6"/>
        <v>8.0153852857151833</v>
      </c>
      <c r="O35">
        <f t="shared" si="7"/>
        <v>2.4525055840939363E-11</v>
      </c>
      <c r="P35">
        <f t="shared" si="8"/>
        <v>64.24640127806633</v>
      </c>
      <c r="Q35">
        <f t="shared" si="4"/>
        <v>24382.510603066705</v>
      </c>
    </row>
    <row r="36" spans="1:17" ht="14.45" x14ac:dyDescent="0.3">
      <c r="A36">
        <f>Input!G37</f>
        <v>133</v>
      </c>
      <c r="B36">
        <f t="shared" si="1"/>
        <v>33</v>
      </c>
      <c r="C36">
        <f t="shared" si="10"/>
        <v>-7.8363032264255228</v>
      </c>
      <c r="D36" s="4">
        <f>Input!I37</f>
        <v>3737.3868757142855</v>
      </c>
      <c r="E36">
        <f t="shared" si="2"/>
        <v>181.23311542857164</v>
      </c>
      <c r="F36">
        <f t="shared" si="9"/>
        <v>1.0075041347667173E-10</v>
      </c>
      <c r="G36">
        <f t="shared" si="5"/>
        <v>32845.442127909453</v>
      </c>
      <c r="H36">
        <f t="shared" si="3"/>
        <v>9249933.3913121056</v>
      </c>
      <c r="M36" s="4">
        <f>Input!J37</f>
        <v>10.167056285714352</v>
      </c>
      <c r="N36">
        <f t="shared" si="6"/>
        <v>8.508134428572248</v>
      </c>
      <c r="O36">
        <f t="shared" si="7"/>
        <v>4.1319027547020116E-11</v>
      </c>
      <c r="P36">
        <f t="shared" si="8"/>
        <v>72.388351453953305</v>
      </c>
      <c r="Q36">
        <f t="shared" si="4"/>
        <v>24228.86883169974</v>
      </c>
    </row>
    <row r="37" spans="1:17" ht="14.45" x14ac:dyDescent="0.3">
      <c r="A37">
        <f>Input!G38</f>
        <v>134</v>
      </c>
      <c r="B37">
        <f t="shared" si="1"/>
        <v>34</v>
      </c>
      <c r="C37">
        <f t="shared" si="10"/>
        <v>-7.7700180218127075</v>
      </c>
      <c r="D37" s="4">
        <f>Input!I38</f>
        <v>3747.4882321428568</v>
      </c>
      <c r="E37">
        <f t="shared" si="2"/>
        <v>191.33447185714294</v>
      </c>
      <c r="F37">
        <f t="shared" si="9"/>
        <v>1.7005819642114438E-10</v>
      </c>
      <c r="G37">
        <f t="shared" si="5"/>
        <v>36608.880120786751</v>
      </c>
      <c r="H37">
        <f t="shared" si="3"/>
        <v>9249933.3913116865</v>
      </c>
      <c r="M37" s="4">
        <f>Input!J38</f>
        <v>10.101356428571307</v>
      </c>
      <c r="N37">
        <f t="shared" si="6"/>
        <v>8.4424345714292031</v>
      </c>
      <c r="O37">
        <f t="shared" si="7"/>
        <v>6.9307782944472642E-11</v>
      </c>
      <c r="P37">
        <f t="shared" si="8"/>
        <v>71.274701491692738</v>
      </c>
      <c r="Q37">
        <f t="shared" si="4"/>
        <v>24249.326335229613</v>
      </c>
    </row>
    <row r="38" spans="1:17" ht="14.45" x14ac:dyDescent="0.3">
      <c r="A38">
        <f>Input!G39</f>
        <v>135</v>
      </c>
      <c r="B38">
        <f t="shared" si="1"/>
        <v>35</v>
      </c>
      <c r="C38">
        <f t="shared" si="10"/>
        <v>-7.7037328171998922</v>
      </c>
      <c r="D38" s="4">
        <f>Input!I39</f>
        <v>3757.8523879999998</v>
      </c>
      <c r="E38">
        <f t="shared" si="2"/>
        <v>201.69862771428598</v>
      </c>
      <c r="F38">
        <f t="shared" si="9"/>
        <v>2.8580413195097183E-10</v>
      </c>
      <c r="G38">
        <f t="shared" si="5"/>
        <v>40682.336421710839</v>
      </c>
      <c r="H38">
        <f t="shared" si="3"/>
        <v>9249933.3913109824</v>
      </c>
      <c r="M38" s="4">
        <f>Input!J39</f>
        <v>10.364155857143032</v>
      </c>
      <c r="N38">
        <f t="shared" si="6"/>
        <v>8.7052340000009281</v>
      </c>
      <c r="O38">
        <f t="shared" si="7"/>
        <v>1.1574593552982743E-10</v>
      </c>
      <c r="P38">
        <f t="shared" si="8"/>
        <v>75.781098992756966</v>
      </c>
      <c r="Q38">
        <f t="shared" si="4"/>
        <v>24167.548118765011</v>
      </c>
    </row>
    <row r="39" spans="1:17" ht="14.45" x14ac:dyDescent="0.3">
      <c r="A39">
        <f>Input!G40</f>
        <v>136</v>
      </c>
      <c r="B39">
        <f t="shared" si="1"/>
        <v>36</v>
      </c>
      <c r="C39">
        <f t="shared" si="10"/>
        <v>-7.6374476125870778</v>
      </c>
      <c r="D39" s="4">
        <f>Input!I40</f>
        <v>3768.4793432857145</v>
      </c>
      <c r="E39">
        <f t="shared" si="2"/>
        <v>212.32558300000073</v>
      </c>
      <c r="F39">
        <f t="shared" si="9"/>
        <v>4.782556408230422E-10</v>
      </c>
      <c r="G39">
        <f t="shared" si="5"/>
        <v>45082.153196087107</v>
      </c>
      <c r="H39">
        <f t="shared" si="3"/>
        <v>9249933.3913098108</v>
      </c>
      <c r="M39" s="4">
        <f>Input!J40</f>
        <v>10.626955285714757</v>
      </c>
      <c r="N39">
        <f t="shared" si="6"/>
        <v>8.9680334285726531</v>
      </c>
      <c r="O39">
        <f t="shared" si="7"/>
        <v>1.924515088720704E-10</v>
      </c>
      <c r="P39">
        <f t="shared" si="8"/>
        <v>80.425623572544737</v>
      </c>
      <c r="Q39">
        <f t="shared" si="4"/>
        <v>24085.908029379727</v>
      </c>
    </row>
    <row r="40" spans="1:17" ht="14.45" x14ac:dyDescent="0.3">
      <c r="A40">
        <f>Input!G41</f>
        <v>137</v>
      </c>
      <c r="B40">
        <f t="shared" si="1"/>
        <v>37</v>
      </c>
      <c r="C40">
        <f t="shared" si="10"/>
        <v>-7.5711624079742625</v>
      </c>
      <c r="D40" s="4">
        <f>Input!I41</f>
        <v>3779.1555735714287</v>
      </c>
      <c r="E40">
        <f t="shared" si="2"/>
        <v>223.00181328571489</v>
      </c>
      <c r="F40">
        <f t="shared" si="9"/>
        <v>7.9684313159030849E-10</v>
      </c>
      <c r="G40">
        <f t="shared" si="5"/>
        <v>49729.808728361459</v>
      </c>
      <c r="H40">
        <f t="shared" si="3"/>
        <v>9249933.3913078737</v>
      </c>
      <c r="M40" s="4">
        <f>Input!J41</f>
        <v>10.676230285714155</v>
      </c>
      <c r="N40">
        <f t="shared" si="6"/>
        <v>9.0173084285720506</v>
      </c>
      <c r="O40">
        <f t="shared" si="7"/>
        <v>3.1858749076726623E-10</v>
      </c>
      <c r="P40">
        <f t="shared" si="8"/>
        <v>81.311851290250942</v>
      </c>
      <c r="Q40">
        <f t="shared" si="4"/>
        <v>24070.615856803139</v>
      </c>
    </row>
    <row r="41" spans="1:17" ht="14.45" x14ac:dyDescent="0.3">
      <c r="A41">
        <f>Input!G42</f>
        <v>138</v>
      </c>
      <c r="B41">
        <f t="shared" si="1"/>
        <v>38</v>
      </c>
      <c r="C41">
        <f t="shared" si="10"/>
        <v>-7.5048772033614481</v>
      </c>
      <c r="D41" s="4">
        <f>Input!I42</f>
        <v>3790.7187521428573</v>
      </c>
      <c r="E41">
        <f t="shared" si="2"/>
        <v>234.56499185714347</v>
      </c>
      <c r="F41">
        <f t="shared" si="9"/>
        <v>1.321926117642428E-9</v>
      </c>
      <c r="G41">
        <f t="shared" si="5"/>
        <v>55020.735404321626</v>
      </c>
      <c r="H41">
        <f t="shared" si="3"/>
        <v>9249933.3913046792</v>
      </c>
      <c r="M41" s="4">
        <f>Input!J42</f>
        <v>11.56317857142858</v>
      </c>
      <c r="N41">
        <f t="shared" si="6"/>
        <v>9.9042567142864755</v>
      </c>
      <c r="O41">
        <f t="shared" si="7"/>
        <v>5.2508298605211943E-10</v>
      </c>
      <c r="P41">
        <f t="shared" si="8"/>
        <v>98.09430105208763</v>
      </c>
      <c r="Q41">
        <f t="shared" si="4"/>
        <v>23796.18766407678</v>
      </c>
    </row>
    <row r="42" spans="1:17" ht="14.45" x14ac:dyDescent="0.3">
      <c r="A42">
        <f>Input!G43</f>
        <v>139</v>
      </c>
      <c r="B42">
        <f t="shared" si="1"/>
        <v>39</v>
      </c>
      <c r="C42">
        <f t="shared" si="10"/>
        <v>-7.4385919987486329</v>
      </c>
      <c r="D42" s="4">
        <f>Input!I43</f>
        <v>3802.0848311428572</v>
      </c>
      <c r="E42">
        <f t="shared" si="2"/>
        <v>245.93107085714337</v>
      </c>
      <c r="F42">
        <f t="shared" si="9"/>
        <v>2.1835525258908532E-9</v>
      </c>
      <c r="G42">
        <f t="shared" si="5"/>
        <v>60482.091611867261</v>
      </c>
      <c r="H42">
        <f t="shared" si="3"/>
        <v>9249933.3912994377</v>
      </c>
      <c r="M42" s="4">
        <f>Input!J43</f>
        <v>11.3660789999999</v>
      </c>
      <c r="N42">
        <f t="shared" si="6"/>
        <v>9.7071571428577954</v>
      </c>
      <c r="O42">
        <f t="shared" si="7"/>
        <v>8.6162640824842529E-10</v>
      </c>
      <c r="P42">
        <f t="shared" si="8"/>
        <v>94.228899779407215</v>
      </c>
      <c r="Q42">
        <f t="shared" si="4"/>
        <v>23857.035723285273</v>
      </c>
    </row>
    <row r="43" spans="1:17" ht="14.45" x14ac:dyDescent="0.3">
      <c r="A43">
        <f>Input!G44</f>
        <v>140</v>
      </c>
      <c r="B43">
        <f t="shared" si="1"/>
        <v>40</v>
      </c>
      <c r="C43">
        <f t="shared" si="10"/>
        <v>-7.3723067941358176</v>
      </c>
      <c r="D43" s="4">
        <f>Input!I44</f>
        <v>3813.1716855714285</v>
      </c>
      <c r="E43">
        <f t="shared" si="2"/>
        <v>257.01792528571468</v>
      </c>
      <c r="F43">
        <f t="shared" si="9"/>
        <v>3.5912258618749599E-9</v>
      </c>
      <c r="G43">
        <f t="shared" si="5"/>
        <v>66058.213916327179</v>
      </c>
      <c r="H43">
        <f t="shared" si="3"/>
        <v>9249933.391290877</v>
      </c>
      <c r="M43" s="4">
        <f>Input!J44</f>
        <v>11.086854428571314</v>
      </c>
      <c r="N43">
        <f t="shared" si="6"/>
        <v>9.4279325714292099</v>
      </c>
      <c r="O43">
        <f t="shared" si="7"/>
        <v>1.4076733359841067E-9</v>
      </c>
      <c r="P43">
        <f t="shared" si="8"/>
        <v>88.88591254487288</v>
      </c>
      <c r="Q43">
        <f t="shared" si="4"/>
        <v>23943.37019703001</v>
      </c>
    </row>
    <row r="44" spans="1:17" ht="14.45" x14ac:dyDescent="0.3">
      <c r="A44">
        <f>Input!G45</f>
        <v>141</v>
      </c>
      <c r="B44">
        <f t="shared" si="1"/>
        <v>41</v>
      </c>
      <c r="C44">
        <f t="shared" si="10"/>
        <v>-7.3060215895230032</v>
      </c>
      <c r="D44" s="4">
        <f>Input!I45</f>
        <v>3824.8005639999997</v>
      </c>
      <c r="E44">
        <f t="shared" si="2"/>
        <v>268.64680371428585</v>
      </c>
      <c r="F44">
        <f t="shared" si="9"/>
        <v>5.8809153765617325E-9</v>
      </c>
      <c r="G44">
        <f t="shared" si="5"/>
        <v>72171.105142742264</v>
      </c>
      <c r="H44">
        <f t="shared" si="3"/>
        <v>9249933.3912769482</v>
      </c>
      <c r="M44" s="4">
        <f>Input!J45</f>
        <v>11.62887842857117</v>
      </c>
      <c r="N44">
        <f t="shared" si="6"/>
        <v>9.9699565714290657</v>
      </c>
      <c r="O44">
        <f t="shared" si="7"/>
        <v>2.289689514686773E-9</v>
      </c>
      <c r="P44">
        <f t="shared" si="8"/>
        <v>99.400033990525387</v>
      </c>
      <c r="Q44">
        <f t="shared" si="4"/>
        <v>23775.922243558958</v>
      </c>
    </row>
    <row r="45" spans="1:17" x14ac:dyDescent="0.25">
      <c r="A45">
        <f>Input!G46</f>
        <v>142</v>
      </c>
      <c r="B45">
        <f t="shared" si="1"/>
        <v>42</v>
      </c>
      <c r="C45">
        <f t="shared" si="10"/>
        <v>-7.2397363849101879</v>
      </c>
      <c r="D45" s="4">
        <f>Input!I46</f>
        <v>3836.100943142857</v>
      </c>
      <c r="E45">
        <f t="shared" si="2"/>
        <v>279.94718285714316</v>
      </c>
      <c r="F45">
        <f t="shared" si="9"/>
        <v>9.5889444820880138E-9</v>
      </c>
      <c r="G45">
        <f t="shared" si="5"/>
        <v>78370.425184281965</v>
      </c>
      <c r="H45">
        <f t="shared" si="3"/>
        <v>9249933.3912543934</v>
      </c>
      <c r="M45" s="4">
        <f>Input!J46</f>
        <v>11.300379142857309</v>
      </c>
      <c r="N45">
        <f t="shared" si="6"/>
        <v>9.6414572857152052</v>
      </c>
      <c r="O45">
        <f t="shared" si="7"/>
        <v>3.7080291055262805E-9</v>
      </c>
      <c r="P45">
        <f t="shared" si="8"/>
        <v>92.957698520769199</v>
      </c>
      <c r="Q45">
        <f t="shared" si="4"/>
        <v>23877.335675572926</v>
      </c>
    </row>
    <row r="46" spans="1:17" x14ac:dyDescent="0.25">
      <c r="A46">
        <f>Input!G47</f>
        <v>143</v>
      </c>
      <c r="B46">
        <f t="shared" si="1"/>
        <v>43</v>
      </c>
      <c r="C46">
        <f t="shared" si="10"/>
        <v>-7.1734511802973735</v>
      </c>
      <c r="D46" s="4">
        <f>Input!I47</f>
        <v>3848.0254711428574</v>
      </c>
      <c r="E46">
        <f t="shared" si="2"/>
        <v>291.87171085714363</v>
      </c>
      <c r="F46">
        <f t="shared" si="9"/>
        <v>1.5567572065377328E-8</v>
      </c>
      <c r="G46">
        <f t="shared" si="5"/>
        <v>85189.095589588571</v>
      </c>
      <c r="H46">
        <f t="shared" si="3"/>
        <v>9249933.3912180271</v>
      </c>
      <c r="M46" s="4">
        <f>Input!J47</f>
        <v>11.924528000000464</v>
      </c>
      <c r="N46">
        <f t="shared" si="6"/>
        <v>10.26560614285836</v>
      </c>
      <c r="O46">
        <f t="shared" si="7"/>
        <v>5.9786275832893143E-9</v>
      </c>
      <c r="P46">
        <f t="shared" si="8"/>
        <v>105.38266935754282</v>
      </c>
      <c r="Q46">
        <f t="shared" si="4"/>
        <v>23684.834617934455</v>
      </c>
    </row>
    <row r="47" spans="1:17" x14ac:dyDescent="0.25">
      <c r="A47">
        <f>Input!G48</f>
        <v>144</v>
      </c>
      <c r="B47">
        <f t="shared" si="1"/>
        <v>44</v>
      </c>
      <c r="C47">
        <f t="shared" si="10"/>
        <v>-7.1071659756845582</v>
      </c>
      <c r="D47" s="4">
        <f>Input!I48</f>
        <v>3860.0978238571429</v>
      </c>
      <c r="E47">
        <f t="shared" si="2"/>
        <v>303.94406357142907</v>
      </c>
      <c r="F47">
        <f t="shared" si="9"/>
        <v>2.5164930097317476E-8</v>
      </c>
      <c r="G47">
        <f t="shared" si="5"/>
        <v>92381.993765015461</v>
      </c>
      <c r="H47">
        <f t="shared" si="3"/>
        <v>9249933.3911596499</v>
      </c>
      <c r="M47" s="4">
        <f>Input!J48</f>
        <v>12.072352714285444</v>
      </c>
      <c r="N47">
        <f t="shared" si="6"/>
        <v>10.413430857143339</v>
      </c>
      <c r="O47">
        <f t="shared" si="7"/>
        <v>9.5973580319401481E-9</v>
      </c>
      <c r="P47">
        <f t="shared" si="8"/>
        <v>108.43954201662223</v>
      </c>
      <c r="Q47">
        <f t="shared" si="4"/>
        <v>23639.356383588776</v>
      </c>
    </row>
    <row r="48" spans="1:17" x14ac:dyDescent="0.25">
      <c r="A48">
        <f>Input!G49</f>
        <v>145</v>
      </c>
      <c r="B48">
        <f t="shared" si="1"/>
        <v>45</v>
      </c>
      <c r="C48">
        <f t="shared" si="10"/>
        <v>-7.0408807710717429</v>
      </c>
      <c r="D48" s="4">
        <f>Input!I49</f>
        <v>3871.7595524285712</v>
      </c>
      <c r="E48">
        <f t="shared" si="2"/>
        <v>315.60579214285735</v>
      </c>
      <c r="F48">
        <f t="shared" si="9"/>
        <v>4.050381256369182E-8</v>
      </c>
      <c r="G48">
        <f t="shared" si="5"/>
        <v>99607.016008553997</v>
      </c>
      <c r="H48">
        <f t="shared" si="3"/>
        <v>9249933.3910663463</v>
      </c>
      <c r="M48" s="4">
        <f>Input!J49</f>
        <v>11.661728571428284</v>
      </c>
      <c r="N48">
        <f t="shared" si="6"/>
        <v>10.00280671428618</v>
      </c>
      <c r="O48">
        <f t="shared" si="7"/>
        <v>1.5338882466374344E-8</v>
      </c>
      <c r="P48">
        <f t="shared" si="8"/>
        <v>100.05614185650494</v>
      </c>
      <c r="Q48">
        <f t="shared" si="4"/>
        <v>23765.79270458419</v>
      </c>
    </row>
    <row r="49" spans="1:17" x14ac:dyDescent="0.25">
      <c r="A49">
        <f>Input!G50</f>
        <v>146</v>
      </c>
      <c r="B49">
        <f t="shared" si="1"/>
        <v>46</v>
      </c>
      <c r="C49">
        <f t="shared" si="10"/>
        <v>-6.9745955664589285</v>
      </c>
      <c r="D49" s="4">
        <f>Input!I50</f>
        <v>3884.4396290000004</v>
      </c>
      <c r="E49">
        <f t="shared" si="2"/>
        <v>328.28586871428661</v>
      </c>
      <c r="F49">
        <f t="shared" si="9"/>
        <v>6.4911552700597066E-8</v>
      </c>
      <c r="G49">
        <f t="shared" si="5"/>
        <v>107771.61155487473</v>
      </c>
      <c r="H49">
        <f t="shared" si="3"/>
        <v>9249933.3909178805</v>
      </c>
      <c r="M49" s="4">
        <f>Input!J50</f>
        <v>12.680076571429254</v>
      </c>
      <c r="N49">
        <f t="shared" si="6"/>
        <v>11.02115471428715</v>
      </c>
      <c r="O49">
        <f t="shared" si="7"/>
        <v>2.4407740136905249E-8</v>
      </c>
      <c r="P49">
        <f t="shared" si="8"/>
        <v>121.4658506982509</v>
      </c>
      <c r="Q49">
        <f t="shared" si="4"/>
        <v>23452.849464180745</v>
      </c>
    </row>
    <row r="50" spans="1:17" x14ac:dyDescent="0.25">
      <c r="A50">
        <f>Input!G51</f>
        <v>147</v>
      </c>
      <c r="B50">
        <f t="shared" si="1"/>
        <v>47</v>
      </c>
      <c r="C50">
        <f t="shared" si="10"/>
        <v>-6.9083103618461132</v>
      </c>
      <c r="D50" s="4">
        <f>Input!I51</f>
        <v>3897.743854571429</v>
      </c>
      <c r="E50">
        <f t="shared" si="2"/>
        <v>341.59009428571517</v>
      </c>
      <c r="F50">
        <f t="shared" si="9"/>
        <v>1.0357968982368859E-7</v>
      </c>
      <c r="G50">
        <f t="shared" si="5"/>
        <v>116683.79244336019</v>
      </c>
      <c r="H50">
        <f t="shared" si="3"/>
        <v>9249933.3906826712</v>
      </c>
      <c r="M50" s="4">
        <f>Input!J51</f>
        <v>13.30422557142856</v>
      </c>
      <c r="N50">
        <f t="shared" si="6"/>
        <v>11.645303714286456</v>
      </c>
      <c r="O50">
        <f t="shared" si="7"/>
        <v>3.8668137123091523E-8</v>
      </c>
      <c r="P50">
        <f t="shared" si="8"/>
        <v>135.61309769736954</v>
      </c>
      <c r="Q50">
        <f t="shared" si="4"/>
        <v>23262.070636112188</v>
      </c>
    </row>
    <row r="51" spans="1:17" x14ac:dyDescent="0.25">
      <c r="A51">
        <f>Input!G52</f>
        <v>148</v>
      </c>
      <c r="B51">
        <f t="shared" si="1"/>
        <v>48</v>
      </c>
      <c r="C51">
        <f t="shared" si="10"/>
        <v>-6.8420251572332988</v>
      </c>
      <c r="D51" s="4">
        <f>Input!I52</f>
        <v>3911.2287547142864</v>
      </c>
      <c r="E51">
        <f t="shared" si="2"/>
        <v>355.07499442857261</v>
      </c>
      <c r="F51">
        <f t="shared" si="9"/>
        <v>1.6457139245288074E-7</v>
      </c>
      <c r="G51">
        <f t="shared" si="5"/>
        <v>126078.25155158048</v>
      </c>
      <c r="H51">
        <f t="shared" si="3"/>
        <v>9249933.3903116751</v>
      </c>
      <c r="M51" s="4">
        <f>Input!J52</f>
        <v>13.484900142857441</v>
      </c>
      <c r="N51">
        <f t="shared" si="6"/>
        <v>11.825978285715337</v>
      </c>
      <c r="O51">
        <f t="shared" si="7"/>
        <v>6.0991702629192152E-8</v>
      </c>
      <c r="P51">
        <f t="shared" si="8"/>
        <v>139.85376097163757</v>
      </c>
      <c r="Q51">
        <f t="shared" si="4"/>
        <v>23206.990639552445</v>
      </c>
    </row>
    <row r="52" spans="1:17" x14ac:dyDescent="0.25">
      <c r="A52">
        <f>Input!G53</f>
        <v>149</v>
      </c>
      <c r="B52">
        <f t="shared" si="1"/>
        <v>49</v>
      </c>
      <c r="C52">
        <f t="shared" si="10"/>
        <v>-6.7757399526204836</v>
      </c>
      <c r="D52" s="4">
        <f>Input!I53</f>
        <v>3925.0750041428573</v>
      </c>
      <c r="E52">
        <f t="shared" si="2"/>
        <v>368.92124385714351</v>
      </c>
      <c r="F52">
        <f t="shared" si="9"/>
        <v>2.6035255243928719E-7</v>
      </c>
      <c r="G52">
        <f t="shared" si="5"/>
        <v>136102.88397700276</v>
      </c>
      <c r="H52">
        <f t="shared" si="3"/>
        <v>9249933.389729064</v>
      </c>
      <c r="M52" s="4">
        <f>Input!J53</f>
        <v>13.8462494285709</v>
      </c>
      <c r="N52">
        <f t="shared" si="6"/>
        <v>12.187327571428796</v>
      </c>
      <c r="O52">
        <f t="shared" si="7"/>
        <v>9.5781159986406458E-8</v>
      </c>
      <c r="P52">
        <f t="shared" si="8"/>
        <v>148.53095099867576</v>
      </c>
      <c r="Q52">
        <f t="shared" si="4"/>
        <v>23097.026462815942</v>
      </c>
    </row>
    <row r="53" spans="1:17" x14ac:dyDescent="0.25">
      <c r="A53">
        <f>Input!G54</f>
        <v>150</v>
      </c>
      <c r="B53">
        <f t="shared" si="1"/>
        <v>50</v>
      </c>
      <c r="C53">
        <f t="shared" si="10"/>
        <v>-6.7094547480076683</v>
      </c>
      <c r="D53" s="4">
        <f>Input!I54</f>
        <v>3939.3154528571426</v>
      </c>
      <c r="E53">
        <f t="shared" si="2"/>
        <v>383.16169257142883</v>
      </c>
      <c r="F53">
        <f t="shared" si="9"/>
        <v>4.1010752628528428E-7</v>
      </c>
      <c r="G53">
        <f t="shared" si="5"/>
        <v>146812.88233992714</v>
      </c>
      <c r="H53">
        <f t="shared" si="3"/>
        <v>9249933.3888181429</v>
      </c>
      <c r="M53" s="4">
        <f>Input!J54</f>
        <v>14.240448714285321</v>
      </c>
      <c r="N53">
        <f t="shared" si="6"/>
        <v>12.581526857143217</v>
      </c>
      <c r="O53">
        <f t="shared" si="7"/>
        <v>1.4975497384599712E-7</v>
      </c>
      <c r="P53">
        <f t="shared" si="8"/>
        <v>158.29481428872361</v>
      </c>
      <c r="Q53">
        <f t="shared" si="4"/>
        <v>22977.363359685878</v>
      </c>
    </row>
    <row r="54" spans="1:17" x14ac:dyDescent="0.25">
      <c r="A54">
        <f>Input!G55</f>
        <v>151</v>
      </c>
      <c r="B54">
        <f t="shared" si="1"/>
        <v>51</v>
      </c>
      <c r="C54">
        <f t="shared" si="10"/>
        <v>-6.6431695433948539</v>
      </c>
      <c r="D54" s="4">
        <f>Input!I55</f>
        <v>3954.41</v>
      </c>
      <c r="E54">
        <f t="shared" si="2"/>
        <v>398.25623971428604</v>
      </c>
      <c r="F54">
        <f t="shared" si="9"/>
        <v>6.4322468805827218E-7</v>
      </c>
      <c r="G54">
        <f t="shared" si="5"/>
        <v>158608.03195902638</v>
      </c>
      <c r="H54">
        <f t="shared" si="3"/>
        <v>9249933.3874001522</v>
      </c>
      <c r="M54" s="4">
        <f>Input!J55</f>
        <v>15.094547142857209</v>
      </c>
      <c r="N54">
        <f t="shared" si="6"/>
        <v>13.435625285715105</v>
      </c>
      <c r="O54">
        <f t="shared" si="7"/>
        <v>2.3311716177298793E-7</v>
      </c>
      <c r="P54">
        <f t="shared" si="8"/>
        <v>180.51602055399749</v>
      </c>
      <c r="Q54">
        <f t="shared" si="4"/>
        <v>22719.159479247799</v>
      </c>
    </row>
    <row r="55" spans="1:17" x14ac:dyDescent="0.25">
      <c r="A55">
        <f>Input!G56</f>
        <v>152</v>
      </c>
      <c r="B55">
        <f t="shared" si="1"/>
        <v>52</v>
      </c>
      <c r="C55">
        <f t="shared" si="10"/>
        <v>-6.5768843387820386</v>
      </c>
      <c r="D55" s="4">
        <f>Input!I56</f>
        <v>3971.1963189999997</v>
      </c>
      <c r="E55">
        <f t="shared" si="2"/>
        <v>415.04255871428586</v>
      </c>
      <c r="F55">
        <f t="shared" si="9"/>
        <v>1.0045172878227096E-6</v>
      </c>
      <c r="G55">
        <f t="shared" si="5"/>
        <v>172260.32471026658</v>
      </c>
      <c r="H55">
        <f t="shared" si="3"/>
        <v>9249933.385202501</v>
      </c>
      <c r="M55" s="4">
        <f>Input!J56</f>
        <v>16.786318999999821</v>
      </c>
      <c r="N55">
        <f t="shared" si="6"/>
        <v>15.127397142857717</v>
      </c>
      <c r="O55">
        <f t="shared" si="7"/>
        <v>3.6129259976443731E-7</v>
      </c>
      <c r="P55">
        <f t="shared" si="8"/>
        <v>228.83813338690669</v>
      </c>
      <c r="Q55">
        <f t="shared" si="4"/>
        <v>22212.024218448285</v>
      </c>
    </row>
    <row r="56" spans="1:17" x14ac:dyDescent="0.25">
      <c r="A56">
        <f>Input!G57</f>
        <v>153</v>
      </c>
      <c r="B56">
        <f t="shared" si="1"/>
        <v>53</v>
      </c>
      <c r="C56">
        <f t="shared" si="10"/>
        <v>-6.5105991341692242</v>
      </c>
      <c r="D56" s="4">
        <f>Input!I57</f>
        <v>3988.902436285714</v>
      </c>
      <c r="E56">
        <f t="shared" si="2"/>
        <v>432.74867600000016</v>
      </c>
      <c r="F56">
        <f t="shared" si="9"/>
        <v>1.5620055315533754E-6</v>
      </c>
      <c r="G56">
        <f t="shared" si="5"/>
        <v>187271.41522784147</v>
      </c>
      <c r="H56">
        <f t="shared" si="3"/>
        <v>9249933.3818114474</v>
      </c>
      <c r="M56" s="4">
        <f>Input!J57</f>
        <v>17.706117285714299</v>
      </c>
      <c r="N56">
        <f t="shared" si="6"/>
        <v>16.047195428572195</v>
      </c>
      <c r="O56">
        <f t="shared" si="7"/>
        <v>5.5748824373066584E-7</v>
      </c>
      <c r="P56">
        <f t="shared" si="8"/>
        <v>257.51246323054312</v>
      </c>
      <c r="Q56">
        <f t="shared" si="4"/>
        <v>21938.702312562607</v>
      </c>
    </row>
    <row r="57" spans="1:17" x14ac:dyDescent="0.25">
      <c r="A57">
        <f>Input!G58</f>
        <v>154</v>
      </c>
      <c r="B57">
        <f t="shared" si="1"/>
        <v>54</v>
      </c>
      <c r="C57">
        <f t="shared" si="10"/>
        <v>-6.4443139295564089</v>
      </c>
      <c r="D57" s="4">
        <f>Input!I58</f>
        <v>4007.1341525714292</v>
      </c>
      <c r="E57">
        <f t="shared" si="2"/>
        <v>450.98039228571542</v>
      </c>
      <c r="F57">
        <f t="shared" si="9"/>
        <v>2.4184598209007706E-6</v>
      </c>
      <c r="G57">
        <f t="shared" si="5"/>
        <v>203383.31204482185</v>
      </c>
      <c r="H57">
        <f t="shared" si="3"/>
        <v>9249933.3766018581</v>
      </c>
      <c r="M57" s="4">
        <f>Input!J58</f>
        <v>18.231716285715265</v>
      </c>
      <c r="N57">
        <f t="shared" si="6"/>
        <v>16.572794428573161</v>
      </c>
      <c r="O57">
        <f t="shared" si="7"/>
        <v>8.5645428934739496E-7</v>
      </c>
      <c r="P57">
        <f t="shared" si="8"/>
        <v>274.65748678406459</v>
      </c>
      <c r="Q57">
        <f t="shared" si="4"/>
        <v>21783.278071774315</v>
      </c>
    </row>
    <row r="58" spans="1:17" x14ac:dyDescent="0.25">
      <c r="A58">
        <f>Input!G59</f>
        <v>155</v>
      </c>
      <c r="B58">
        <f t="shared" si="1"/>
        <v>55</v>
      </c>
      <c r="C58">
        <f t="shared" si="10"/>
        <v>-6.3780287249435936</v>
      </c>
      <c r="D58" s="4">
        <f>Input!I59</f>
        <v>4025.8257681428577</v>
      </c>
      <c r="E58">
        <f t="shared" si="2"/>
        <v>469.67200785714385</v>
      </c>
      <c r="F58">
        <f t="shared" si="9"/>
        <v>3.7284392989392738E-6</v>
      </c>
      <c r="G58">
        <f t="shared" si="5"/>
        <v>220591.79146227386</v>
      </c>
      <c r="H58">
        <f t="shared" si="3"/>
        <v>9249933.3686335906</v>
      </c>
      <c r="M58" s="4">
        <f>Input!J59</f>
        <v>18.691615571428429</v>
      </c>
      <c r="N58">
        <f t="shared" si="6"/>
        <v>17.032693714286324</v>
      </c>
      <c r="O58">
        <f t="shared" si="7"/>
        <v>1.309979478038503E-6</v>
      </c>
      <c r="P58">
        <f t="shared" si="8"/>
        <v>290.11261053973215</v>
      </c>
      <c r="Q58">
        <f t="shared" si="4"/>
        <v>21647.735043518187</v>
      </c>
    </row>
    <row r="59" spans="1:17" x14ac:dyDescent="0.25">
      <c r="A59">
        <f>Input!G60</f>
        <v>156</v>
      </c>
      <c r="B59">
        <f t="shared" si="1"/>
        <v>56</v>
      </c>
      <c r="C59">
        <f t="shared" si="10"/>
        <v>-6.3117435203307792</v>
      </c>
      <c r="D59" s="4">
        <f>Input!I60</f>
        <v>4044.5338087142854</v>
      </c>
      <c r="E59">
        <f t="shared" si="2"/>
        <v>488.38004842857163</v>
      </c>
      <c r="F59">
        <f t="shared" si="9"/>
        <v>5.7233185971368682E-6</v>
      </c>
      <c r="G59">
        <f t="shared" si="5"/>
        <v>238515.06611278476</v>
      </c>
      <c r="H59">
        <f t="shared" si="3"/>
        <v>9249933.3564992566</v>
      </c>
      <c r="M59" s="4">
        <f>Input!J60</f>
        <v>18.708040571427773</v>
      </c>
      <c r="N59">
        <f t="shared" si="6"/>
        <v>17.049118714285669</v>
      </c>
      <c r="O59">
        <f t="shared" si="7"/>
        <v>1.9948792981975948E-6</v>
      </c>
      <c r="P59">
        <f t="shared" si="8"/>
        <v>290.67238091194184</v>
      </c>
      <c r="Q59">
        <f t="shared" si="4"/>
        <v>21642.902037188589</v>
      </c>
    </row>
    <row r="60" spans="1:17" x14ac:dyDescent="0.25">
      <c r="A60">
        <f>Input!G61</f>
        <v>157</v>
      </c>
      <c r="B60">
        <f t="shared" si="1"/>
        <v>57</v>
      </c>
      <c r="C60">
        <f t="shared" si="10"/>
        <v>-6.2454583157179639</v>
      </c>
      <c r="D60" s="4">
        <f>Input!I61</f>
        <v>4063.2089992857141</v>
      </c>
      <c r="E60">
        <f t="shared" si="2"/>
        <v>507.05523900000026</v>
      </c>
      <c r="F60">
        <f t="shared" si="9"/>
        <v>8.7478673050555815E-6</v>
      </c>
      <c r="G60">
        <f t="shared" si="5"/>
        <v>257105.00652604358</v>
      </c>
      <c r="H60">
        <f t="shared" si="3"/>
        <v>9249933.3381017111</v>
      </c>
      <c r="M60" s="4">
        <f>Input!J61</f>
        <v>18.675190571428629</v>
      </c>
      <c r="N60">
        <f t="shared" si="6"/>
        <v>17.016268714286525</v>
      </c>
      <c r="O60">
        <f t="shared" si="7"/>
        <v>3.0245487079187133E-6</v>
      </c>
      <c r="P60">
        <f t="shared" si="8"/>
        <v>289.55329802374843</v>
      </c>
      <c r="Q60">
        <f t="shared" si="4"/>
        <v>21652.568589409166</v>
      </c>
    </row>
    <row r="61" spans="1:17" x14ac:dyDescent="0.25">
      <c r="A61">
        <f>Input!G62</f>
        <v>158</v>
      </c>
      <c r="B61">
        <f t="shared" si="1"/>
        <v>58</v>
      </c>
      <c r="C61">
        <f t="shared" si="10"/>
        <v>-6.1791731111051496</v>
      </c>
      <c r="D61" s="4">
        <f>Input!I62</f>
        <v>4081.687090285714</v>
      </c>
      <c r="E61">
        <f t="shared" si="2"/>
        <v>525.53333000000021</v>
      </c>
      <c r="F61">
        <f t="shared" si="9"/>
        <v>1.3313451648867909E-5</v>
      </c>
      <c r="G61">
        <f t="shared" si="5"/>
        <v>276185.26694756415</v>
      </c>
      <c r="H61">
        <f t="shared" si="3"/>
        <v>9249933.3103304468</v>
      </c>
      <c r="M61" s="4">
        <f>Input!J62</f>
        <v>18.478090999999949</v>
      </c>
      <c r="N61">
        <f t="shared" si="6"/>
        <v>16.819169142857845</v>
      </c>
      <c r="O61">
        <f t="shared" si="7"/>
        <v>4.5655843438123271E-6</v>
      </c>
      <c r="P61">
        <f t="shared" si="8"/>
        <v>282.8842970774117</v>
      </c>
      <c r="Q61">
        <f t="shared" si="4"/>
        <v>21710.613099583265</v>
      </c>
    </row>
    <row r="62" spans="1:17" x14ac:dyDescent="0.25">
      <c r="A62">
        <f>Input!G63</f>
        <v>159</v>
      </c>
      <c r="B62">
        <f t="shared" si="1"/>
        <v>59</v>
      </c>
      <c r="C62">
        <f t="shared" si="10"/>
        <v>-6.1128879064923343</v>
      </c>
      <c r="D62" s="4">
        <f>Input!I63</f>
        <v>4099.5246072857135</v>
      </c>
      <c r="E62">
        <f t="shared" si="2"/>
        <v>543.37084699999969</v>
      </c>
      <c r="F62">
        <f t="shared" si="9"/>
        <v>2.0175029350141664E-5</v>
      </c>
      <c r="G62">
        <f t="shared" si="5"/>
        <v>295251.85544445191</v>
      </c>
      <c r="H62">
        <f t="shared" si="3"/>
        <v>9249933.2685932498</v>
      </c>
      <c r="M62" s="4">
        <f>Input!J63</f>
        <v>17.83751699999948</v>
      </c>
      <c r="N62">
        <f t="shared" si="6"/>
        <v>16.178595142857375</v>
      </c>
      <c r="O62">
        <f t="shared" si="7"/>
        <v>6.8615777012737534E-6</v>
      </c>
      <c r="P62">
        <f t="shared" si="8"/>
        <v>261.74671877515993</v>
      </c>
      <c r="Q62">
        <f t="shared" si="4"/>
        <v>21899.794465253279</v>
      </c>
    </row>
    <row r="63" spans="1:17" x14ac:dyDescent="0.25">
      <c r="A63">
        <f>Input!G64</f>
        <v>160</v>
      </c>
      <c r="B63">
        <f t="shared" si="1"/>
        <v>60</v>
      </c>
      <c r="C63">
        <f t="shared" si="10"/>
        <v>-6.046602701879519</v>
      </c>
      <c r="D63" s="4">
        <f>Input!I64</f>
        <v>4116.5573008571428</v>
      </c>
      <c r="E63">
        <f t="shared" si="2"/>
        <v>560.40354057142895</v>
      </c>
      <c r="F63">
        <f t="shared" si="9"/>
        <v>3.044202620914357E-5</v>
      </c>
      <c r="G63">
        <f t="shared" si="5"/>
        <v>314052.09416535567</v>
      </c>
      <c r="H63">
        <f t="shared" si="3"/>
        <v>9249933.2061417699</v>
      </c>
      <c r="M63" s="4">
        <f>Input!J64</f>
        <v>17.032693571429263</v>
      </c>
      <c r="N63">
        <f t="shared" si="6"/>
        <v>15.373771714287159</v>
      </c>
      <c r="O63">
        <f t="shared" si="7"/>
        <v>1.0266996859001905E-5</v>
      </c>
      <c r="P63">
        <f t="shared" si="8"/>
        <v>236.35254103818951</v>
      </c>
      <c r="Q63">
        <f t="shared" si="4"/>
        <v>22138.647070081683</v>
      </c>
    </row>
    <row r="64" spans="1:17" x14ac:dyDescent="0.25">
      <c r="A64">
        <f>Input!G65</f>
        <v>161</v>
      </c>
      <c r="B64">
        <f t="shared" si="1"/>
        <v>61</v>
      </c>
      <c r="C64">
        <f t="shared" si="10"/>
        <v>-5.9803174972667046</v>
      </c>
      <c r="D64" s="4">
        <f>Input!I65</f>
        <v>4133.6228442857137</v>
      </c>
      <c r="E64">
        <f t="shared" si="2"/>
        <v>577.46908399999984</v>
      </c>
      <c r="F64">
        <f t="shared" si="9"/>
        <v>4.5737210024237747E-5</v>
      </c>
      <c r="G64">
        <f t="shared" si="5"/>
        <v>333470.49015215138</v>
      </c>
      <c r="H64">
        <f t="shared" si="3"/>
        <v>9249933.1131051388</v>
      </c>
      <c r="M64" s="4">
        <f>Input!J65</f>
        <v>17.065543428570891</v>
      </c>
      <c r="N64">
        <f t="shared" si="6"/>
        <v>15.406621571428786</v>
      </c>
      <c r="O64">
        <f t="shared" si="7"/>
        <v>1.5295183815094176E-5</v>
      </c>
      <c r="P64">
        <f t="shared" si="8"/>
        <v>237.36351695123096</v>
      </c>
      <c r="Q64">
        <f t="shared" si="4"/>
        <v>22128.872648310538</v>
      </c>
    </row>
    <row r="65" spans="1:17" x14ac:dyDescent="0.25">
      <c r="A65">
        <f>Input!G66</f>
        <v>162</v>
      </c>
      <c r="B65">
        <f t="shared" si="1"/>
        <v>62</v>
      </c>
      <c r="C65">
        <f t="shared" si="10"/>
        <v>-5.9140322926538893</v>
      </c>
      <c r="D65" s="4">
        <f>Input!I66</f>
        <v>4150.9183372857142</v>
      </c>
      <c r="E65">
        <f t="shared" si="2"/>
        <v>594.76457700000037</v>
      </c>
      <c r="F65">
        <f t="shared" si="9"/>
        <v>6.842320335819204E-5</v>
      </c>
      <c r="G65">
        <f t="shared" si="5"/>
        <v>353744.82066259882</v>
      </c>
      <c r="H65">
        <f t="shared" si="3"/>
        <v>9249932.9751121271</v>
      </c>
      <c r="M65" s="4">
        <f>Input!J66</f>
        <v>17.295493000000533</v>
      </c>
      <c r="N65">
        <f t="shared" si="6"/>
        <v>15.636571142858429</v>
      </c>
      <c r="O65">
        <f t="shared" si="7"/>
        <v>2.2685993333954286E-5</v>
      </c>
      <c r="P65">
        <f t="shared" si="8"/>
        <v>244.50164764389018</v>
      </c>
      <c r="Q65">
        <f t="shared" si="4"/>
        <v>22060.51195649798</v>
      </c>
    </row>
    <row r="66" spans="1:17" x14ac:dyDescent="0.25">
      <c r="A66">
        <f>Input!G67</f>
        <v>163</v>
      </c>
      <c r="B66">
        <f t="shared" si="1"/>
        <v>63</v>
      </c>
      <c r="C66">
        <f t="shared" si="10"/>
        <v>-5.847747088041074</v>
      </c>
      <c r="D66" s="4">
        <f>Input!I67</f>
        <v>4168.8544041428568</v>
      </c>
      <c r="E66">
        <f t="shared" si="2"/>
        <v>612.70064385714295</v>
      </c>
      <c r="F66">
        <f t="shared" si="9"/>
        <v>1.0192381433328756E-4</v>
      </c>
      <c r="G66">
        <f t="shared" si="5"/>
        <v>375401.95408539457</v>
      </c>
      <c r="H66">
        <f t="shared" si="3"/>
        <v>9249932.7713366039</v>
      </c>
      <c r="M66" s="4">
        <f>Input!J67</f>
        <v>17.936066857142578</v>
      </c>
      <c r="N66">
        <f t="shared" si="6"/>
        <v>16.277145000000473</v>
      </c>
      <c r="O66">
        <f t="shared" si="7"/>
        <v>3.3500610975095516E-5</v>
      </c>
      <c r="P66">
        <f t="shared" si="8"/>
        <v>264.94435876355783</v>
      </c>
      <c r="Q66">
        <f t="shared" si="4"/>
        <v>21870.636220118293</v>
      </c>
    </row>
    <row r="67" spans="1:17" x14ac:dyDescent="0.25">
      <c r="A67">
        <f>Input!G68</f>
        <v>164</v>
      </c>
      <c r="B67">
        <f t="shared" si="1"/>
        <v>64</v>
      </c>
      <c r="C67">
        <f t="shared" ref="C67:C84" si="11">((B67-$Y$3)/$Z$3)</f>
        <v>-5.7814618834282596</v>
      </c>
      <c r="D67" s="4">
        <f>Input!I68</f>
        <v>4187.726694285715</v>
      </c>
      <c r="E67">
        <f t="shared" si="2"/>
        <v>631.57293400000117</v>
      </c>
      <c r="F67">
        <f t="shared" si="9"/>
        <v>1.5117758491916069E-4</v>
      </c>
      <c r="G67">
        <f t="shared" si="5"/>
        <v>398884.18000205094</v>
      </c>
      <c r="H67">
        <f t="shared" si="3"/>
        <v>9249932.4717387054</v>
      </c>
      <c r="M67" s="4">
        <f>Input!J68</f>
        <v>18.872290142858219</v>
      </c>
      <c r="N67">
        <f t="shared" si="6"/>
        <v>17.213368285716115</v>
      </c>
      <c r="O67">
        <f t="shared" si="7"/>
        <v>4.925377058587313E-5</v>
      </c>
      <c r="P67">
        <f t="shared" si="8"/>
        <v>296.29835209553812</v>
      </c>
      <c r="Q67">
        <f t="shared" si="4"/>
        <v>21594.601775716914</v>
      </c>
    </row>
    <row r="68" spans="1:17" x14ac:dyDescent="0.25">
      <c r="A68">
        <f>Input!G69</f>
        <v>165</v>
      </c>
      <c r="B68">
        <f t="shared" ref="B68:B84" si="12">A68-$A$3</f>
        <v>65</v>
      </c>
      <c r="C68">
        <f t="shared" si="11"/>
        <v>-5.7151766788154443</v>
      </c>
      <c r="D68" s="4">
        <f>Input!I69</f>
        <v>4208.1265065714288</v>
      </c>
      <c r="E68">
        <f t="shared" ref="E68:E84" si="13">D68-$D$3</f>
        <v>651.97274628571495</v>
      </c>
      <c r="F68">
        <f t="shared" si="9"/>
        <v>2.2327472983334318E-4</v>
      </c>
      <c r="G68">
        <f t="shared" si="5"/>
        <v>425068.17076130951</v>
      </c>
      <c r="H68">
        <f t="shared" ref="H68:H84" si="14">(F68-$I$4)^2</f>
        <v>9249932.0331905</v>
      </c>
      <c r="M68" s="4">
        <f>Input!J69</f>
        <v>20.399812285713779</v>
      </c>
      <c r="N68">
        <f t="shared" si="6"/>
        <v>18.740890428571674</v>
      </c>
      <c r="O68">
        <f t="shared" si="7"/>
        <v>7.2097144914182485E-5</v>
      </c>
      <c r="P68">
        <f t="shared" si="8"/>
        <v>351.21827173154122</v>
      </c>
      <c r="Q68">
        <f t="shared" ref="Q68:Q84" si="15">(N68-$R$4)^2</f>
        <v>21147.993230915341</v>
      </c>
    </row>
    <row r="69" spans="1:17" x14ac:dyDescent="0.25">
      <c r="A69">
        <f>Input!G70</f>
        <v>166</v>
      </c>
      <c r="B69">
        <f t="shared" si="12"/>
        <v>66</v>
      </c>
      <c r="C69">
        <f t="shared" si="11"/>
        <v>-5.6488914742026299</v>
      </c>
      <c r="D69" s="4">
        <f>Input!I70</f>
        <v>4229.3968422857142</v>
      </c>
      <c r="E69">
        <f t="shared" si="13"/>
        <v>673.24308200000041</v>
      </c>
      <c r="F69">
        <f t="shared" si="9"/>
        <v>3.2834708775809522E-4</v>
      </c>
      <c r="G69">
        <f t="shared" ref="G69:G84" si="16">(E69-F69)^2</f>
        <v>453255.80534615653</v>
      </c>
      <c r="H69">
        <f t="shared" si="14"/>
        <v>9249931.3940626569</v>
      </c>
      <c r="M69" s="4">
        <f>Input!J70</f>
        <v>21.270335714285466</v>
      </c>
      <c r="N69">
        <f t="shared" ref="N69:N84" si="17">M69-$M$3</f>
        <v>19.611413857143361</v>
      </c>
      <c r="O69">
        <f t="shared" ref="O69:O84" si="18">$X$3*((1/$Z$3)*(1/SQRT(2*PI()))*EXP(-1*C69*C69/2))</f>
        <v>1.0507235792475204E-4</v>
      </c>
      <c r="P69">
        <f t="shared" ref="P69:P84" si="19">(N69-O69)^2</f>
        <v>384.60343225220242</v>
      </c>
      <c r="Q69">
        <f t="shared" si="15"/>
        <v>20895.561921037694</v>
      </c>
    </row>
    <row r="70" spans="1:17" x14ac:dyDescent="0.25">
      <c r="A70">
        <f>Input!G71</f>
        <v>167</v>
      </c>
      <c r="B70">
        <f t="shared" si="12"/>
        <v>67</v>
      </c>
      <c r="C70">
        <f t="shared" si="11"/>
        <v>-5.5826062695898147</v>
      </c>
      <c r="D70" s="4">
        <f>Input!I71</f>
        <v>4252.4246497142867</v>
      </c>
      <c r="E70">
        <f t="shared" si="13"/>
        <v>696.2708894285729</v>
      </c>
      <c r="F70">
        <f t="shared" ref="F70:F84" si="20">F69+O70</f>
        <v>4.8080526318594391E-4</v>
      </c>
      <c r="G70">
        <f t="shared" si="16"/>
        <v>484792.48192447063</v>
      </c>
      <c r="H70">
        <f t="shared" si="14"/>
        <v>9249930.4666992426</v>
      </c>
      <c r="M70" s="4">
        <f>Input!J71</f>
        <v>23.027807428572487</v>
      </c>
      <c r="N70">
        <f t="shared" si="17"/>
        <v>21.368885571430383</v>
      </c>
      <c r="O70">
        <f t="shared" si="18"/>
        <v>1.5245817542784872E-4</v>
      </c>
      <c r="P70">
        <f t="shared" si="19"/>
        <v>456.6227548655188</v>
      </c>
      <c r="Q70">
        <f t="shared" si="15"/>
        <v>20390.555106335203</v>
      </c>
    </row>
    <row r="71" spans="1:17" x14ac:dyDescent="0.25">
      <c r="A71">
        <f>Input!G72</f>
        <v>168</v>
      </c>
      <c r="B71">
        <f t="shared" si="12"/>
        <v>68</v>
      </c>
      <c r="C71">
        <f t="shared" si="11"/>
        <v>-5.5163210649769994</v>
      </c>
      <c r="D71" s="4">
        <f>Input!I72</f>
        <v>4276.6186301428579</v>
      </c>
      <c r="E71">
        <f t="shared" si="13"/>
        <v>720.46486985714409</v>
      </c>
      <c r="F71">
        <f t="shared" si="20"/>
        <v>7.0104961798713263E-4</v>
      </c>
      <c r="G71">
        <f t="shared" si="16"/>
        <v>519068.61853551946</v>
      </c>
      <c r="H71">
        <f t="shared" si="14"/>
        <v>9249929.1270102169</v>
      </c>
      <c r="M71" s="4">
        <f>Input!J72</f>
        <v>24.193980428571194</v>
      </c>
      <c r="N71">
        <f t="shared" si="17"/>
        <v>22.53505857142909</v>
      </c>
      <c r="O71">
        <f t="shared" si="18"/>
        <v>2.2024435480118876E-4</v>
      </c>
      <c r="P71">
        <f t="shared" si="19"/>
        <v>507.81893842737639</v>
      </c>
      <c r="Q71">
        <f t="shared" si="15"/>
        <v>20058.866550222116</v>
      </c>
    </row>
    <row r="72" spans="1:17" x14ac:dyDescent="0.25">
      <c r="A72">
        <f>Input!G73</f>
        <v>169</v>
      </c>
      <c r="B72">
        <f t="shared" si="12"/>
        <v>69</v>
      </c>
      <c r="C72">
        <f t="shared" si="11"/>
        <v>-5.450035860364185</v>
      </c>
      <c r="D72" s="4">
        <f>Input!I73</f>
        <v>4301.601009</v>
      </c>
      <c r="E72">
        <f t="shared" si="13"/>
        <v>745.44724871428616</v>
      </c>
      <c r="F72">
        <f t="shared" si="20"/>
        <v>1.0178244587320038E-3</v>
      </c>
      <c r="G72">
        <f t="shared" si="16"/>
        <v>555690.08314785</v>
      </c>
      <c r="H72">
        <f t="shared" si="14"/>
        <v>9249927.2001515664</v>
      </c>
      <c r="M72" s="4">
        <f>Input!J73</f>
        <v>24.982378857142066</v>
      </c>
      <c r="N72">
        <f t="shared" si="17"/>
        <v>23.323456999999962</v>
      </c>
      <c r="O72">
        <f t="shared" si="18"/>
        <v>3.167748407448711E-4</v>
      </c>
      <c r="P72">
        <f t="shared" si="19"/>
        <v>543.96886996243995</v>
      </c>
      <c r="Q72">
        <f t="shared" si="15"/>
        <v>19836.167443032064</v>
      </c>
    </row>
    <row r="73" spans="1:17" x14ac:dyDescent="0.25">
      <c r="A73">
        <f>Input!G74</f>
        <v>170</v>
      </c>
      <c r="B73">
        <f t="shared" si="12"/>
        <v>70</v>
      </c>
      <c r="C73">
        <f t="shared" si="11"/>
        <v>-5.3837506557513697</v>
      </c>
      <c r="D73" s="4">
        <f>Input!I74</f>
        <v>4326.9611621428576</v>
      </c>
      <c r="E73">
        <f t="shared" si="13"/>
        <v>770.80740185714376</v>
      </c>
      <c r="F73">
        <f t="shared" si="20"/>
        <v>1.4714405008103249E-3</v>
      </c>
      <c r="G73">
        <f t="shared" si="16"/>
        <v>594141.78236546658</v>
      </c>
      <c r="H73">
        <f t="shared" si="14"/>
        <v>9249924.4409239683</v>
      </c>
      <c r="M73" s="4">
        <f>Input!J74</f>
        <v>25.360153142857598</v>
      </c>
      <c r="N73">
        <f t="shared" si="17"/>
        <v>23.701231285715494</v>
      </c>
      <c r="O73">
        <f t="shared" si="18"/>
        <v>4.5361604207832108E-4</v>
      </c>
      <c r="P73">
        <f t="shared" si="19"/>
        <v>561.72686214728992</v>
      </c>
      <c r="Q73">
        <f t="shared" si="15"/>
        <v>19729.897993304985</v>
      </c>
    </row>
    <row r="74" spans="1:17" x14ac:dyDescent="0.25">
      <c r="A74">
        <f>Input!G75</f>
        <v>171</v>
      </c>
      <c r="B74">
        <f t="shared" si="12"/>
        <v>71</v>
      </c>
      <c r="C74">
        <f t="shared" si="11"/>
        <v>-5.3174654511385553</v>
      </c>
      <c r="D74" s="4">
        <f>Input!I75</f>
        <v>4352.485565</v>
      </c>
      <c r="E74">
        <f t="shared" si="13"/>
        <v>796.33180471428614</v>
      </c>
      <c r="F74">
        <f t="shared" si="20"/>
        <v>2.118162979907778E-3</v>
      </c>
      <c r="G74">
        <f t="shared" si="16"/>
        <v>634140.96968290175</v>
      </c>
      <c r="H74">
        <f t="shared" si="14"/>
        <v>9249920.5070811883</v>
      </c>
      <c r="M74" s="4">
        <f>Input!J75</f>
        <v>25.524402857142377</v>
      </c>
      <c r="N74">
        <f t="shared" si="17"/>
        <v>23.865481000000273</v>
      </c>
      <c r="O74">
        <f t="shared" si="18"/>
        <v>6.4672247909745308E-4</v>
      </c>
      <c r="P74">
        <f t="shared" si="19"/>
        <v>569.53031509354969</v>
      </c>
      <c r="Q74">
        <f t="shared" si="15"/>
        <v>19683.782905026626</v>
      </c>
    </row>
    <row r="75" spans="1:17" x14ac:dyDescent="0.25">
      <c r="A75">
        <f>Input!G76</f>
        <v>172</v>
      </c>
      <c r="B75">
        <f t="shared" si="12"/>
        <v>72</v>
      </c>
      <c r="C75">
        <f t="shared" si="11"/>
        <v>-5.25118024652574</v>
      </c>
      <c r="D75" s="4">
        <f>Input!I76</f>
        <v>4378.6176917142857</v>
      </c>
      <c r="E75">
        <f t="shared" si="13"/>
        <v>822.46393142857187</v>
      </c>
      <c r="F75">
        <f t="shared" si="20"/>
        <v>3.0361559096845651E-3</v>
      </c>
      <c r="G75">
        <f t="shared" si="16"/>
        <v>676441.92425270891</v>
      </c>
      <c r="H75">
        <f t="shared" si="14"/>
        <v>9249914.923173029</v>
      </c>
      <c r="M75" s="4">
        <f>Input!J76</f>
        <v>26.132126714285732</v>
      </c>
      <c r="N75">
        <f t="shared" si="17"/>
        <v>24.473204857143628</v>
      </c>
      <c r="O75">
        <f t="shared" si="18"/>
        <v>9.179929297767871E-4</v>
      </c>
      <c r="P75">
        <f t="shared" si="19"/>
        <v>598.89282436437395</v>
      </c>
      <c r="Q75">
        <f t="shared" si="15"/>
        <v>19513.626249217341</v>
      </c>
    </row>
    <row r="76" spans="1:17" x14ac:dyDescent="0.25">
      <c r="A76">
        <f>Input!G77</f>
        <v>173</v>
      </c>
      <c r="B76">
        <f t="shared" si="12"/>
        <v>73</v>
      </c>
      <c r="C76">
        <f t="shared" si="11"/>
        <v>-5.1848950419129247</v>
      </c>
      <c r="D76" s="4">
        <f>Input!I77</f>
        <v>4405.2754175714281</v>
      </c>
      <c r="E76">
        <f t="shared" si="13"/>
        <v>849.12165728571426</v>
      </c>
      <c r="F76">
        <f t="shared" si="20"/>
        <v>4.3334921323242362E-3</v>
      </c>
      <c r="G76">
        <f t="shared" si="16"/>
        <v>721000.22956637468</v>
      </c>
      <c r="H76">
        <f t="shared" si="14"/>
        <v>9249907.0318228379</v>
      </c>
      <c r="M76" s="4">
        <f>Input!J77</f>
        <v>26.657725857142395</v>
      </c>
      <c r="N76">
        <f t="shared" si="17"/>
        <v>24.998804000000291</v>
      </c>
      <c r="O76">
        <f t="shared" si="18"/>
        <v>1.2973362226396709E-3</v>
      </c>
      <c r="P76">
        <f t="shared" si="19"/>
        <v>624.8753394056082</v>
      </c>
      <c r="Q76">
        <f t="shared" si="15"/>
        <v>19367.059372927168</v>
      </c>
    </row>
    <row r="77" spans="1:17" x14ac:dyDescent="0.25">
      <c r="A77">
        <f>Input!G78</f>
        <v>174</v>
      </c>
      <c r="B77">
        <f t="shared" si="12"/>
        <v>74</v>
      </c>
      <c r="C77">
        <f t="shared" si="11"/>
        <v>-5.1186098373001103</v>
      </c>
      <c r="D77" s="4">
        <f>Input!I78</f>
        <v>4432.5572922857145</v>
      </c>
      <c r="E77">
        <f t="shared" si="13"/>
        <v>876.40353200000072</v>
      </c>
      <c r="F77">
        <f t="shared" si="20"/>
        <v>6.1588901722804679E-3</v>
      </c>
      <c r="G77">
        <f t="shared" si="16"/>
        <v>768072.35559380788</v>
      </c>
      <c r="H77">
        <f t="shared" si="14"/>
        <v>9249895.928419169</v>
      </c>
      <c r="M77" s="4">
        <f>Input!J78</f>
        <v>27.281874714286459</v>
      </c>
      <c r="N77">
        <f t="shared" si="17"/>
        <v>25.622952857144355</v>
      </c>
      <c r="O77">
        <f t="shared" si="18"/>
        <v>1.8253980399562321E-3</v>
      </c>
      <c r="P77">
        <f t="shared" si="19"/>
        <v>656.44217227567356</v>
      </c>
      <c r="Q77">
        <f t="shared" si="15"/>
        <v>19193.72885608939</v>
      </c>
    </row>
    <row r="78" spans="1:17" x14ac:dyDescent="0.25">
      <c r="A78">
        <f>Input!G79</f>
        <v>175</v>
      </c>
      <c r="B78">
        <f t="shared" si="12"/>
        <v>75</v>
      </c>
      <c r="C78">
        <f t="shared" si="11"/>
        <v>-5.052324632687295</v>
      </c>
      <c r="D78" s="4">
        <f>Input!I79</f>
        <v>4460.5290155714283</v>
      </c>
      <c r="E78">
        <f t="shared" si="13"/>
        <v>904.3752552857145</v>
      </c>
      <c r="F78">
        <f t="shared" si="20"/>
        <v>8.716029806839139E-3</v>
      </c>
      <c r="G78">
        <f t="shared" si="16"/>
        <v>817878.83732570719</v>
      </c>
      <c r="H78">
        <f t="shared" si="14"/>
        <v>9249880.374040056</v>
      </c>
      <c r="M78" s="4">
        <f>Input!J79</f>
        <v>27.971723285713779</v>
      </c>
      <c r="N78">
        <f t="shared" si="17"/>
        <v>26.312801428571674</v>
      </c>
      <c r="O78">
        <f t="shared" si="18"/>
        <v>2.5571396345586716E-3</v>
      </c>
      <c r="P78">
        <f t="shared" si="19"/>
        <v>692.22895454354818</v>
      </c>
      <c r="Q78">
        <f t="shared" si="15"/>
        <v>19003.059526875917</v>
      </c>
    </row>
    <row r="79" spans="1:17" x14ac:dyDescent="0.25">
      <c r="A79">
        <f>Input!G80</f>
        <v>176</v>
      </c>
      <c r="B79">
        <f t="shared" si="12"/>
        <v>76</v>
      </c>
      <c r="C79">
        <f t="shared" si="11"/>
        <v>-4.9860394280744806</v>
      </c>
      <c r="D79" s="4">
        <f>Input!I80</f>
        <v>4489.7490367142855</v>
      </c>
      <c r="E79">
        <f t="shared" si="13"/>
        <v>933.59527642857165</v>
      </c>
      <c r="F79">
        <f t="shared" si="20"/>
        <v>1.2282537256191731E-2</v>
      </c>
      <c r="G79">
        <f t="shared" si="16"/>
        <v>871577.20648307202</v>
      </c>
      <c r="H79">
        <f t="shared" si="14"/>
        <v>9249858.6799751781</v>
      </c>
      <c r="M79" s="4">
        <f>Input!J80</f>
        <v>29.220021142857149</v>
      </c>
      <c r="N79">
        <f t="shared" si="17"/>
        <v>27.561099285715045</v>
      </c>
      <c r="O79">
        <f t="shared" si="18"/>
        <v>3.5665074493525925E-3</v>
      </c>
      <c r="P79">
        <f t="shared" si="19"/>
        <v>759.41761282518803</v>
      </c>
      <c r="Q79">
        <f t="shared" si="15"/>
        <v>18660.458097736449</v>
      </c>
    </row>
    <row r="80" spans="1:17" x14ac:dyDescent="0.25">
      <c r="A80">
        <f>Input!G81</f>
        <v>177</v>
      </c>
      <c r="B80">
        <f t="shared" si="12"/>
        <v>77</v>
      </c>
      <c r="C80">
        <f t="shared" si="11"/>
        <v>-4.9197542234616654</v>
      </c>
      <c r="D80" s="4">
        <f>Input!I81</f>
        <v>4519.4453818571428</v>
      </c>
      <c r="E80">
        <f t="shared" si="13"/>
        <v>963.291621571429</v>
      </c>
      <c r="F80">
        <f t="shared" si="20"/>
        <v>1.7235027803693535E-2</v>
      </c>
      <c r="G80">
        <f t="shared" si="16"/>
        <v>927897.54377099755</v>
      </c>
      <c r="H80">
        <f t="shared" si="14"/>
        <v>9249828.5554058962</v>
      </c>
      <c r="M80" s="4">
        <f>Input!J81</f>
        <v>29.696345142857353</v>
      </c>
      <c r="N80">
        <f t="shared" si="17"/>
        <v>28.037423285715249</v>
      </c>
      <c r="O80">
        <f t="shared" si="18"/>
        <v>4.9524905475018038E-3</v>
      </c>
      <c r="P80">
        <f t="shared" si="19"/>
        <v>785.81941888193262</v>
      </c>
      <c r="Q80">
        <f t="shared" si="15"/>
        <v>18530.550133861561</v>
      </c>
    </row>
    <row r="81" spans="1:17" x14ac:dyDescent="0.25">
      <c r="A81">
        <f>Input!G82</f>
        <v>178</v>
      </c>
      <c r="B81">
        <f t="shared" si="12"/>
        <v>78</v>
      </c>
      <c r="C81">
        <f t="shared" si="11"/>
        <v>-4.8534690188488501</v>
      </c>
      <c r="D81" s="4">
        <f>Input!I82</f>
        <v>4549.223852000001</v>
      </c>
      <c r="E81">
        <f t="shared" si="13"/>
        <v>993.07009171428717</v>
      </c>
      <c r="F81">
        <f t="shared" si="20"/>
        <v>2.4081959621537308E-2</v>
      </c>
      <c r="G81">
        <f t="shared" si="16"/>
        <v>986140.37748966354</v>
      </c>
      <c r="H81">
        <f t="shared" si="14"/>
        <v>9249786.9075784348</v>
      </c>
      <c r="M81" s="4">
        <f>Input!J82</f>
        <v>29.778470142858168</v>
      </c>
      <c r="N81">
        <f t="shared" si="17"/>
        <v>28.119548285716064</v>
      </c>
      <c r="O81">
        <f t="shared" si="18"/>
        <v>6.8469318178437715E-3</v>
      </c>
      <c r="P81">
        <f t="shared" si="19"/>
        <v>790.32397741347086</v>
      </c>
      <c r="Q81">
        <f t="shared" si="15"/>
        <v>18508.198024656998</v>
      </c>
    </row>
    <row r="82" spans="1:17" x14ac:dyDescent="0.25">
      <c r="A82">
        <f>Input!G83</f>
        <v>179</v>
      </c>
      <c r="B82">
        <f t="shared" si="12"/>
        <v>79</v>
      </c>
      <c r="C82">
        <f t="shared" si="11"/>
        <v>-4.7871838142360357</v>
      </c>
      <c r="D82" s="4">
        <f>Input!I83</f>
        <v>4580.1849198571426</v>
      </c>
      <c r="E82">
        <f t="shared" si="13"/>
        <v>1024.0311595714288</v>
      </c>
      <c r="F82">
        <f t="shared" si="20"/>
        <v>3.3506499990723491E-2</v>
      </c>
      <c r="G82">
        <f t="shared" si="16"/>
        <v>1048571.1934958133</v>
      </c>
      <c r="H82">
        <f t="shared" si="14"/>
        <v>9249729.5810865611</v>
      </c>
      <c r="M82" s="4">
        <f>Input!J83</f>
        <v>30.961067857141643</v>
      </c>
      <c r="N82">
        <f t="shared" si="17"/>
        <v>29.302145999999539</v>
      </c>
      <c r="O82">
        <f t="shared" si="18"/>
        <v>9.4245403691861854E-3</v>
      </c>
      <c r="P82">
        <f t="shared" si="19"/>
        <v>858.06353051148858</v>
      </c>
      <c r="Q82">
        <f t="shared" si="15"/>
        <v>18187.823932413234</v>
      </c>
    </row>
    <row r="83" spans="1:17" x14ac:dyDescent="0.25">
      <c r="A83">
        <f>Input!G84</f>
        <v>180</v>
      </c>
      <c r="B83">
        <f t="shared" si="12"/>
        <v>80</v>
      </c>
      <c r="C83">
        <f t="shared" si="11"/>
        <v>-4.7208986096232204</v>
      </c>
      <c r="D83" s="4">
        <f>Input!I84</f>
        <v>4612.7063598571431</v>
      </c>
      <c r="E83">
        <f t="shared" si="13"/>
        <v>1056.5525995714293</v>
      </c>
      <c r="F83">
        <f t="shared" si="20"/>
        <v>4.6422147473002065E-2</v>
      </c>
      <c r="G83">
        <f t="shared" si="16"/>
        <v>1116205.30293498</v>
      </c>
      <c r="H83">
        <f t="shared" si="14"/>
        <v>9249651.0195851941</v>
      </c>
      <c r="M83" s="4">
        <f>Input!J84</f>
        <v>32.521440000000439</v>
      </c>
      <c r="N83">
        <f t="shared" si="17"/>
        <v>30.862518142858335</v>
      </c>
      <c r="O83">
        <f t="shared" si="18"/>
        <v>1.2915647482278575E-2</v>
      </c>
      <c r="P83">
        <f t="shared" si="19"/>
        <v>951.69797412271271</v>
      </c>
      <c r="Q83">
        <f t="shared" si="15"/>
        <v>17769.388127009679</v>
      </c>
    </row>
    <row r="84" spans="1:17" x14ac:dyDescent="0.25">
      <c r="A84">
        <f>Input!G85</f>
        <v>181</v>
      </c>
      <c r="B84">
        <f t="shared" si="12"/>
        <v>81</v>
      </c>
      <c r="C84">
        <f t="shared" si="11"/>
        <v>-4.654613405010406</v>
      </c>
      <c r="D84" s="4">
        <f>Input!I85</f>
        <v>4645.7862487142856</v>
      </c>
      <c r="E84">
        <f t="shared" si="13"/>
        <v>1089.6324884285718</v>
      </c>
      <c r="F84">
        <f t="shared" si="20"/>
        <v>6.4044505275409502E-2</v>
      </c>
      <c r="G84">
        <f t="shared" si="16"/>
        <v>1187159.3939934336</v>
      </c>
      <c r="H84">
        <f t="shared" si="14"/>
        <v>9249543.8293000869</v>
      </c>
      <c r="M84" s="4">
        <f>Input!J85</f>
        <v>33.079888857142578</v>
      </c>
      <c r="N84">
        <f t="shared" si="17"/>
        <v>31.420967000000473</v>
      </c>
      <c r="O84">
        <f t="shared" si="18"/>
        <v>1.7622357802407437E-2</v>
      </c>
      <c r="P84">
        <f t="shared" si="19"/>
        <v>986.17005471667005</v>
      </c>
      <c r="Q84">
        <f t="shared" si="15"/>
        <v>17620.815439976093</v>
      </c>
    </row>
    <row r="85" spans="1:17" x14ac:dyDescent="0.25">
      <c r="A85">
        <f>Input!G86</f>
        <v>182</v>
      </c>
      <c r="B85">
        <f t="shared" ref="B85:B148" si="21">A85-$A$3</f>
        <v>82</v>
      </c>
      <c r="C85">
        <f t="shared" ref="C85:C148" si="22">((B85-$Y$3)/$Z$3)</f>
        <v>-4.5883282003975907</v>
      </c>
      <c r="D85" s="4">
        <f>Input!I86</f>
        <v>4680.1965602857144</v>
      </c>
      <c r="E85">
        <f t="shared" ref="E85:E148" si="23">D85-$D$3</f>
        <v>1124.0428000000006</v>
      </c>
      <c r="F85">
        <f t="shared" ref="F85:F148" si="24">F84+O85</f>
        <v>8.7983376846530126E-2</v>
      </c>
      <c r="G85">
        <f t="shared" ref="G85:G148" si="25">(E85-F85)^2</f>
        <v>1263274.429810388</v>
      </c>
      <c r="H85">
        <f t="shared" ref="H85:H148" si="26">(F85-$I$4)^2</f>
        <v>9249398.2189927325</v>
      </c>
      <c r="M85" s="4">
        <f>Input!J86</f>
        <v>34.410311571428792</v>
      </c>
      <c r="N85">
        <f t="shared" ref="N85:N148" si="27">M85-$M$3</f>
        <v>32.751389714286688</v>
      </c>
      <c r="O85">
        <f t="shared" ref="O85:O148" si="28">$X$3*((1/$Z$3)*(1/SQRT(2*PI()))*EXP(-1*C85*C85/2))</f>
        <v>2.3938871571120627E-2</v>
      </c>
      <c r="P85">
        <f t="shared" ref="P85:P148" si="29">(N85-O85)^2</f>
        <v>1071.086038662364</v>
      </c>
      <c r="Q85">
        <f t="shared" ref="Q85:Q148" si="30">(N85-$R$4)^2</f>
        <v>17269.375743430468</v>
      </c>
    </row>
    <row r="86" spans="1:17" x14ac:dyDescent="0.25">
      <c r="A86">
        <f>Input!G87</f>
        <v>183</v>
      </c>
      <c r="B86">
        <f t="shared" si="21"/>
        <v>83</v>
      </c>
      <c r="C86">
        <f t="shared" si="22"/>
        <v>-4.5220429957847754</v>
      </c>
      <c r="D86" s="4">
        <f>Input!I87</f>
        <v>4714.8696712857136</v>
      </c>
      <c r="E86">
        <f t="shared" si="23"/>
        <v>1158.7159109999998</v>
      </c>
      <c r="F86">
        <f t="shared" si="24"/>
        <v>0.12036026930828608</v>
      </c>
      <c r="G86">
        <f t="shared" si="25"/>
        <v>1342343.6501729542</v>
      </c>
      <c r="H86">
        <f t="shared" si="26"/>
        <v>9249201.2854990214</v>
      </c>
      <c r="M86" s="4">
        <f>Input!J87</f>
        <v>34.673110999999153</v>
      </c>
      <c r="N86">
        <f t="shared" si="27"/>
        <v>33.014189142857049</v>
      </c>
      <c r="O86">
        <f t="shared" si="28"/>
        <v>3.2376892461755957E-2</v>
      </c>
      <c r="P86">
        <f t="shared" si="29"/>
        <v>1087.7999393203252</v>
      </c>
      <c r="Q86">
        <f t="shared" si="30"/>
        <v>17200.374286007664</v>
      </c>
    </row>
    <row r="87" spans="1:17" x14ac:dyDescent="0.25">
      <c r="A87">
        <f>Input!G88</f>
        <v>184</v>
      </c>
      <c r="B87">
        <f t="shared" si="21"/>
        <v>84</v>
      </c>
      <c r="C87">
        <f t="shared" si="22"/>
        <v>-4.455757791171961</v>
      </c>
      <c r="D87" s="4">
        <f>Input!I88</f>
        <v>4749.6413321428572</v>
      </c>
      <c r="E87">
        <f t="shared" si="23"/>
        <v>1193.4875718571434</v>
      </c>
      <c r="F87">
        <f t="shared" si="24"/>
        <v>0.16395745734902822</v>
      </c>
      <c r="G87">
        <f t="shared" si="25"/>
        <v>1424021.2486841893</v>
      </c>
      <c r="H87">
        <f t="shared" si="26"/>
        <v>9248936.1075074468</v>
      </c>
      <c r="M87" s="4">
        <f>Input!J88</f>
        <v>34.771660857143615</v>
      </c>
      <c r="N87">
        <f t="shared" si="27"/>
        <v>33.112739000001511</v>
      </c>
      <c r="O87">
        <f t="shared" si="28"/>
        <v>4.3597188040742134E-2</v>
      </c>
      <c r="P87">
        <f t="shared" si="29"/>
        <v>1093.5681401795721</v>
      </c>
      <c r="Q87">
        <f t="shared" si="30"/>
        <v>17174.534331639556</v>
      </c>
    </row>
    <row r="88" spans="1:17" x14ac:dyDescent="0.25">
      <c r="A88">
        <f>Input!G89</f>
        <v>185</v>
      </c>
      <c r="B88">
        <f t="shared" si="21"/>
        <v>85</v>
      </c>
      <c r="C88">
        <f t="shared" si="22"/>
        <v>-4.3894725865591457</v>
      </c>
      <c r="D88" s="4">
        <f>Input!I89</f>
        <v>4784.6429424285716</v>
      </c>
      <c r="E88">
        <f t="shared" si="23"/>
        <v>1228.4891821428578</v>
      </c>
      <c r="F88">
        <f t="shared" si="24"/>
        <v>0.22240599135937</v>
      </c>
      <c r="G88">
        <f t="shared" si="25"/>
        <v>1508639.2733975949</v>
      </c>
      <c r="H88">
        <f t="shared" si="26"/>
        <v>9248580.602817269</v>
      </c>
      <c r="M88" s="4">
        <f>Input!J89</f>
        <v>35.001610285714378</v>
      </c>
      <c r="N88">
        <f t="shared" si="27"/>
        <v>33.342688428572274</v>
      </c>
      <c r="O88">
        <f t="shared" si="28"/>
        <v>5.8448534010341766E-2</v>
      </c>
      <c r="P88">
        <f t="shared" si="29"/>
        <v>1107.8406253587482</v>
      </c>
      <c r="Q88">
        <f t="shared" si="30"/>
        <v>17114.316705433848</v>
      </c>
    </row>
    <row r="89" spans="1:17" x14ac:dyDescent="0.25">
      <c r="A89">
        <f>Input!G90</f>
        <v>186</v>
      </c>
      <c r="B89">
        <f t="shared" si="21"/>
        <v>86</v>
      </c>
      <c r="C89">
        <f t="shared" si="22"/>
        <v>-4.3231873819463305</v>
      </c>
      <c r="D89" s="4">
        <f>Input!I90</f>
        <v>4819.4310282857141</v>
      </c>
      <c r="E89">
        <f t="shared" si="23"/>
        <v>1263.2772680000003</v>
      </c>
      <c r="F89">
        <f t="shared" si="24"/>
        <v>0.30042143721546616</v>
      </c>
      <c r="G89">
        <f t="shared" si="25"/>
        <v>1595110.5149536764</v>
      </c>
      <c r="H89">
        <f t="shared" si="26"/>
        <v>9248106.0958836507</v>
      </c>
      <c r="M89" s="4">
        <f>Input!J90</f>
        <v>34.788085857142505</v>
      </c>
      <c r="N89">
        <f t="shared" si="27"/>
        <v>33.129164000000401</v>
      </c>
      <c r="O89">
        <f t="shared" si="28"/>
        <v>7.8015445856096141E-2</v>
      </c>
      <c r="P89">
        <f t="shared" si="29"/>
        <v>1092.3784207481151</v>
      </c>
      <c r="Q89">
        <f t="shared" si="30"/>
        <v>17170.229554797694</v>
      </c>
    </row>
    <row r="90" spans="1:17" x14ac:dyDescent="0.25">
      <c r="A90">
        <f>Input!G91</f>
        <v>187</v>
      </c>
      <c r="B90">
        <f t="shared" si="21"/>
        <v>87</v>
      </c>
      <c r="C90">
        <f t="shared" si="22"/>
        <v>-4.2569021773335161</v>
      </c>
      <c r="D90" s="4">
        <f>Input!I91</f>
        <v>4854.2683888571428</v>
      </c>
      <c r="E90">
        <f t="shared" si="23"/>
        <v>1298.114628571429</v>
      </c>
      <c r="F90">
        <f t="shared" si="24"/>
        <v>0.40409771457871868</v>
      </c>
      <c r="G90">
        <f t="shared" si="25"/>
        <v>1684052.621896768</v>
      </c>
      <c r="H90">
        <f t="shared" si="26"/>
        <v>9247475.5330209434</v>
      </c>
      <c r="M90" s="4">
        <f>Input!J91</f>
        <v>34.83736057142869</v>
      </c>
      <c r="N90">
        <f t="shared" si="27"/>
        <v>33.178438714286585</v>
      </c>
      <c r="O90">
        <f t="shared" si="28"/>
        <v>0.10367627736325254</v>
      </c>
      <c r="P90">
        <f t="shared" si="29"/>
        <v>1093.9399102589146</v>
      </c>
      <c r="Q90">
        <f t="shared" si="30"/>
        <v>17157.318536487724</v>
      </c>
    </row>
    <row r="91" spans="1:17" x14ac:dyDescent="0.25">
      <c r="A91">
        <f>Input!G92</f>
        <v>188</v>
      </c>
      <c r="B91">
        <f t="shared" si="21"/>
        <v>88</v>
      </c>
      <c r="C91">
        <f t="shared" si="22"/>
        <v>-4.1906169727207008</v>
      </c>
      <c r="D91" s="4">
        <f>Input!I92</f>
        <v>4890.1733725714284</v>
      </c>
      <c r="E91">
        <f t="shared" si="23"/>
        <v>1334.0196122857146</v>
      </c>
      <c r="F91">
        <f t="shared" si="24"/>
        <v>0.54127115238646573</v>
      </c>
      <c r="G91">
        <f t="shared" si="25"/>
        <v>1778164.4862716924</v>
      </c>
      <c r="H91">
        <f t="shared" si="26"/>
        <v>9246641.2722570077</v>
      </c>
      <c r="M91" s="4">
        <f>Input!J92</f>
        <v>35.904983714285663</v>
      </c>
      <c r="N91">
        <f t="shared" si="27"/>
        <v>34.246061857143559</v>
      </c>
      <c r="O91">
        <f t="shared" si="28"/>
        <v>0.13717343780774705</v>
      </c>
      <c r="P91">
        <f t="shared" si="29"/>
        <v>1163.4162692027007</v>
      </c>
      <c r="Q91">
        <f t="shared" si="30"/>
        <v>16878.771097016506</v>
      </c>
    </row>
    <row r="92" spans="1:17" x14ac:dyDescent="0.25">
      <c r="A92">
        <f>Input!G93</f>
        <v>189</v>
      </c>
      <c r="B92">
        <f t="shared" si="21"/>
        <v>89</v>
      </c>
      <c r="C92">
        <f t="shared" si="22"/>
        <v>-4.1243317681078864</v>
      </c>
      <c r="D92" s="4">
        <f>Input!I93</f>
        <v>4926.8831797142857</v>
      </c>
      <c r="E92">
        <f t="shared" si="23"/>
        <v>1370.7294194285719</v>
      </c>
      <c r="F92">
        <f t="shared" si="24"/>
        <v>0.7219687917879356</v>
      </c>
      <c r="G92">
        <f t="shared" si="25"/>
        <v>1876920.4148003</v>
      </c>
      <c r="H92">
        <f t="shared" si="26"/>
        <v>9245542.3636486493</v>
      </c>
      <c r="M92" s="4">
        <f>Input!J93</f>
        <v>36.709807142857244</v>
      </c>
      <c r="N92">
        <f t="shared" si="27"/>
        <v>35.05088528571514</v>
      </c>
      <c r="O92">
        <f t="shared" si="28"/>
        <v>0.18069763940146988</v>
      </c>
      <c r="P92">
        <f t="shared" si="29"/>
        <v>1215.9299864891263</v>
      </c>
      <c r="Q92">
        <f t="shared" si="30"/>
        <v>16670.296214703241</v>
      </c>
    </row>
    <row r="93" spans="1:17" x14ac:dyDescent="0.25">
      <c r="A93">
        <f>Input!G94</f>
        <v>190</v>
      </c>
      <c r="B93">
        <f t="shared" si="21"/>
        <v>90</v>
      </c>
      <c r="C93">
        <f t="shared" si="22"/>
        <v>-4.0580465634950711</v>
      </c>
      <c r="D93" s="4">
        <f>Input!I94</f>
        <v>4966.0895822857137</v>
      </c>
      <c r="E93">
        <f t="shared" si="23"/>
        <v>1409.9358219999999</v>
      </c>
      <c r="F93">
        <f t="shared" si="24"/>
        <v>0.95895701405970779</v>
      </c>
      <c r="G93">
        <f t="shared" si="25"/>
        <v>1985215.8060656083</v>
      </c>
      <c r="H93">
        <f t="shared" si="26"/>
        <v>9244101.2241199501</v>
      </c>
      <c r="M93" s="4">
        <f>Input!J94</f>
        <v>39.206402571428043</v>
      </c>
      <c r="N93">
        <f t="shared" si="27"/>
        <v>37.547480714285939</v>
      </c>
      <c r="O93">
        <f t="shared" si="28"/>
        <v>0.23698822227177221</v>
      </c>
      <c r="P93">
        <f t="shared" si="29"/>
        <v>1392.0728499966458</v>
      </c>
      <c r="Q93">
        <f t="shared" si="30"/>
        <v>16031.84084927519</v>
      </c>
    </row>
    <row r="94" spans="1:17" x14ac:dyDescent="0.25">
      <c r="A94">
        <f>Input!G95</f>
        <v>191</v>
      </c>
      <c r="B94">
        <f t="shared" si="21"/>
        <v>91</v>
      </c>
      <c r="C94">
        <f t="shared" si="22"/>
        <v>-3.9917613588822562</v>
      </c>
      <c r="D94" s="4">
        <f>Input!I95</f>
        <v>5005.7558841428563</v>
      </c>
      <c r="E94">
        <f t="shared" si="23"/>
        <v>1449.6021238571425</v>
      </c>
      <c r="F94">
        <f t="shared" si="24"/>
        <v>1.2684087158145487</v>
      </c>
      <c r="G94">
        <f t="shared" si="25"/>
        <v>2097670.5504150814</v>
      </c>
      <c r="H94">
        <f t="shared" si="26"/>
        <v>9242219.5989429485</v>
      </c>
      <c r="M94" s="4">
        <f>Input!J95</f>
        <v>39.666301857142571</v>
      </c>
      <c r="N94">
        <f t="shared" si="27"/>
        <v>38.007380000000467</v>
      </c>
      <c r="O94">
        <f t="shared" si="28"/>
        <v>0.30945170175484088</v>
      </c>
      <c r="P94">
        <f t="shared" si="29"/>
        <v>1421.1337979796685</v>
      </c>
      <c r="Q94">
        <f t="shared" si="30"/>
        <v>15915.59030750043</v>
      </c>
    </row>
    <row r="95" spans="1:17" x14ac:dyDescent="0.25">
      <c r="A95">
        <f>Input!G96</f>
        <v>192</v>
      </c>
      <c r="B95">
        <f t="shared" si="21"/>
        <v>92</v>
      </c>
      <c r="C95">
        <f t="shared" si="22"/>
        <v>-3.9254761542694414</v>
      </c>
      <c r="D95" s="4">
        <f>Input!I96</f>
        <v>5045.898510142857</v>
      </c>
      <c r="E95">
        <f t="shared" si="23"/>
        <v>1489.7447498571432</v>
      </c>
      <c r="F95">
        <f t="shared" si="24"/>
        <v>1.6707094410682903</v>
      </c>
      <c r="G95">
        <f t="shared" si="25"/>
        <v>2214364.3497602222</v>
      </c>
      <c r="H95">
        <f t="shared" si="26"/>
        <v>9239773.690385554</v>
      </c>
      <c r="M95" s="4">
        <f>Input!J96</f>
        <v>40.142626000000746</v>
      </c>
      <c r="N95">
        <f t="shared" si="27"/>
        <v>38.483704142858642</v>
      </c>
      <c r="O95">
        <f t="shared" si="28"/>
        <v>0.40230072525374166</v>
      </c>
      <c r="P95">
        <f t="shared" si="29"/>
        <v>1450.1932862543704</v>
      </c>
      <c r="Q95">
        <f t="shared" si="30"/>
        <v>15795.633936146472</v>
      </c>
    </row>
    <row r="96" spans="1:17" x14ac:dyDescent="0.25">
      <c r="A96">
        <f>Input!G97</f>
        <v>193</v>
      </c>
      <c r="B96">
        <f t="shared" si="21"/>
        <v>93</v>
      </c>
      <c r="C96">
        <f t="shared" si="22"/>
        <v>-3.8591909496566261</v>
      </c>
      <c r="D96" s="4">
        <f>Input!I97</f>
        <v>5087.6672079999998</v>
      </c>
      <c r="E96">
        <f t="shared" si="23"/>
        <v>1531.513447714286</v>
      </c>
      <c r="F96">
        <f t="shared" si="24"/>
        <v>2.1914250349478004</v>
      </c>
      <c r="G96">
        <f t="shared" si="25"/>
        <v>2338825.8490520222</v>
      </c>
      <c r="H96">
        <f t="shared" si="26"/>
        <v>9236608.3235599175</v>
      </c>
      <c r="M96" s="4">
        <f>Input!J97</f>
        <v>41.768697857142797</v>
      </c>
      <c r="N96">
        <f t="shared" si="27"/>
        <v>40.109776000000693</v>
      </c>
      <c r="O96">
        <f t="shared" si="28"/>
        <v>0.52071559387951005</v>
      </c>
      <c r="P96">
        <f t="shared" si="29"/>
        <v>1567.2937038395121</v>
      </c>
      <c r="Q96">
        <f t="shared" si="30"/>
        <v>15389.546404458417</v>
      </c>
    </row>
    <row r="97" spans="1:17" x14ac:dyDescent="0.25">
      <c r="A97">
        <f>Input!G98</f>
        <v>194</v>
      </c>
      <c r="B97">
        <f t="shared" si="21"/>
        <v>94</v>
      </c>
      <c r="C97">
        <f t="shared" si="22"/>
        <v>-3.7929057450438113</v>
      </c>
      <c r="D97" s="4">
        <f>Input!I98</f>
        <v>5130.1093297142861</v>
      </c>
      <c r="E97">
        <f t="shared" si="23"/>
        <v>1573.9555694285723</v>
      </c>
      <c r="F97">
        <f t="shared" si="24"/>
        <v>2.8624554106154361</v>
      </c>
      <c r="G97">
        <f t="shared" si="25"/>
        <v>2468333.5729146409</v>
      </c>
      <c r="H97">
        <f t="shared" si="26"/>
        <v>9232530.0111375377</v>
      </c>
      <c r="M97" s="4">
        <f>Input!J98</f>
        <v>42.442121714286259</v>
      </c>
      <c r="N97">
        <f t="shared" si="27"/>
        <v>40.783199857144155</v>
      </c>
      <c r="O97">
        <f t="shared" si="28"/>
        <v>0.67103037566763568</v>
      </c>
      <c r="P97">
        <f t="shared" si="29"/>
        <v>1608.9861405106963</v>
      </c>
      <c r="Q97">
        <f t="shared" si="30"/>
        <v>15222.917235452573</v>
      </c>
    </row>
    <row r="98" spans="1:17" x14ac:dyDescent="0.25">
      <c r="A98">
        <f>Input!G99</f>
        <v>195</v>
      </c>
      <c r="B98">
        <f t="shared" si="21"/>
        <v>95</v>
      </c>
      <c r="C98">
        <f t="shared" si="22"/>
        <v>-3.7266205404309964</v>
      </c>
      <c r="D98" s="4">
        <f>Input!I99</f>
        <v>5174.5717227142859</v>
      </c>
      <c r="E98">
        <f t="shared" si="23"/>
        <v>1618.4179624285721</v>
      </c>
      <c r="F98">
        <f t="shared" si="24"/>
        <v>3.723400799102579</v>
      </c>
      <c r="G98">
        <f t="shared" si="25"/>
        <v>2607238.5273557846</v>
      </c>
      <c r="H98">
        <f t="shared" si="26"/>
        <v>9227298.7737057768</v>
      </c>
      <c r="M98" s="4">
        <f>Input!J99</f>
        <v>44.462392999999793</v>
      </c>
      <c r="N98">
        <f t="shared" si="27"/>
        <v>42.803471142857688</v>
      </c>
      <c r="O98">
        <f t="shared" si="28"/>
        <v>0.86094538848714286</v>
      </c>
      <c r="P98">
        <f t="shared" si="29"/>
        <v>1759.1754666560362</v>
      </c>
      <c r="Q98">
        <f t="shared" si="30"/>
        <v>14728.471794081193</v>
      </c>
    </row>
    <row r="99" spans="1:17" x14ac:dyDescent="0.25">
      <c r="A99">
        <f>Input!G100</f>
        <v>196</v>
      </c>
      <c r="B99">
        <f t="shared" si="21"/>
        <v>96</v>
      </c>
      <c r="C99">
        <f t="shared" si="22"/>
        <v>-3.6603353358181816</v>
      </c>
      <c r="D99" s="4">
        <f>Input!I100</f>
        <v>5219.6911144285714</v>
      </c>
      <c r="E99">
        <f t="shared" si="23"/>
        <v>1663.5373541428576</v>
      </c>
      <c r="F99">
        <f t="shared" si="24"/>
        <v>4.8231682358244861</v>
      </c>
      <c r="G99">
        <f t="shared" si="25"/>
        <v>2751332.750529231</v>
      </c>
      <c r="H99">
        <f t="shared" si="26"/>
        <v>9220618.5728737935</v>
      </c>
      <c r="M99" s="4">
        <f>Input!J100</f>
        <v>45.119391714285484</v>
      </c>
      <c r="N99">
        <f t="shared" si="27"/>
        <v>43.46046985714338</v>
      </c>
      <c r="O99">
        <f t="shared" si="28"/>
        <v>1.099767436721907</v>
      </c>
      <c r="P99">
        <f t="shared" si="29"/>
        <v>1794.4291095515018</v>
      </c>
      <c r="Q99">
        <f t="shared" si="30"/>
        <v>14569.43551058728</v>
      </c>
    </row>
    <row r="100" spans="1:17" x14ac:dyDescent="0.25">
      <c r="A100">
        <f>Input!G101</f>
        <v>197</v>
      </c>
      <c r="B100">
        <f t="shared" si="21"/>
        <v>97</v>
      </c>
      <c r="C100">
        <f t="shared" si="22"/>
        <v>-3.5940501312053668</v>
      </c>
      <c r="D100" s="4">
        <f>Input!I101</f>
        <v>5265.3196801428567</v>
      </c>
      <c r="E100">
        <f t="shared" si="23"/>
        <v>1709.1659198571429</v>
      </c>
      <c r="F100">
        <f t="shared" si="24"/>
        <v>6.2218468568550733</v>
      </c>
      <c r="G100">
        <f t="shared" si="25"/>
        <v>2900018.5157668092</v>
      </c>
      <c r="H100">
        <f t="shared" si="26"/>
        <v>9212126.2220245786</v>
      </c>
      <c r="M100" s="4">
        <f>Input!J101</f>
        <v>45.628565714285287</v>
      </c>
      <c r="N100">
        <f t="shared" si="27"/>
        <v>43.969643857143183</v>
      </c>
      <c r="O100">
        <f t="shared" si="28"/>
        <v>1.3986786210305873</v>
      </c>
      <c r="P100">
        <f t="shared" si="29"/>
        <v>1812.2870811343075</v>
      </c>
      <c r="Q100">
        <f t="shared" si="30"/>
        <v>14446.77617656968</v>
      </c>
    </row>
    <row r="101" spans="1:17" x14ac:dyDescent="0.25">
      <c r="A101">
        <f>Input!G102</f>
        <v>198</v>
      </c>
      <c r="B101">
        <f t="shared" si="21"/>
        <v>98</v>
      </c>
      <c r="C101">
        <f t="shared" si="22"/>
        <v>-3.5277649265925515</v>
      </c>
      <c r="D101" s="4">
        <f>Input!I102</f>
        <v>5312.0322938571426</v>
      </c>
      <c r="E101">
        <f t="shared" si="23"/>
        <v>1755.8785335714288</v>
      </c>
      <c r="F101">
        <f t="shared" si="24"/>
        <v>7.9928806375153911</v>
      </c>
      <c r="G101">
        <f t="shared" si="25"/>
        <v>3055104.2557322127</v>
      </c>
      <c r="H101">
        <f t="shared" si="26"/>
        <v>9201378.6576533876</v>
      </c>
      <c r="M101" s="4">
        <f>Input!J102</f>
        <v>46.712613714285908</v>
      </c>
      <c r="N101">
        <f t="shared" si="27"/>
        <v>45.053691857143804</v>
      </c>
      <c r="O101">
        <f t="shared" si="28"/>
        <v>1.771033780660318</v>
      </c>
      <c r="P101">
        <f t="shared" si="29"/>
        <v>1873.3884901657811</v>
      </c>
      <c r="Q101">
        <f t="shared" si="30"/>
        <v>14187.357595732208</v>
      </c>
    </row>
    <row r="102" spans="1:17" x14ac:dyDescent="0.25">
      <c r="A102">
        <f>Input!G103</f>
        <v>199</v>
      </c>
      <c r="B102">
        <f t="shared" si="21"/>
        <v>99</v>
      </c>
      <c r="C102">
        <f t="shared" si="22"/>
        <v>-3.4614797219797366</v>
      </c>
      <c r="D102" s="4">
        <f>Input!I103</f>
        <v>5359.8946554285712</v>
      </c>
      <c r="E102">
        <f t="shared" si="23"/>
        <v>1803.7408951428574</v>
      </c>
      <c r="F102">
        <f t="shared" si="24"/>
        <v>10.225566288777156</v>
      </c>
      <c r="G102">
        <f t="shared" si="25"/>
        <v>3216697.2348345597</v>
      </c>
      <c r="H102">
        <f t="shared" si="26"/>
        <v>9187838.485994691</v>
      </c>
      <c r="M102" s="4">
        <f>Input!J103</f>
        <v>47.862361571428664</v>
      </c>
      <c r="N102">
        <f t="shared" si="27"/>
        <v>46.20343971428656</v>
      </c>
      <c r="O102">
        <f t="shared" si="28"/>
        <v>2.2326856512617645</v>
      </c>
      <c r="P102">
        <f t="shared" si="29"/>
        <v>1933.4272128710118</v>
      </c>
      <c r="Q102">
        <f t="shared" si="30"/>
        <v>13914.784983842163</v>
      </c>
    </row>
    <row r="103" spans="1:17" x14ac:dyDescent="0.25">
      <c r="A103">
        <f>Input!G104</f>
        <v>200</v>
      </c>
      <c r="B103">
        <f t="shared" si="21"/>
        <v>100</v>
      </c>
      <c r="C103">
        <f t="shared" si="22"/>
        <v>-3.3951945173669218</v>
      </c>
      <c r="D103" s="4">
        <f>Input!I104</f>
        <v>5408.4961407142855</v>
      </c>
      <c r="E103">
        <f t="shared" si="23"/>
        <v>1852.3423804285717</v>
      </c>
      <c r="F103">
        <f t="shared" si="24"/>
        <v>13.027901899694283</v>
      </c>
      <c r="G103">
        <f t="shared" si="25"/>
        <v>3383077.7509259558</v>
      </c>
      <c r="H103">
        <f t="shared" si="26"/>
        <v>9170857.7693387736</v>
      </c>
      <c r="M103" s="4">
        <f>Input!J104</f>
        <v>48.601485285714261</v>
      </c>
      <c r="N103">
        <f t="shared" si="27"/>
        <v>46.942563428572157</v>
      </c>
      <c r="O103">
        <f t="shared" si="28"/>
        <v>2.8023356109171278</v>
      </c>
      <c r="P103">
        <f t="shared" si="29"/>
        <v>1948.3597117944871</v>
      </c>
      <c r="Q103">
        <f t="shared" si="30"/>
        <v>13740.955821341227</v>
      </c>
    </row>
    <row r="104" spans="1:17" x14ac:dyDescent="0.25">
      <c r="A104">
        <f>Input!G105</f>
        <v>201</v>
      </c>
      <c r="B104">
        <f t="shared" si="21"/>
        <v>101</v>
      </c>
      <c r="C104">
        <f t="shared" si="22"/>
        <v>-3.328909312754107</v>
      </c>
      <c r="D104" s="4">
        <f>Input!I105</f>
        <v>5459.1507471428567</v>
      </c>
      <c r="E104">
        <f t="shared" si="23"/>
        <v>1902.9969868571429</v>
      </c>
      <c r="F104">
        <f t="shared" si="24"/>
        <v>16.529808332670594</v>
      </c>
      <c r="G104">
        <f t="shared" si="25"/>
        <v>3558758.4156500832</v>
      </c>
      <c r="H104">
        <f t="shared" si="26"/>
        <v>9149660.0891339574</v>
      </c>
      <c r="M104" s="4">
        <f>Input!J105</f>
        <v>50.654606428571242</v>
      </c>
      <c r="N104">
        <f t="shared" si="27"/>
        <v>48.995684571429138</v>
      </c>
      <c r="O104">
        <f t="shared" si="28"/>
        <v>3.5019064329763099</v>
      </c>
      <c r="P104">
        <f t="shared" si="29"/>
        <v>2069.683849310768</v>
      </c>
      <c r="Q104">
        <f t="shared" si="30"/>
        <v>13263.829920763679</v>
      </c>
    </row>
    <row r="105" spans="1:17" x14ac:dyDescent="0.25">
      <c r="A105">
        <f>Input!G106</f>
        <v>202</v>
      </c>
      <c r="B105">
        <f t="shared" si="21"/>
        <v>102</v>
      </c>
      <c r="C105">
        <f t="shared" si="22"/>
        <v>-3.2626241081412917</v>
      </c>
      <c r="D105" s="4">
        <f>Input!I106</f>
        <v>5509.1483548571423</v>
      </c>
      <c r="E105">
        <f t="shared" si="23"/>
        <v>1952.9945945714285</v>
      </c>
      <c r="F105">
        <f t="shared" si="24"/>
        <v>20.886740098061182</v>
      </c>
      <c r="G105">
        <f t="shared" si="25"/>
        <v>3733040.7613176787</v>
      </c>
      <c r="H105">
        <f t="shared" si="26"/>
        <v>9123321.0246132519</v>
      </c>
      <c r="M105" s="4">
        <f>Input!J106</f>
        <v>49.99760771428555</v>
      </c>
      <c r="N105">
        <f t="shared" si="27"/>
        <v>48.338685857143446</v>
      </c>
      <c r="O105">
        <f t="shared" si="28"/>
        <v>4.3569317653905886</v>
      </c>
      <c r="P105">
        <f t="shared" si="29"/>
        <v>1934.3946929874189</v>
      </c>
      <c r="Q105">
        <f t="shared" si="30"/>
        <v>13415.592946356432</v>
      </c>
    </row>
    <row r="106" spans="1:17" x14ac:dyDescent="0.25">
      <c r="A106">
        <f>Input!G107</f>
        <v>203</v>
      </c>
      <c r="B106">
        <f t="shared" si="21"/>
        <v>103</v>
      </c>
      <c r="C106">
        <f t="shared" si="22"/>
        <v>-3.1963389035284768</v>
      </c>
      <c r="D106" s="4">
        <f>Input!I107</f>
        <v>5551.5083517142857</v>
      </c>
      <c r="E106">
        <f t="shared" si="23"/>
        <v>1995.3545914285719</v>
      </c>
      <c r="F106">
        <f t="shared" si="24"/>
        <v>26.283695221480894</v>
      </c>
      <c r="G106">
        <f t="shared" si="25"/>
        <v>3877240.1942897965</v>
      </c>
      <c r="H106">
        <f t="shared" si="26"/>
        <v>9090747.3231312428</v>
      </c>
      <c r="M106" s="4">
        <f>Input!J107</f>
        <v>42.359996857143415</v>
      </c>
      <c r="N106">
        <f t="shared" si="27"/>
        <v>40.70107500000131</v>
      </c>
      <c r="O106">
        <f t="shared" si="28"/>
        <v>5.396955123419712</v>
      </c>
      <c r="P106">
        <f t="shared" si="29"/>
        <v>1246.3808802600436</v>
      </c>
      <c r="Q106">
        <f t="shared" si="30"/>
        <v>15243.189304611067</v>
      </c>
    </row>
    <row r="107" spans="1:17" x14ac:dyDescent="0.25">
      <c r="A107">
        <f>Input!G108</f>
        <v>204</v>
      </c>
      <c r="B107">
        <f t="shared" si="21"/>
        <v>104</v>
      </c>
      <c r="C107">
        <f t="shared" si="22"/>
        <v>-3.130053698915662</v>
      </c>
      <c r="D107" s="4">
        <f>Input!I108</f>
        <v>5586.0664879999995</v>
      </c>
      <c r="E107">
        <f t="shared" si="23"/>
        <v>2029.9127277142857</v>
      </c>
      <c r="F107">
        <f t="shared" si="24"/>
        <v>32.93962426252736</v>
      </c>
      <c r="G107">
        <f t="shared" si="25"/>
        <v>3987901.5759097473</v>
      </c>
      <c r="H107">
        <f t="shared" si="26"/>
        <v>9050655.2193385419</v>
      </c>
      <c r="M107" s="4">
        <f>Input!J108</f>
        <v>34.558136285713772</v>
      </c>
      <c r="N107">
        <f t="shared" si="27"/>
        <v>32.899214428571668</v>
      </c>
      <c r="O107">
        <f t="shared" si="28"/>
        <v>6.6559290410464662</v>
      </c>
      <c r="P107">
        <f t="shared" si="29"/>
        <v>688.7100279310938</v>
      </c>
      <c r="Q107">
        <f t="shared" si="30"/>
        <v>17230.545418148628</v>
      </c>
    </row>
    <row r="108" spans="1:17" x14ac:dyDescent="0.25">
      <c r="A108">
        <f>Input!G109</f>
        <v>205</v>
      </c>
      <c r="B108">
        <f t="shared" si="21"/>
        <v>105</v>
      </c>
      <c r="C108">
        <f t="shared" si="22"/>
        <v>-3.0637684943028471</v>
      </c>
      <c r="D108" s="4">
        <f>Input!I109</f>
        <v>5634.3887487142856</v>
      </c>
      <c r="E108">
        <f t="shared" si="23"/>
        <v>2078.2349884285718</v>
      </c>
      <c r="F108">
        <f t="shared" si="24"/>
        <v>41.112226980479889</v>
      </c>
      <c r="G108">
        <f t="shared" si="25"/>
        <v>4149869.1452098996</v>
      </c>
      <c r="H108">
        <f t="shared" si="26"/>
        <v>9001548.5930983778</v>
      </c>
      <c r="M108" s="4">
        <f>Input!J109</f>
        <v>48.322260714286131</v>
      </c>
      <c r="N108">
        <f t="shared" si="27"/>
        <v>46.663338857144026</v>
      </c>
      <c r="O108">
        <f t="shared" si="28"/>
        <v>8.1726027179525289</v>
      </c>
      <c r="P108">
        <f t="shared" si="29"/>
        <v>1481.5367685368624</v>
      </c>
      <c r="Q108">
        <f t="shared" si="30"/>
        <v>13806.496214361659</v>
      </c>
    </row>
    <row r="109" spans="1:17" x14ac:dyDescent="0.25">
      <c r="A109">
        <f>Input!G110</f>
        <v>206</v>
      </c>
      <c r="B109">
        <f t="shared" si="21"/>
        <v>106</v>
      </c>
      <c r="C109">
        <f t="shared" si="22"/>
        <v>-2.9974832896900323</v>
      </c>
      <c r="D109" s="4">
        <f>Input!I110</f>
        <v>5682.2346854285715</v>
      </c>
      <c r="E109">
        <f t="shared" si="23"/>
        <v>2126.0809251428577</v>
      </c>
      <c r="F109">
        <f t="shared" si="24"/>
        <v>51.103111064301949</v>
      </c>
      <c r="G109">
        <f t="shared" si="25"/>
        <v>4305532.928918221</v>
      </c>
      <c r="H109">
        <f t="shared" si="26"/>
        <v>8941697.9493106697</v>
      </c>
      <c r="M109" s="4">
        <f>Input!J110</f>
        <v>47.845936714285926</v>
      </c>
      <c r="N109">
        <f t="shared" si="27"/>
        <v>46.187014857143822</v>
      </c>
      <c r="O109">
        <f t="shared" si="28"/>
        <v>9.9908840838220598</v>
      </c>
      <c r="P109">
        <f t="shared" si="29"/>
        <v>1310.1598829594107</v>
      </c>
      <c r="Q109">
        <f t="shared" si="30"/>
        <v>13918.660237019252</v>
      </c>
    </row>
    <row r="110" spans="1:17" x14ac:dyDescent="0.25">
      <c r="A110">
        <f>Input!G111</f>
        <v>207</v>
      </c>
      <c r="B110">
        <f t="shared" si="21"/>
        <v>107</v>
      </c>
      <c r="C110">
        <f t="shared" si="22"/>
        <v>-2.931198085077217</v>
      </c>
      <c r="D110" s="4">
        <f>Input!I111</f>
        <v>5728.8158994285714</v>
      </c>
      <c r="E110">
        <f t="shared" si="23"/>
        <v>2172.6621391428575</v>
      </c>
      <c r="F110">
        <f t="shared" si="24"/>
        <v>63.263270824540712</v>
      </c>
      <c r="G110">
        <f t="shared" si="25"/>
        <v>4449563.5856625969</v>
      </c>
      <c r="H110">
        <f t="shared" si="26"/>
        <v>8869121.5649513435</v>
      </c>
      <c r="M110" s="4">
        <f>Input!J111</f>
        <v>46.581213999999818</v>
      </c>
      <c r="N110">
        <f t="shared" si="27"/>
        <v>44.922292142857714</v>
      </c>
      <c r="O110">
        <f t="shared" si="28"/>
        <v>12.160159760238761</v>
      </c>
      <c r="P110">
        <f t="shared" si="29"/>
        <v>1073.3573182562493</v>
      </c>
      <c r="Q110">
        <f t="shared" si="30"/>
        <v>14218.677084125327</v>
      </c>
    </row>
    <row r="111" spans="1:17" x14ac:dyDescent="0.25">
      <c r="A111">
        <f>Input!G112</f>
        <v>208</v>
      </c>
      <c r="B111">
        <f t="shared" si="21"/>
        <v>108</v>
      </c>
      <c r="C111">
        <f t="shared" si="22"/>
        <v>-2.8649128804644022</v>
      </c>
      <c r="D111" s="4">
        <f>Input!I112</f>
        <v>5773.1140427142864</v>
      </c>
      <c r="E111">
        <f t="shared" si="23"/>
        <v>2216.9602824285726</v>
      </c>
      <c r="F111">
        <f t="shared" si="24"/>
        <v>77.998824857611339</v>
      </c>
      <c r="G111">
        <f t="shared" si="25"/>
        <v>4575156.1169740902</v>
      </c>
      <c r="H111">
        <f t="shared" si="26"/>
        <v>8781570.5869805701</v>
      </c>
      <c r="M111" s="4">
        <f>Input!J112</f>
        <v>44.298143285715014</v>
      </c>
      <c r="N111">
        <f t="shared" si="27"/>
        <v>42.63922142857291</v>
      </c>
      <c r="O111">
        <f t="shared" si="28"/>
        <v>14.735554033070624</v>
      </c>
      <c r="P111">
        <f t="shared" si="29"/>
        <v>778.61465411881727</v>
      </c>
      <c r="Q111">
        <f t="shared" si="30"/>
        <v>14768.36576341937</v>
      </c>
    </row>
    <row r="112" spans="1:17" x14ac:dyDescent="0.25">
      <c r="A112">
        <f>Input!G113</f>
        <v>209</v>
      </c>
      <c r="B112">
        <f t="shared" si="21"/>
        <v>109</v>
      </c>
      <c r="C112">
        <f t="shared" si="22"/>
        <v>-2.7986276758515873</v>
      </c>
      <c r="D112" s="4">
        <f>Input!I113</f>
        <v>5815.5068894285714</v>
      </c>
      <c r="E112">
        <f t="shared" si="23"/>
        <v>2259.3531291428576</v>
      </c>
      <c r="F112">
        <f t="shared" si="24"/>
        <v>95.776930632914059</v>
      </c>
      <c r="G112">
        <f t="shared" si="25"/>
        <v>4681061.9667587383</v>
      </c>
      <c r="H112">
        <f t="shared" si="26"/>
        <v>8676520.384428639</v>
      </c>
      <c r="M112" s="4">
        <f>Input!J113</f>
        <v>42.392846714285042</v>
      </c>
      <c r="N112">
        <f t="shared" si="27"/>
        <v>40.733924857142938</v>
      </c>
      <c r="O112">
        <f t="shared" si="28"/>
        <v>17.778105775302727</v>
      </c>
      <c r="P112">
        <f t="shared" si="29"/>
        <v>526.96962971817914</v>
      </c>
      <c r="Q112">
        <f t="shared" si="30"/>
        <v>15235.07887942936</v>
      </c>
    </row>
    <row r="113" spans="1:17" x14ac:dyDescent="0.25">
      <c r="A113">
        <f>Input!G114</f>
        <v>210</v>
      </c>
      <c r="B113">
        <f t="shared" si="21"/>
        <v>110</v>
      </c>
      <c r="C113">
        <f t="shared" si="22"/>
        <v>-2.7323424712387725</v>
      </c>
      <c r="D113" s="4">
        <f>Input!I114</f>
        <v>5857.8997361428565</v>
      </c>
      <c r="E113">
        <f t="shared" si="23"/>
        <v>2301.7459758571426</v>
      </c>
      <c r="F113">
        <f t="shared" si="24"/>
        <v>117.13177105289961</v>
      </c>
      <c r="G113">
        <f t="shared" si="25"/>
        <v>4772539.223832475</v>
      </c>
      <c r="H113">
        <f t="shared" si="26"/>
        <v>8551171.0603189431</v>
      </c>
      <c r="M113" s="4">
        <f>Input!J114</f>
        <v>42.392846714285042</v>
      </c>
      <c r="N113">
        <f t="shared" si="27"/>
        <v>40.733924857142938</v>
      </c>
      <c r="O113">
        <f t="shared" si="28"/>
        <v>21.35484041998555</v>
      </c>
      <c r="P113">
        <f t="shared" si="29"/>
        <v>375.54891362247571</v>
      </c>
      <c r="Q113">
        <f t="shared" si="30"/>
        <v>15235.07887942936</v>
      </c>
    </row>
    <row r="114" spans="1:17" x14ac:dyDescent="0.25">
      <c r="A114">
        <f>Input!G115</f>
        <v>211</v>
      </c>
      <c r="B114">
        <f t="shared" si="21"/>
        <v>111</v>
      </c>
      <c r="C114">
        <f t="shared" si="22"/>
        <v>-2.6660572666259577</v>
      </c>
      <c r="D114" s="4">
        <f>Input!I115</f>
        <v>5900.2925828571415</v>
      </c>
      <c r="E114">
        <f t="shared" si="23"/>
        <v>2344.1388225714277</v>
      </c>
      <c r="F114">
        <f t="shared" si="24"/>
        <v>142.67048378098542</v>
      </c>
      <c r="G114">
        <f t="shared" si="25"/>
        <v>4846462.8466967503</v>
      </c>
      <c r="H114">
        <f t="shared" si="26"/>
        <v>8402460.7099360898</v>
      </c>
      <c r="M114" s="4">
        <f>Input!J115</f>
        <v>42.392846714285042</v>
      </c>
      <c r="N114">
        <f t="shared" si="27"/>
        <v>40.733924857142938</v>
      </c>
      <c r="O114">
        <f t="shared" si="28"/>
        <v>25.538712728085823</v>
      </c>
      <c r="P114">
        <f t="shared" si="29"/>
        <v>230.89447164704447</v>
      </c>
      <c r="Q114">
        <f t="shared" si="30"/>
        <v>15235.07887942936</v>
      </c>
    </row>
    <row r="115" spans="1:17" x14ac:dyDescent="0.25">
      <c r="A115">
        <f>Input!G116</f>
        <v>212</v>
      </c>
      <c r="B115">
        <f t="shared" si="21"/>
        <v>112</v>
      </c>
      <c r="C115">
        <f t="shared" si="22"/>
        <v>-2.5997720620131424</v>
      </c>
      <c r="D115" s="4">
        <f>Input!I116</f>
        <v>5937.544414142857</v>
      </c>
      <c r="E115">
        <f t="shared" si="23"/>
        <v>2381.3906538571432</v>
      </c>
      <c r="F115">
        <f t="shared" si="24"/>
        <v>173.07887916997495</v>
      </c>
      <c r="G115">
        <f t="shared" si="25"/>
        <v>4876640.8942219894</v>
      </c>
      <c r="H115">
        <f t="shared" si="26"/>
        <v>8227095.7592993118</v>
      </c>
      <c r="M115" s="4">
        <f>Input!J116</f>
        <v>37.251831285715525</v>
      </c>
      <c r="N115">
        <f t="shared" si="27"/>
        <v>35.592909428573421</v>
      </c>
      <c r="O115">
        <f t="shared" si="28"/>
        <v>30.408395388989533</v>
      </c>
      <c r="P115">
        <f t="shared" si="29"/>
        <v>26.879185826642448</v>
      </c>
      <c r="Q115">
        <f t="shared" si="30"/>
        <v>16530.624735141166</v>
      </c>
    </row>
    <row r="116" spans="1:17" x14ac:dyDescent="0.25">
      <c r="A116">
        <f>Input!G117</f>
        <v>213</v>
      </c>
      <c r="B116">
        <f t="shared" si="21"/>
        <v>113</v>
      </c>
      <c r="C116">
        <f t="shared" si="22"/>
        <v>-2.5334868574003275</v>
      </c>
      <c r="D116" s="4">
        <f>Input!I117</f>
        <v>5973.7943221428577</v>
      </c>
      <c r="E116">
        <f t="shared" si="23"/>
        <v>2417.6405618571439</v>
      </c>
      <c r="F116">
        <f t="shared" si="24"/>
        <v>209.12676776774805</v>
      </c>
      <c r="G116">
        <f t="shared" si="25"/>
        <v>4877533.1786831394</v>
      </c>
      <c r="H116">
        <f t="shared" si="26"/>
        <v>8021603.5093017397</v>
      </c>
      <c r="M116" s="4">
        <f>Input!J117</f>
        <v>36.249908000000687</v>
      </c>
      <c r="N116">
        <f t="shared" si="27"/>
        <v>34.590986142858583</v>
      </c>
      <c r="O116">
        <f t="shared" si="28"/>
        <v>36.047888597773081</v>
      </c>
      <c r="P116">
        <f t="shared" si="29"/>
        <v>2.1225647631358919</v>
      </c>
      <c r="Q116">
        <f t="shared" si="30"/>
        <v>16789.266099071454</v>
      </c>
    </row>
    <row r="117" spans="1:17" x14ac:dyDescent="0.25">
      <c r="A117">
        <f>Input!G118</f>
        <v>214</v>
      </c>
      <c r="B117">
        <f t="shared" si="21"/>
        <v>114</v>
      </c>
      <c r="C117">
        <f t="shared" si="22"/>
        <v>-2.4672016527875127</v>
      </c>
      <c r="D117" s="4">
        <f>Input!I118</f>
        <v>6009.6171809999996</v>
      </c>
      <c r="E117">
        <f t="shared" si="23"/>
        <v>2453.4634207142858</v>
      </c>
      <c r="F117">
        <f t="shared" si="24"/>
        <v>251.67269460148822</v>
      </c>
      <c r="G117">
        <f t="shared" si="25"/>
        <v>4847882.4015963199</v>
      </c>
      <c r="H117">
        <f t="shared" si="26"/>
        <v>7782412.8117432166</v>
      </c>
      <c r="M117" s="4">
        <f>Input!J118</f>
        <v>35.82285885714191</v>
      </c>
      <c r="N117">
        <f t="shared" si="27"/>
        <v>34.163936999999805</v>
      </c>
      <c r="O117">
        <f t="shared" si="28"/>
        <v>42.545926833740154</v>
      </c>
      <c r="P117">
        <f t="shared" si="29"/>
        <v>70.257753572926561</v>
      </c>
      <c r="Q117">
        <f t="shared" si="30"/>
        <v>16900.116889223984</v>
      </c>
    </row>
    <row r="118" spans="1:17" x14ac:dyDescent="0.25">
      <c r="A118">
        <f>Input!G119</f>
        <v>215</v>
      </c>
      <c r="B118">
        <f t="shared" si="21"/>
        <v>115</v>
      </c>
      <c r="C118">
        <f t="shared" si="22"/>
        <v>-2.4009164481746978</v>
      </c>
      <c r="D118" s="4">
        <f>Input!I119</f>
        <v>6048.0516100000004</v>
      </c>
      <c r="E118">
        <f t="shared" si="23"/>
        <v>2491.8978497142866</v>
      </c>
      <c r="F118">
        <f t="shared" si="24"/>
        <v>301.66785586680527</v>
      </c>
      <c r="G118">
        <f t="shared" si="25"/>
        <v>4797107.4259491377</v>
      </c>
      <c r="H118">
        <f t="shared" si="26"/>
        <v>7505969.5630937023</v>
      </c>
      <c r="M118" s="4">
        <f>Input!J119</f>
        <v>38.434429000000819</v>
      </c>
      <c r="N118">
        <f t="shared" si="27"/>
        <v>36.775507142858714</v>
      </c>
      <c r="O118">
        <f t="shared" si="28"/>
        <v>49.995161265317073</v>
      </c>
      <c r="P118">
        <f t="shared" si="29"/>
        <v>174.75925511743026</v>
      </c>
      <c r="Q118">
        <f t="shared" si="30"/>
        <v>16227.926602508052</v>
      </c>
    </row>
    <row r="119" spans="1:17" x14ac:dyDescent="0.25">
      <c r="A119">
        <f>Input!G120</f>
        <v>216</v>
      </c>
      <c r="B119">
        <f t="shared" si="21"/>
        <v>116</v>
      </c>
      <c r="C119">
        <f t="shared" si="22"/>
        <v>-2.3346312435618826</v>
      </c>
      <c r="D119" s="4">
        <f>Input!I120</f>
        <v>6089.4425335714277</v>
      </c>
      <c r="E119">
        <f t="shared" si="23"/>
        <v>2533.2887732857139</v>
      </c>
      <c r="F119">
        <f t="shared" si="24"/>
        <v>360.1589555152774</v>
      </c>
      <c r="G119">
        <f t="shared" si="25"/>
        <v>4722493.204882971</v>
      </c>
      <c r="H119">
        <f t="shared" si="26"/>
        <v>7188894.3527748855</v>
      </c>
      <c r="M119" s="4">
        <f>Input!J120</f>
        <v>41.390923571427265</v>
      </c>
      <c r="N119">
        <f t="shared" si="27"/>
        <v>39.732001714285161</v>
      </c>
      <c r="O119">
        <f t="shared" si="28"/>
        <v>58.491099648472151</v>
      </c>
      <c r="P119">
        <f t="shared" si="29"/>
        <v>351.90375530441861</v>
      </c>
      <c r="Q119">
        <f t="shared" si="30"/>
        <v>15483.418401667353</v>
      </c>
    </row>
    <row r="120" spans="1:17" x14ac:dyDescent="0.25">
      <c r="A120">
        <f>Input!G121</f>
        <v>217</v>
      </c>
      <c r="B120">
        <f t="shared" si="21"/>
        <v>117</v>
      </c>
      <c r="C120">
        <f t="shared" si="22"/>
        <v>-2.2683460389490677</v>
      </c>
      <c r="D120" s="4">
        <f>Input!I121</f>
        <v>6130.8334571428568</v>
      </c>
      <c r="E120">
        <f t="shared" si="23"/>
        <v>2574.679696857143</v>
      </c>
      <c r="F120">
        <f t="shared" si="24"/>
        <v>428.2897458698215</v>
      </c>
      <c r="G120">
        <f t="shared" si="25"/>
        <v>4606989.8216993557</v>
      </c>
      <c r="H120">
        <f t="shared" si="26"/>
        <v>6828190.0593476398</v>
      </c>
      <c r="M120" s="4">
        <f>Input!J121</f>
        <v>41.390923571429084</v>
      </c>
      <c r="N120">
        <f t="shared" si="27"/>
        <v>39.73200171428698</v>
      </c>
      <c r="O120">
        <f t="shared" si="28"/>
        <v>68.130790354544089</v>
      </c>
      <c r="P120">
        <f t="shared" si="29"/>
        <v>806.49119623399622</v>
      </c>
      <c r="Q120">
        <f t="shared" si="30"/>
        <v>15483.418401666901</v>
      </c>
    </row>
    <row r="121" spans="1:17" x14ac:dyDescent="0.25">
      <c r="A121">
        <f>Input!G122</f>
        <v>218</v>
      </c>
      <c r="B121">
        <f t="shared" si="21"/>
        <v>118</v>
      </c>
      <c r="C121">
        <f t="shared" si="22"/>
        <v>-2.2020608343362529</v>
      </c>
      <c r="D121" s="4">
        <f>Input!I122</f>
        <v>6172.2243807142859</v>
      </c>
      <c r="E121">
        <f t="shared" si="23"/>
        <v>2616.0706204285721</v>
      </c>
      <c r="F121">
        <f t="shared" si="24"/>
        <v>507.30098916642095</v>
      </c>
      <c r="G121">
        <f t="shared" si="25"/>
        <v>4446909.3577335086</v>
      </c>
      <c r="H121">
        <f t="shared" si="26"/>
        <v>6421507.3467554701</v>
      </c>
      <c r="M121" s="4">
        <f>Input!J122</f>
        <v>41.390923571429084</v>
      </c>
      <c r="N121">
        <f t="shared" si="27"/>
        <v>39.73200171428698</v>
      </c>
      <c r="O121">
        <f t="shared" si="28"/>
        <v>79.01124329659946</v>
      </c>
      <c r="P121">
        <f t="shared" si="29"/>
        <v>1542.8588192816658</v>
      </c>
      <c r="Q121">
        <f t="shared" si="30"/>
        <v>15483.418401666901</v>
      </c>
    </row>
    <row r="122" spans="1:17" x14ac:dyDescent="0.25">
      <c r="A122">
        <f>Input!G123</f>
        <v>219</v>
      </c>
      <c r="B122">
        <f t="shared" si="21"/>
        <v>119</v>
      </c>
      <c r="C122">
        <f t="shared" si="22"/>
        <v>-2.135775629723438</v>
      </c>
      <c r="D122" s="4">
        <f>Input!I123</f>
        <v>6226.1968311428564</v>
      </c>
      <c r="E122">
        <f t="shared" si="23"/>
        <v>2670.0430708571425</v>
      </c>
      <c r="F122">
        <f t="shared" si="24"/>
        <v>598.5285771675849</v>
      </c>
      <c r="G122">
        <f t="shared" si="25"/>
        <v>4291172.2975659044</v>
      </c>
      <c r="H122">
        <f t="shared" si="26"/>
        <v>5967475.7547704224</v>
      </c>
      <c r="M122" s="4">
        <f>Input!J123</f>
        <v>53.972450428570482</v>
      </c>
      <c r="N122">
        <f t="shared" si="27"/>
        <v>52.313528571428378</v>
      </c>
      <c r="O122">
        <f t="shared" si="28"/>
        <v>91.227588001163895</v>
      </c>
      <c r="P122">
        <f t="shared" si="29"/>
        <v>1514.3040213009876</v>
      </c>
      <c r="Q122">
        <f t="shared" si="30"/>
        <v>12510.614435723719</v>
      </c>
    </row>
    <row r="123" spans="1:17" x14ac:dyDescent="0.25">
      <c r="A123">
        <f>Input!G124</f>
        <v>220</v>
      </c>
      <c r="B123">
        <f t="shared" si="21"/>
        <v>120</v>
      </c>
      <c r="C123">
        <f t="shared" si="22"/>
        <v>-2.0694904251106232</v>
      </c>
      <c r="D123" s="4">
        <f>Input!I124</f>
        <v>6287.9711421428574</v>
      </c>
      <c r="E123">
        <f t="shared" si="23"/>
        <v>2731.8173818571436</v>
      </c>
      <c r="F123">
        <f t="shared" si="24"/>
        <v>703.39955497486699</v>
      </c>
      <c r="G123">
        <f t="shared" si="25"/>
        <v>4114478.8804138172</v>
      </c>
      <c r="H123">
        <f t="shared" si="26"/>
        <v>5466107.2734637372</v>
      </c>
      <c r="M123" s="4">
        <f>Input!J124</f>
        <v>61.774311000001035</v>
      </c>
      <c r="N123">
        <f t="shared" si="27"/>
        <v>60.11538914285893</v>
      </c>
      <c r="O123">
        <f t="shared" si="28"/>
        <v>104.87097780728209</v>
      </c>
      <c r="P123">
        <f t="shared" si="29"/>
        <v>2003.0627166990428</v>
      </c>
      <c r="Q123">
        <f t="shared" si="30"/>
        <v>10826.193866250973</v>
      </c>
    </row>
    <row r="124" spans="1:17" x14ac:dyDescent="0.25">
      <c r="A124">
        <f>Input!G125</f>
        <v>221</v>
      </c>
      <c r="B124">
        <f t="shared" si="21"/>
        <v>121</v>
      </c>
      <c r="C124">
        <f t="shared" si="22"/>
        <v>-2.0032052204978079</v>
      </c>
      <c r="D124" s="4">
        <f>Input!I125</f>
        <v>6360.684482857142</v>
      </c>
      <c r="E124">
        <f t="shared" si="23"/>
        <v>2804.5307225714282</v>
      </c>
      <c r="F124">
        <f t="shared" si="24"/>
        <v>823.42581398101652</v>
      </c>
      <c r="G124">
        <f t="shared" si="25"/>
        <v>3924776.6588410237</v>
      </c>
      <c r="H124">
        <f t="shared" si="26"/>
        <v>4919277.8083967213</v>
      </c>
      <c r="M124" s="4">
        <f>Input!J125</f>
        <v>72.713340714284641</v>
      </c>
      <c r="N124">
        <f t="shared" si="27"/>
        <v>71.054418857142537</v>
      </c>
      <c r="O124">
        <f t="shared" si="28"/>
        <v>120.0262590061495</v>
      </c>
      <c r="P124">
        <f t="shared" si="29"/>
        <v>2398.2411275798904</v>
      </c>
      <c r="Q124">
        <f t="shared" si="30"/>
        <v>8669.4660880779702</v>
      </c>
    </row>
    <row r="125" spans="1:17" x14ac:dyDescent="0.25">
      <c r="A125">
        <f>Input!G126</f>
        <v>222</v>
      </c>
      <c r="B125">
        <f t="shared" si="21"/>
        <v>122</v>
      </c>
      <c r="C125">
        <f t="shared" si="22"/>
        <v>-1.9369200158849931</v>
      </c>
      <c r="D125" s="4">
        <f>Input!I126</f>
        <v>6443.6141548571422</v>
      </c>
      <c r="E125">
        <f t="shared" si="23"/>
        <v>2887.4603945714284</v>
      </c>
      <c r="F125">
        <f t="shared" si="24"/>
        <v>960.19524840376948</v>
      </c>
      <c r="G125">
        <f t="shared" si="25"/>
        <v>3714350.9436326479</v>
      </c>
      <c r="H125">
        <f t="shared" si="26"/>
        <v>4331289.6566924192</v>
      </c>
      <c r="M125" s="4">
        <f>Input!J126</f>
        <v>82.92967200000021</v>
      </c>
      <c r="N125">
        <f t="shared" si="27"/>
        <v>81.270750142858105</v>
      </c>
      <c r="O125">
        <f t="shared" si="28"/>
        <v>136.76943442275299</v>
      </c>
      <c r="P125">
        <f t="shared" si="29"/>
        <v>3080.1039567994521</v>
      </c>
      <c r="Q125">
        <f t="shared" si="30"/>
        <v>6871.3549606392125</v>
      </c>
    </row>
    <row r="126" spans="1:17" x14ac:dyDescent="0.25">
      <c r="A126">
        <f>Input!G127</f>
        <v>223</v>
      </c>
      <c r="B126">
        <f t="shared" si="21"/>
        <v>123</v>
      </c>
      <c r="C126">
        <f t="shared" si="22"/>
        <v>-1.8706348112721782</v>
      </c>
      <c r="D126" s="4">
        <f>Input!I127</f>
        <v>6541.9011734285714</v>
      </c>
      <c r="E126">
        <f t="shared" si="23"/>
        <v>2985.7474131428576</v>
      </c>
      <c r="F126">
        <f t="shared" si="24"/>
        <v>1115.3602105722202</v>
      </c>
      <c r="G126">
        <f t="shared" si="25"/>
        <v>3498348.2875400144</v>
      </c>
      <c r="H126">
        <f t="shared" si="26"/>
        <v>3709514.9213127075</v>
      </c>
      <c r="M126" s="4">
        <f>Input!J127</f>
        <v>98.287018571429144</v>
      </c>
      <c r="N126">
        <f t="shared" si="27"/>
        <v>96.62809671428704</v>
      </c>
      <c r="O126">
        <f t="shared" si="28"/>
        <v>155.16496216845078</v>
      </c>
      <c r="P126">
        <f t="shared" si="29"/>
        <v>3426.5646171988687</v>
      </c>
      <c r="Q126">
        <f t="shared" si="30"/>
        <v>4561.1504479018204</v>
      </c>
    </row>
    <row r="127" spans="1:17" x14ac:dyDescent="0.25">
      <c r="A127">
        <f>Input!G128</f>
        <v>224</v>
      </c>
      <c r="B127">
        <f t="shared" si="21"/>
        <v>124</v>
      </c>
      <c r="C127">
        <f t="shared" si="22"/>
        <v>-1.8043496066593632</v>
      </c>
      <c r="D127" s="4">
        <f>Input!I128</f>
        <v>6640.1881919999996</v>
      </c>
      <c r="E127">
        <f t="shared" si="23"/>
        <v>3084.0344317142858</v>
      </c>
      <c r="F127">
        <f t="shared" si="24"/>
        <v>1290.6231522406333</v>
      </c>
      <c r="G127">
        <f t="shared" si="25"/>
        <v>3216324.0173433232</v>
      </c>
      <c r="H127">
        <f t="shared" si="26"/>
        <v>3065115.6269598836</v>
      </c>
      <c r="M127" s="4">
        <f>Input!J128</f>
        <v>98.287018571428234</v>
      </c>
      <c r="N127">
        <f t="shared" si="27"/>
        <v>96.62809671428613</v>
      </c>
      <c r="O127">
        <f t="shared" si="28"/>
        <v>175.26294166841308</v>
      </c>
      <c r="P127">
        <f t="shared" si="29"/>
        <v>6183.438840959584</v>
      </c>
      <c r="Q127">
        <f t="shared" si="30"/>
        <v>4561.1504479019432</v>
      </c>
    </row>
    <row r="128" spans="1:17" x14ac:dyDescent="0.25">
      <c r="A128">
        <f>Input!G129</f>
        <v>225</v>
      </c>
      <c r="B128">
        <f t="shared" si="21"/>
        <v>125</v>
      </c>
      <c r="C128">
        <f t="shared" si="22"/>
        <v>-1.7380644020465483</v>
      </c>
      <c r="D128" s="4">
        <f>Input!I129</f>
        <v>6738.4752105714279</v>
      </c>
      <c r="E128">
        <f t="shared" si="23"/>
        <v>3182.321450285714</v>
      </c>
      <c r="F128">
        <f t="shared" si="24"/>
        <v>1487.7194023739128</v>
      </c>
      <c r="G128">
        <f t="shared" si="25"/>
        <v>2871676.1007868708</v>
      </c>
      <c r="H128">
        <f t="shared" si="26"/>
        <v>2413831.1574607445</v>
      </c>
      <c r="M128" s="4">
        <f>Input!J129</f>
        <v>98.287018571428234</v>
      </c>
      <c r="N128">
        <f t="shared" si="27"/>
        <v>96.62809671428613</v>
      </c>
      <c r="O128">
        <f t="shared" si="28"/>
        <v>197.09625013327948</v>
      </c>
      <c r="P128">
        <f t="shared" si="29"/>
        <v>10093.849851422387</v>
      </c>
      <c r="Q128">
        <f t="shared" si="30"/>
        <v>4561.1504479019432</v>
      </c>
    </row>
    <row r="129" spans="1:17" x14ac:dyDescent="0.25">
      <c r="A129">
        <f>Input!G130</f>
        <v>226</v>
      </c>
      <c r="B129">
        <f t="shared" si="21"/>
        <v>126</v>
      </c>
      <c r="C129">
        <f t="shared" si="22"/>
        <v>-1.6717791974337335</v>
      </c>
      <c r="D129" s="4">
        <f>Input!I130</f>
        <v>6878.1531527142852</v>
      </c>
      <c r="E129">
        <f t="shared" si="23"/>
        <v>3321.9993924285714</v>
      </c>
      <c r="F129">
        <f t="shared" si="24"/>
        <v>1708.3971052657591</v>
      </c>
      <c r="G129">
        <f t="shared" si="25"/>
        <v>2603712.3411370586</v>
      </c>
      <c r="H129">
        <f t="shared" si="26"/>
        <v>1776817.5771458317</v>
      </c>
      <c r="M129" s="4">
        <f>Input!J130</f>
        <v>139.67794214285732</v>
      </c>
      <c r="N129">
        <f t="shared" si="27"/>
        <v>138.01902028571521</v>
      </c>
      <c r="O129">
        <f t="shared" si="28"/>
        <v>220.67770289184639</v>
      </c>
      <c r="P129">
        <f t="shared" si="29"/>
        <v>6832.457810181133</v>
      </c>
      <c r="Q129">
        <f t="shared" si="30"/>
        <v>683.58017830469828</v>
      </c>
    </row>
    <row r="130" spans="1:17" x14ac:dyDescent="0.25">
      <c r="A130">
        <f>Input!G131</f>
        <v>227</v>
      </c>
      <c r="B130">
        <f t="shared" si="21"/>
        <v>127</v>
      </c>
      <c r="C130">
        <f t="shared" si="22"/>
        <v>-1.6054939928209184</v>
      </c>
      <c r="D130" s="4">
        <f>Input!I131</f>
        <v>7030.0676972857127</v>
      </c>
      <c r="E130">
        <f t="shared" si="23"/>
        <v>3473.9139369999989</v>
      </c>
      <c r="F130">
        <f t="shared" si="24"/>
        <v>1954.3944251558755</v>
      </c>
      <c r="G130">
        <f t="shared" si="25"/>
        <v>2308939.5468750028</v>
      </c>
      <c r="H130">
        <f t="shared" si="26"/>
        <v>1181516.5845125504</v>
      </c>
      <c r="M130" s="4">
        <f>Input!J131</f>
        <v>151.91454457142754</v>
      </c>
      <c r="N130">
        <f t="shared" si="27"/>
        <v>150.25562271428544</v>
      </c>
      <c r="O130">
        <f t="shared" si="28"/>
        <v>245.99731989011642</v>
      </c>
      <c r="P130">
        <f t="shared" si="29"/>
        <v>9166.4725781085217</v>
      </c>
      <c r="Q130">
        <f t="shared" si="30"/>
        <v>193.4537120819586</v>
      </c>
    </row>
    <row r="131" spans="1:17" x14ac:dyDescent="0.25">
      <c r="A131">
        <f>Input!G132</f>
        <v>228</v>
      </c>
      <c r="B131">
        <f t="shared" si="21"/>
        <v>128</v>
      </c>
      <c r="C131">
        <f t="shared" si="22"/>
        <v>-1.5392087882081036</v>
      </c>
      <c r="D131" s="4">
        <f>Input!I132</f>
        <v>7210.6602389999989</v>
      </c>
      <c r="E131">
        <f t="shared" si="23"/>
        <v>3654.5064787142851</v>
      </c>
      <c r="F131">
        <f t="shared" si="24"/>
        <v>2227.4142127971954</v>
      </c>
      <c r="G131">
        <f t="shared" si="25"/>
        <v>2036592.3354403733</v>
      </c>
      <c r="H131">
        <f t="shared" si="26"/>
        <v>662524.5358714679</v>
      </c>
      <c r="M131" s="4">
        <f>Input!J132</f>
        <v>180.5925417142862</v>
      </c>
      <c r="N131">
        <f t="shared" si="27"/>
        <v>178.93361985714409</v>
      </c>
      <c r="O131">
        <f t="shared" si="28"/>
        <v>273.01978764131985</v>
      </c>
      <c r="P131">
        <f t="shared" si="29"/>
        <v>8852.2069683120717</v>
      </c>
      <c r="Q131">
        <f t="shared" si="30"/>
        <v>218.1302517967188</v>
      </c>
    </row>
    <row r="132" spans="1:17" x14ac:dyDescent="0.25">
      <c r="A132">
        <f>Input!G133</f>
        <v>229</v>
      </c>
      <c r="B132">
        <f t="shared" si="21"/>
        <v>129</v>
      </c>
      <c r="C132">
        <f t="shared" si="22"/>
        <v>-1.4729235835952885</v>
      </c>
      <c r="D132" s="4">
        <f>Input!I133</f>
        <v>7414.9211618571426</v>
      </c>
      <c r="E132">
        <f t="shared" si="23"/>
        <v>3858.7674015714288</v>
      </c>
      <c r="F132">
        <f t="shared" si="24"/>
        <v>2529.0964232459446</v>
      </c>
      <c r="G132">
        <f t="shared" si="25"/>
        <v>1768024.9106010501</v>
      </c>
      <c r="H132">
        <f t="shared" si="26"/>
        <v>262424.53989484685</v>
      </c>
      <c r="M132" s="4">
        <f>Input!J133</f>
        <v>204.26092285714367</v>
      </c>
      <c r="N132">
        <f t="shared" si="27"/>
        <v>202.60200100000156</v>
      </c>
      <c r="O132">
        <f t="shared" si="28"/>
        <v>301.68221044874917</v>
      </c>
      <c r="P132">
        <f t="shared" si="29"/>
        <v>9816.8879044076948</v>
      </c>
      <c r="Q132">
        <f t="shared" si="30"/>
        <v>1477.4502028264742</v>
      </c>
    </row>
    <row r="133" spans="1:17" x14ac:dyDescent="0.25">
      <c r="A133">
        <f>Input!G134</f>
        <v>230</v>
      </c>
      <c r="B133">
        <f t="shared" si="21"/>
        <v>130</v>
      </c>
      <c r="C133">
        <f t="shared" si="22"/>
        <v>-1.4066383789824737</v>
      </c>
      <c r="D133" s="4">
        <f>Input!I134</f>
        <v>7645.7576857142858</v>
      </c>
      <c r="E133">
        <f t="shared" si="23"/>
        <v>4089.603925428572</v>
      </c>
      <c r="F133">
        <f t="shared" si="24"/>
        <v>2860.9886695784166</v>
      </c>
      <c r="G133">
        <f t="shared" si="25"/>
        <v>1509495.4469077426</v>
      </c>
      <c r="H133">
        <f t="shared" si="26"/>
        <v>32537.537907109006</v>
      </c>
      <c r="M133" s="4">
        <f>Input!J134</f>
        <v>230.83652385714322</v>
      </c>
      <c r="N133">
        <f t="shared" si="27"/>
        <v>229.17760200000112</v>
      </c>
      <c r="O133">
        <f t="shared" si="28"/>
        <v>331.89224633247193</v>
      </c>
      <c r="P133">
        <f t="shared" si="29"/>
        <v>10550.298160345978</v>
      </c>
      <c r="Q133">
        <f t="shared" si="30"/>
        <v>4226.7181801367424</v>
      </c>
    </row>
    <row r="134" spans="1:17" x14ac:dyDescent="0.25">
      <c r="A134">
        <f>Input!G135</f>
        <v>231</v>
      </c>
      <c r="B134">
        <f t="shared" si="21"/>
        <v>131</v>
      </c>
      <c r="C134">
        <f t="shared" si="22"/>
        <v>-1.3403531743696586</v>
      </c>
      <c r="D134" s="4">
        <f>Input!I135</f>
        <v>7876.594209571429</v>
      </c>
      <c r="E134">
        <f t="shared" si="23"/>
        <v>4320.4404492857157</v>
      </c>
      <c r="F134">
        <f t="shared" si="24"/>
        <v>3224.5153909418764</v>
      </c>
      <c r="G134">
        <f t="shared" si="25"/>
        <v>1201051.7335059475</v>
      </c>
      <c r="H134">
        <f t="shared" si="26"/>
        <v>33542.11894114413</v>
      </c>
      <c r="M134" s="4">
        <f>Input!J135</f>
        <v>230.83652385714322</v>
      </c>
      <c r="N134">
        <f t="shared" si="27"/>
        <v>229.17760200000112</v>
      </c>
      <c r="O134">
        <f t="shared" si="28"/>
        <v>363.52672136345984</v>
      </c>
      <c r="P134">
        <f t="shared" si="29"/>
        <v>18049.685873736882</v>
      </c>
      <c r="Q134">
        <f t="shared" si="30"/>
        <v>4226.7181801367424</v>
      </c>
    </row>
    <row r="135" spans="1:17" x14ac:dyDescent="0.25">
      <c r="A135">
        <f>Input!G136</f>
        <v>232</v>
      </c>
      <c r="B135">
        <f t="shared" si="21"/>
        <v>132</v>
      </c>
      <c r="C135">
        <f t="shared" si="22"/>
        <v>-1.2740679697568438</v>
      </c>
      <c r="D135" s="4">
        <f>Input!I136</f>
        <v>8107.4307334285713</v>
      </c>
      <c r="E135">
        <f t="shared" si="23"/>
        <v>4551.276973142858</v>
      </c>
      <c r="F135">
        <f t="shared" si="24"/>
        <v>3620.9462016844427</v>
      </c>
      <c r="G135">
        <f t="shared" si="25"/>
        <v>865515.34432241006</v>
      </c>
      <c r="H135">
        <f t="shared" si="26"/>
        <v>335908.20874058001</v>
      </c>
      <c r="M135" s="4">
        <f>Input!J136</f>
        <v>230.83652385714231</v>
      </c>
      <c r="N135">
        <f t="shared" si="27"/>
        <v>229.17760200000021</v>
      </c>
      <c r="O135">
        <f t="shared" si="28"/>
        <v>396.43081074256651</v>
      </c>
      <c r="P135">
        <f t="shared" si="29"/>
        <v>27973.635834684457</v>
      </c>
      <c r="Q135">
        <f t="shared" si="30"/>
        <v>4226.7181801366241</v>
      </c>
    </row>
    <row r="136" spans="1:17" x14ac:dyDescent="0.25">
      <c r="A136">
        <f>Input!G137</f>
        <v>233</v>
      </c>
      <c r="B136">
        <f t="shared" si="21"/>
        <v>133</v>
      </c>
      <c r="C136">
        <f t="shared" si="22"/>
        <v>-1.2077827651440289</v>
      </c>
      <c r="D136" s="4">
        <f>Input!I137</f>
        <v>8414.9554407142859</v>
      </c>
      <c r="E136">
        <f t="shared" si="23"/>
        <v>4858.8016804285726</v>
      </c>
      <c r="F136">
        <f t="shared" si="24"/>
        <v>4051.3640674739004</v>
      </c>
      <c r="G136">
        <f t="shared" si="25"/>
        <v>651955.49881393905</v>
      </c>
      <c r="H136">
        <f t="shared" si="26"/>
        <v>1020087.3805844098</v>
      </c>
      <c r="M136" s="4">
        <f>Input!J137</f>
        <v>307.52470728571461</v>
      </c>
      <c r="N136">
        <f t="shared" si="27"/>
        <v>305.86578542857251</v>
      </c>
      <c r="O136">
        <f t="shared" si="28"/>
        <v>430.41786578945778</v>
      </c>
      <c r="P136">
        <f t="shared" si="29"/>
        <v>15513.220722224421</v>
      </c>
      <c r="Q136">
        <f t="shared" si="30"/>
        <v>20079.286437580464</v>
      </c>
    </row>
    <row r="137" spans="1:17" x14ac:dyDescent="0.25">
      <c r="A137">
        <f>Input!G138</f>
        <v>234</v>
      </c>
      <c r="B137">
        <f t="shared" si="21"/>
        <v>134</v>
      </c>
      <c r="C137">
        <f t="shared" si="22"/>
        <v>-1.1414975605312139</v>
      </c>
      <c r="D137" s="4">
        <f>Input!I138</f>
        <v>8748.1523755714279</v>
      </c>
      <c r="E137">
        <f t="shared" si="23"/>
        <v>5191.9986152857145</v>
      </c>
      <c r="F137">
        <f t="shared" si="24"/>
        <v>4516.6340204912131</v>
      </c>
      <c r="G137">
        <f t="shared" si="25"/>
        <v>456117.33590194123</v>
      </c>
      <c r="H137">
        <f t="shared" si="26"/>
        <v>2176403.0015402548</v>
      </c>
      <c r="M137" s="4">
        <f>Input!J138</f>
        <v>333.19693485714197</v>
      </c>
      <c r="N137">
        <f t="shared" si="27"/>
        <v>331.53801299999986</v>
      </c>
      <c r="O137">
        <f t="shared" si="28"/>
        <v>465.26995301731256</v>
      </c>
      <c r="P137">
        <f t="shared" si="29"/>
        <v>17884.231780794122</v>
      </c>
      <c r="Q137">
        <f t="shared" si="30"/>
        <v>28013.930823271068</v>
      </c>
    </row>
    <row r="138" spans="1:17" x14ac:dyDescent="0.25">
      <c r="A138">
        <f>Input!G139</f>
        <v>235</v>
      </c>
      <c r="B138">
        <f t="shared" si="21"/>
        <v>135</v>
      </c>
      <c r="C138">
        <f t="shared" si="22"/>
        <v>-1.075212355918399</v>
      </c>
      <c r="D138" s="4">
        <f>Input!I139</f>
        <v>9126.8957514285721</v>
      </c>
      <c r="E138">
        <f t="shared" si="23"/>
        <v>5570.7419911428588</v>
      </c>
      <c r="F138">
        <f t="shared" si="24"/>
        <v>5017.3731753169313</v>
      </c>
      <c r="G138">
        <f t="shared" si="25"/>
        <v>306217.04632858915</v>
      </c>
      <c r="H138">
        <f t="shared" si="26"/>
        <v>3904587.3050530236</v>
      </c>
      <c r="M138" s="4">
        <f>Input!J139</f>
        <v>378.7433758571442</v>
      </c>
      <c r="N138">
        <f t="shared" si="27"/>
        <v>377.0844540000021</v>
      </c>
      <c r="O138">
        <f t="shared" si="28"/>
        <v>500.73915482571789</v>
      </c>
      <c r="P138">
        <f t="shared" si="29"/>
        <v>15290.485036297277</v>
      </c>
      <c r="Q138">
        <f t="shared" si="30"/>
        <v>45334.95511305063</v>
      </c>
    </row>
    <row r="139" spans="1:17" x14ac:dyDescent="0.25">
      <c r="A139">
        <f>Input!G140</f>
        <v>236</v>
      </c>
      <c r="B139">
        <f t="shared" si="21"/>
        <v>136</v>
      </c>
      <c r="C139">
        <f t="shared" si="22"/>
        <v>-1.008927151305584</v>
      </c>
      <c r="D139" s="4">
        <f>Input!I140</f>
        <v>9549.0503221428553</v>
      </c>
      <c r="E139">
        <f t="shared" si="23"/>
        <v>5992.8965618571419</v>
      </c>
      <c r="F139">
        <f t="shared" si="24"/>
        <v>5553.9228367086398</v>
      </c>
      <c r="G139">
        <f t="shared" si="25"/>
        <v>192697.93137075269</v>
      </c>
      <c r="H139">
        <f t="shared" si="26"/>
        <v>6312920.1757079475</v>
      </c>
      <c r="M139" s="4">
        <f>Input!J140</f>
        <v>422.15457071428318</v>
      </c>
      <c r="N139">
        <f t="shared" si="27"/>
        <v>420.49564885714108</v>
      </c>
      <c r="O139">
        <f t="shared" si="28"/>
        <v>536.54966139170824</v>
      </c>
      <c r="P139">
        <f t="shared" si="29"/>
        <v>13468.533825373472</v>
      </c>
      <c r="Q139">
        <f t="shared" si="30"/>
        <v>65705.716024098656</v>
      </c>
    </row>
    <row r="140" spans="1:17" x14ac:dyDescent="0.25">
      <c r="A140">
        <f>Input!G141</f>
        <v>237</v>
      </c>
      <c r="B140">
        <f t="shared" si="21"/>
        <v>137</v>
      </c>
      <c r="C140">
        <f t="shared" si="22"/>
        <v>-0.94264194669276913</v>
      </c>
      <c r="D140" s="4">
        <f>Input!I141</f>
        <v>10029.168610857143</v>
      </c>
      <c r="E140">
        <f t="shared" si="23"/>
        <v>6473.0148505714296</v>
      </c>
      <c r="F140">
        <f t="shared" si="24"/>
        <v>6126.3234973128592</v>
      </c>
      <c r="G140">
        <f t="shared" si="25"/>
        <v>120194.89442425886</v>
      </c>
      <c r="H140">
        <f t="shared" si="26"/>
        <v>9516936.1387363672</v>
      </c>
      <c r="M140" s="4">
        <f>Input!J141</f>
        <v>480.1182887142877</v>
      </c>
      <c r="N140">
        <f t="shared" si="27"/>
        <v>478.4593668571456</v>
      </c>
      <c r="O140">
        <f t="shared" si="28"/>
        <v>572.40066060421918</v>
      </c>
      <c r="P140">
        <f t="shared" si="29"/>
        <v>8824.9666708739678</v>
      </c>
      <c r="Q140">
        <f t="shared" si="30"/>
        <v>98781.334631710342</v>
      </c>
    </row>
    <row r="141" spans="1:17" x14ac:dyDescent="0.25">
      <c r="A141">
        <f>Input!G142</f>
        <v>238</v>
      </c>
      <c r="B141">
        <f t="shared" si="21"/>
        <v>138</v>
      </c>
      <c r="C141">
        <f t="shared" si="22"/>
        <v>-0.87635674207995418</v>
      </c>
      <c r="D141" s="4">
        <f>Input!I142</f>
        <v>10509.286899571429</v>
      </c>
      <c r="E141">
        <f t="shared" si="23"/>
        <v>6953.1331392857155</v>
      </c>
      <c r="F141">
        <f t="shared" si="24"/>
        <v>6734.2935053814599</v>
      </c>
      <c r="G141">
        <f t="shared" si="25"/>
        <v>47890.785367348617</v>
      </c>
      <c r="H141">
        <f t="shared" si="26"/>
        <v>13637681.692061242</v>
      </c>
      <c r="M141" s="4">
        <f>Input!J142</f>
        <v>480.11828871428588</v>
      </c>
      <c r="N141">
        <f t="shared" si="27"/>
        <v>478.45936685714378</v>
      </c>
      <c r="O141">
        <f t="shared" si="28"/>
        <v>607.97000806860115</v>
      </c>
      <c r="P141">
        <f t="shared" si="29"/>
        <v>16773.00618700284</v>
      </c>
      <c r="Q141">
        <f t="shared" si="30"/>
        <v>98781.334631709207</v>
      </c>
    </row>
    <row r="142" spans="1:17" x14ac:dyDescent="0.25">
      <c r="A142">
        <f>Input!G143</f>
        <v>239</v>
      </c>
      <c r="B142">
        <f t="shared" si="21"/>
        <v>139</v>
      </c>
      <c r="C142">
        <f t="shared" si="22"/>
        <v>-0.81007153746713922</v>
      </c>
      <c r="D142" s="4">
        <f>Input!I143</f>
        <v>10989.405188285715</v>
      </c>
      <c r="E142">
        <f t="shared" si="23"/>
        <v>7433.2514280000014</v>
      </c>
      <c r="F142">
        <f t="shared" si="24"/>
        <v>7377.2121385358223</v>
      </c>
      <c r="G142">
        <f t="shared" si="25"/>
        <v>3140.4019636500539</v>
      </c>
      <c r="H142">
        <f t="shared" si="26"/>
        <v>18799524.321075406</v>
      </c>
      <c r="M142" s="4">
        <f>Input!J143</f>
        <v>480.11828871428588</v>
      </c>
      <c r="N142">
        <f t="shared" si="27"/>
        <v>478.45936685714378</v>
      </c>
      <c r="O142">
        <f t="shared" si="28"/>
        <v>642.91863315436251</v>
      </c>
      <c r="P142">
        <f t="shared" si="29"/>
        <v>27046.850271019506</v>
      </c>
      <c r="Q142">
        <f t="shared" si="30"/>
        <v>98781.334631709207</v>
      </c>
    </row>
    <row r="143" spans="1:17" x14ac:dyDescent="0.25">
      <c r="A143">
        <f>Input!G144</f>
        <v>240</v>
      </c>
      <c r="B143">
        <f t="shared" si="21"/>
        <v>140</v>
      </c>
      <c r="C143">
        <f t="shared" si="22"/>
        <v>-0.74378633285432427</v>
      </c>
      <c r="D143" s="4">
        <f>Input!I144</f>
        <v>11612.469988000001</v>
      </c>
      <c r="E143">
        <f t="shared" si="23"/>
        <v>8056.3162277142874</v>
      </c>
      <c r="F143">
        <f t="shared" si="24"/>
        <v>8054.1077492762188</v>
      </c>
      <c r="G143">
        <f t="shared" si="25"/>
        <v>4.8773770114139054</v>
      </c>
      <c r="H143">
        <f t="shared" si="26"/>
        <v>25127536.587714419</v>
      </c>
      <c r="M143" s="4">
        <f>Input!J144</f>
        <v>623.06479971428598</v>
      </c>
      <c r="N143">
        <f t="shared" si="27"/>
        <v>621.40587785714388</v>
      </c>
      <c r="O143">
        <f t="shared" si="28"/>
        <v>676.89561074039671</v>
      </c>
      <c r="P143">
        <f t="shared" si="29"/>
        <v>3079.1104554547501</v>
      </c>
      <c r="Q143">
        <f t="shared" si="30"/>
        <v>209069.78135160072</v>
      </c>
    </row>
    <row r="144" spans="1:17" x14ac:dyDescent="0.25">
      <c r="A144">
        <f>Input!G145</f>
        <v>241</v>
      </c>
      <c r="B144">
        <f t="shared" si="21"/>
        <v>141</v>
      </c>
      <c r="C144">
        <f t="shared" si="22"/>
        <v>-0.67750112824150932</v>
      </c>
      <c r="D144" s="4">
        <f>Input!I145</f>
        <v>12283.840623714288</v>
      </c>
      <c r="E144">
        <f t="shared" si="23"/>
        <v>8727.6868634285747</v>
      </c>
      <c r="F144">
        <f t="shared" si="24"/>
        <v>8763.6515520542816</v>
      </c>
      <c r="G144">
        <f t="shared" si="25"/>
        <v>1293.4588279440522</v>
      </c>
      <c r="H144">
        <f t="shared" si="26"/>
        <v>32744502.559048831</v>
      </c>
      <c r="M144" s="4">
        <f>Input!J145</f>
        <v>671.37063571428735</v>
      </c>
      <c r="N144">
        <f t="shared" si="27"/>
        <v>669.71171385714524</v>
      </c>
      <c r="O144">
        <f t="shared" si="28"/>
        <v>709.5438027780632</v>
      </c>
      <c r="P144">
        <f t="shared" si="29"/>
        <v>1586.5953078039149</v>
      </c>
      <c r="Q144">
        <f t="shared" si="30"/>
        <v>255578.10012398002</v>
      </c>
    </row>
    <row r="145" spans="1:17" x14ac:dyDescent="0.25">
      <c r="A145">
        <f>Input!G146</f>
        <v>242</v>
      </c>
      <c r="B145">
        <f t="shared" si="21"/>
        <v>142</v>
      </c>
      <c r="C145">
        <f t="shared" si="22"/>
        <v>-0.61121592362869437</v>
      </c>
      <c r="D145" s="4">
        <f>Input!I146</f>
        <v>13004.814667714285</v>
      </c>
      <c r="E145">
        <f t="shared" si="23"/>
        <v>9448.6609074285716</v>
      </c>
      <c r="F145">
        <f t="shared" si="24"/>
        <v>9504.1575021829776</v>
      </c>
      <c r="G145">
        <f t="shared" si="25"/>
        <v>3079.8720293347674</v>
      </c>
      <c r="H145">
        <f t="shared" si="26"/>
        <v>41767618.230323672</v>
      </c>
      <c r="M145" s="4">
        <f>Input!J146</f>
        <v>720.97404399999687</v>
      </c>
      <c r="N145">
        <f t="shared" si="27"/>
        <v>719.31512214285476</v>
      </c>
      <c r="O145">
        <f t="shared" si="28"/>
        <v>740.50595012869678</v>
      </c>
      <c r="P145">
        <f t="shared" si="29"/>
        <v>449.05119072554538</v>
      </c>
      <c r="Q145">
        <f t="shared" si="30"/>
        <v>308192.33920357219</v>
      </c>
    </row>
    <row r="146" spans="1:17" x14ac:dyDescent="0.25">
      <c r="A146">
        <f>Input!G147</f>
        <v>243</v>
      </c>
      <c r="B146">
        <f t="shared" si="21"/>
        <v>143</v>
      </c>
      <c r="C146">
        <f t="shared" si="22"/>
        <v>-0.54493071901587953</v>
      </c>
      <c r="D146" s="4">
        <f>Input!I147</f>
        <v>13793.623836571429</v>
      </c>
      <c r="E146">
        <f t="shared" si="23"/>
        <v>10237.470076285716</v>
      </c>
      <c r="F146">
        <f t="shared" si="24"/>
        <v>10273.588576589542</v>
      </c>
      <c r="G146">
        <f t="shared" si="25"/>
        <v>1304.5460641975001</v>
      </c>
      <c r="H146">
        <f t="shared" si="26"/>
        <v>52304980.987194017</v>
      </c>
      <c r="M146" s="4">
        <f>Input!J147</f>
        <v>788.80916885714396</v>
      </c>
      <c r="N146">
        <f t="shared" si="27"/>
        <v>787.15024700000185</v>
      </c>
      <c r="O146">
        <f t="shared" si="28"/>
        <v>769.43107440656456</v>
      </c>
      <c r="P146">
        <f t="shared" si="29"/>
        <v>313.96907739601926</v>
      </c>
      <c r="Q146">
        <f t="shared" si="30"/>
        <v>388111.38229177141</v>
      </c>
    </row>
    <row r="147" spans="1:17" x14ac:dyDescent="0.25">
      <c r="A147">
        <f>Input!G148</f>
        <v>244</v>
      </c>
      <c r="B147">
        <f t="shared" si="21"/>
        <v>144</v>
      </c>
      <c r="C147">
        <f t="shared" si="22"/>
        <v>-0.47864551440306452</v>
      </c>
      <c r="D147" s="4">
        <f>Input!I148</f>
        <v>14624.69445242857</v>
      </c>
      <c r="E147">
        <f t="shared" si="23"/>
        <v>11068.540692142857</v>
      </c>
      <c r="F147">
        <f t="shared" si="24"/>
        <v>11069.569609358137</v>
      </c>
      <c r="G147">
        <f t="shared" si="25"/>
        <v>1.0586706359009315</v>
      </c>
      <c r="H147">
        <f t="shared" si="26"/>
        <v>64451983.914289214</v>
      </c>
      <c r="M147" s="4">
        <f>Input!J148</f>
        <v>831.07061585714109</v>
      </c>
      <c r="N147">
        <f t="shared" si="27"/>
        <v>829.41169399999899</v>
      </c>
      <c r="O147">
        <f t="shared" si="28"/>
        <v>795.98103276859536</v>
      </c>
      <c r="P147">
        <f t="shared" si="29"/>
        <v>1117.6091103688739</v>
      </c>
      <c r="Q147">
        <f t="shared" si="30"/>
        <v>442553.98003865808</v>
      </c>
    </row>
    <row r="148" spans="1:17" x14ac:dyDescent="0.25">
      <c r="A148">
        <f>Input!G149</f>
        <v>245</v>
      </c>
      <c r="B148">
        <f t="shared" si="21"/>
        <v>145</v>
      </c>
      <c r="C148">
        <f t="shared" si="22"/>
        <v>-0.41236030979024962</v>
      </c>
      <c r="D148" s="4">
        <f>Input!I149</f>
        <v>15455.765068285717</v>
      </c>
      <c r="E148">
        <f t="shared" si="23"/>
        <v>11899.611308000003</v>
      </c>
      <c r="F148">
        <f t="shared" si="24"/>
        <v>11889.406665970531</v>
      </c>
      <c r="G148">
        <f t="shared" si="25"/>
        <v>104.13471894966376</v>
      </c>
      <c r="H148">
        <f t="shared" si="26"/>
        <v>78287747.272897542</v>
      </c>
      <c r="M148" s="4">
        <f>Input!J149</f>
        <v>831.07061585714655</v>
      </c>
      <c r="N148">
        <f t="shared" si="27"/>
        <v>829.41169400000445</v>
      </c>
      <c r="O148">
        <f t="shared" si="28"/>
        <v>819.83705661239355</v>
      </c>
      <c r="P148">
        <f t="shared" si="29"/>
        <v>91.673681104236323</v>
      </c>
      <c r="Q148">
        <f t="shared" si="30"/>
        <v>442553.98003866535</v>
      </c>
    </row>
    <row r="149" spans="1:17" x14ac:dyDescent="0.25">
      <c r="A149">
        <f>Input!G150</f>
        <v>246</v>
      </c>
      <c r="B149">
        <f t="shared" ref="B149:B183" si="31">A149-$A$3</f>
        <v>146</v>
      </c>
      <c r="C149">
        <f t="shared" ref="C149:C183" si="32">((B149-$Y$3)/$Z$3)</f>
        <v>-0.34607510517743467</v>
      </c>
      <c r="D149" s="4">
        <f>Input!I150</f>
        <v>16286.835684142859</v>
      </c>
      <c r="E149">
        <f t="shared" ref="E149:E183" si="33">D149-$D$3</f>
        <v>12730.681923857146</v>
      </c>
      <c r="F149">
        <f t="shared" ref="F149:F183" si="34">F148+O149</f>
        <v>12730.112764645992</v>
      </c>
      <c r="G149">
        <f t="shared" ref="G149:G183" si="35">(E149-F149)^2</f>
        <v>0.32394220764181769</v>
      </c>
      <c r="H149">
        <f t="shared" ref="H149:H183" si="36">(F149-$I$4)^2</f>
        <v>93871730.260830075</v>
      </c>
      <c r="M149" s="4">
        <f>Input!J150</f>
        <v>831.07061585714291</v>
      </c>
      <c r="N149">
        <f t="shared" ref="N149:N183" si="37">M149-$M$3</f>
        <v>829.41169400000081</v>
      </c>
      <c r="O149">
        <f t="shared" ref="O149:O183" si="38">$X$3*((1/$Z$3)*(1/SQRT(2*PI()))*EXP(-1*C149*C149/2))</f>
        <v>840.70609867545977</v>
      </c>
      <c r="P149">
        <f t="shared" ref="P149:P183" si="39">(N149-O149)^2</f>
        <v>127.5635769730293</v>
      </c>
      <c r="Q149">
        <f t="shared" ref="Q149:Q183" si="40">(N149-$R$4)^2</f>
        <v>442553.98003866046</v>
      </c>
    </row>
    <row r="150" spans="1:17" x14ac:dyDescent="0.25">
      <c r="A150">
        <f>Input!G151</f>
        <v>247</v>
      </c>
      <c r="B150">
        <f t="shared" si="31"/>
        <v>147</v>
      </c>
      <c r="C150">
        <f t="shared" si="32"/>
        <v>-0.27978990056461972</v>
      </c>
      <c r="D150" s="4">
        <f>Input!I151</f>
        <v>17191.588714000001</v>
      </c>
      <c r="E150">
        <f t="shared" si="33"/>
        <v>13635.434953714288</v>
      </c>
      <c r="F150">
        <f t="shared" si="34"/>
        <v>13588.439577203455</v>
      </c>
      <c r="G150">
        <f t="shared" si="35"/>
        <v>2208.5654133949552</v>
      </c>
      <c r="H150">
        <f t="shared" si="36"/>
        <v>111240670.02744058</v>
      </c>
      <c r="M150" s="4">
        <f>Input!J151</f>
        <v>904.75302985714188</v>
      </c>
      <c r="N150">
        <f t="shared" si="37"/>
        <v>903.09410799999978</v>
      </c>
      <c r="O150">
        <f t="shared" si="38"/>
        <v>858.3268125574632</v>
      </c>
      <c r="P150">
        <f t="shared" si="39"/>
        <v>2004.1107412393562</v>
      </c>
      <c r="Q150">
        <f t="shared" si="40"/>
        <v>546017.13320794574</v>
      </c>
    </row>
    <row r="151" spans="1:17" x14ac:dyDescent="0.25">
      <c r="A151">
        <f>Input!G152</f>
        <v>248</v>
      </c>
      <c r="B151">
        <f t="shared" si="31"/>
        <v>148</v>
      </c>
      <c r="C151">
        <f t="shared" si="32"/>
        <v>-0.2135046959518048</v>
      </c>
      <c r="D151" s="4">
        <f>Input!I152</f>
        <v>18099.248963428574</v>
      </c>
      <c r="E151">
        <f t="shared" si="33"/>
        <v>14543.095203142861</v>
      </c>
      <c r="F151">
        <f t="shared" si="34"/>
        <v>14460.914571656034</v>
      </c>
      <c r="G151">
        <f t="shared" si="35"/>
        <v>6753.6561915735483</v>
      </c>
      <c r="H151">
        <f t="shared" si="36"/>
        <v>130405991.03592294</v>
      </c>
      <c r="M151" s="4">
        <f>Input!J152</f>
        <v>907.66024942857257</v>
      </c>
      <c r="N151">
        <f t="shared" si="37"/>
        <v>906.00132757143047</v>
      </c>
      <c r="O151">
        <f t="shared" si="38"/>
        <v>872.4749944525787</v>
      </c>
      <c r="P151">
        <f t="shared" si="39"/>
        <v>1124.0150123962169</v>
      </c>
      <c r="Q151">
        <f t="shared" si="40"/>
        <v>550322.0470296701</v>
      </c>
    </row>
    <row r="152" spans="1:17" x14ac:dyDescent="0.25">
      <c r="A152">
        <f>Input!G153</f>
        <v>249</v>
      </c>
      <c r="B152">
        <f t="shared" si="31"/>
        <v>149</v>
      </c>
      <c r="C152">
        <f t="shared" si="32"/>
        <v>-0.14721949133898984</v>
      </c>
      <c r="D152" s="4">
        <f>Input!I153</f>
        <v>19030.840393714287</v>
      </c>
      <c r="E152">
        <f t="shared" si="33"/>
        <v>15474.686633428573</v>
      </c>
      <c r="F152">
        <f t="shared" si="34"/>
        <v>15343.882900506658</v>
      </c>
      <c r="G152">
        <f t="shared" si="35"/>
        <v>17109.616546307687</v>
      </c>
      <c r="H152">
        <f t="shared" si="36"/>
        <v>151351815.923226</v>
      </c>
      <c r="M152" s="4">
        <f>Input!J153</f>
        <v>931.5914302857127</v>
      </c>
      <c r="N152">
        <f t="shared" si="37"/>
        <v>929.9325084285706</v>
      </c>
      <c r="O152">
        <f t="shared" si="38"/>
        <v>882.96832885062406</v>
      </c>
      <c r="P152">
        <f t="shared" si="39"/>
        <v>2205.6341634296109</v>
      </c>
      <c r="Q152">
        <f t="shared" si="40"/>
        <v>586400.81644996163</v>
      </c>
    </row>
    <row r="153" spans="1:17" x14ac:dyDescent="0.25">
      <c r="A153">
        <f>Input!G154</f>
        <v>250</v>
      </c>
      <c r="B153">
        <f t="shared" si="31"/>
        <v>150</v>
      </c>
      <c r="C153">
        <f t="shared" si="32"/>
        <v>-8.093428672617492E-2</v>
      </c>
      <c r="D153" s="4">
        <f>Input!I154</f>
        <v>19974.619151428575</v>
      </c>
      <c r="E153">
        <f t="shared" si="33"/>
        <v>16418.465391142861</v>
      </c>
      <c r="F153">
        <f t="shared" si="34"/>
        <v>16233.553198345508</v>
      </c>
      <c r="G153">
        <f t="shared" si="35"/>
        <v>34192.519045125737</v>
      </c>
      <c r="H153">
        <f t="shared" si="36"/>
        <v>174033689.23479328</v>
      </c>
      <c r="M153" s="4">
        <f>Input!J154</f>
        <v>943.77875771428808</v>
      </c>
      <c r="N153">
        <f t="shared" si="37"/>
        <v>942.11983585714597</v>
      </c>
      <c r="O153">
        <f t="shared" si="38"/>
        <v>889.67029783884936</v>
      </c>
      <c r="P153">
        <f t="shared" si="39"/>
        <v>2750.9540383327412</v>
      </c>
      <c r="Q153">
        <f t="shared" si="40"/>
        <v>605214.68107064709</v>
      </c>
    </row>
    <row r="154" spans="1:17" x14ac:dyDescent="0.25">
      <c r="A154">
        <f>Input!G155</f>
        <v>251</v>
      </c>
      <c r="B154">
        <f t="shared" si="31"/>
        <v>151</v>
      </c>
      <c r="C154">
        <f t="shared" si="32"/>
        <v>-1.4649082113359978E-2</v>
      </c>
      <c r="D154" s="4">
        <f>Input!I155</f>
        <v>20921.715753</v>
      </c>
      <c r="E154">
        <f t="shared" si="33"/>
        <v>17365.561992714287</v>
      </c>
      <c r="F154">
        <f t="shared" si="34"/>
        <v>17126.046335182771</v>
      </c>
      <c r="G154">
        <f t="shared" si="35"/>
        <v>57367.750202754411</v>
      </c>
      <c r="H154">
        <f t="shared" si="36"/>
        <v>198378098.60115501</v>
      </c>
      <c r="M154" s="4">
        <f>Input!J155</f>
        <v>947.09660157142571</v>
      </c>
      <c r="N154">
        <f t="shared" si="37"/>
        <v>945.4376797142836</v>
      </c>
      <c r="O154">
        <f t="shared" si="38"/>
        <v>892.49313683726427</v>
      </c>
      <c r="P154">
        <f t="shared" si="39"/>
        <v>2803.1246204565382</v>
      </c>
      <c r="Q154">
        <f t="shared" si="40"/>
        <v>610387.95857557468</v>
      </c>
    </row>
    <row r="155" spans="1:17" x14ac:dyDescent="0.25">
      <c r="A155">
        <f>Input!G156</f>
        <v>252</v>
      </c>
      <c r="B155">
        <f t="shared" si="31"/>
        <v>152</v>
      </c>
      <c r="C155">
        <f t="shared" si="32"/>
        <v>5.1636122499454956E-2</v>
      </c>
      <c r="D155" s="4">
        <f>Input!I156</f>
        <v>21868.812354571426</v>
      </c>
      <c r="E155">
        <f t="shared" si="33"/>
        <v>18312.658594285713</v>
      </c>
      <c r="F155">
        <f t="shared" si="34"/>
        <v>18017.446082491919</v>
      </c>
      <c r="G155">
        <f t="shared" si="35"/>
        <v>87150.427119600936</v>
      </c>
      <c r="H155">
        <f t="shared" si="36"/>
        <v>224282845.40178585</v>
      </c>
      <c r="M155" s="4">
        <f>Input!J156</f>
        <v>947.09660157142571</v>
      </c>
      <c r="N155">
        <f t="shared" si="37"/>
        <v>945.4376797142836</v>
      </c>
      <c r="O155">
        <f t="shared" si="38"/>
        <v>891.39974730914889</v>
      </c>
      <c r="P155">
        <f t="shared" si="39"/>
        <v>2920.0981386219082</v>
      </c>
      <c r="Q155">
        <f t="shared" si="40"/>
        <v>610387.95857557468</v>
      </c>
    </row>
    <row r="156" spans="1:17" x14ac:dyDescent="0.25">
      <c r="A156">
        <f>Input!G157</f>
        <v>253</v>
      </c>
      <c r="B156">
        <f t="shared" si="31"/>
        <v>153</v>
      </c>
      <c r="C156">
        <f t="shared" si="32"/>
        <v>0.11792132711226989</v>
      </c>
      <c r="D156" s="4">
        <f>Input!I157</f>
        <v>22815.908956142852</v>
      </c>
      <c r="E156">
        <f t="shared" si="33"/>
        <v>19259.755195857138</v>
      </c>
      <c r="F156">
        <f t="shared" si="34"/>
        <v>18903.850590665032</v>
      </c>
      <c r="G156">
        <f t="shared" si="35"/>
        <v>126668.08799694944</v>
      </c>
      <c r="H156">
        <f t="shared" si="36"/>
        <v>251618280.50447038</v>
      </c>
      <c r="M156" s="4">
        <f>Input!J157</f>
        <v>947.09660157142571</v>
      </c>
      <c r="N156">
        <f t="shared" si="37"/>
        <v>945.4376797142836</v>
      </c>
      <c r="O156">
        <f t="shared" si="38"/>
        <v>886.4045081731141</v>
      </c>
      <c r="P156">
        <f t="shared" si="39"/>
        <v>3484.9153422091454</v>
      </c>
      <c r="Q156">
        <f t="shared" si="40"/>
        <v>610387.95857557468</v>
      </c>
    </row>
    <row r="157" spans="1:17" x14ac:dyDescent="0.25">
      <c r="A157">
        <f>Input!G158</f>
        <v>254</v>
      </c>
      <c r="B157">
        <f t="shared" si="31"/>
        <v>154</v>
      </c>
      <c r="C157">
        <f t="shared" si="32"/>
        <v>0.18420653172508483</v>
      </c>
      <c r="D157" s="4">
        <f>Input!I158</f>
        <v>23687.171472714286</v>
      </c>
      <c r="E157">
        <f t="shared" si="33"/>
        <v>20131.017712428573</v>
      </c>
      <c r="F157">
        <f t="shared" si="34"/>
        <v>19781.423551772124</v>
      </c>
      <c r="G157">
        <f t="shared" si="35"/>
        <v>122216.07716508664</v>
      </c>
      <c r="H157">
        <f t="shared" si="36"/>
        <v>280229382.3790493</v>
      </c>
      <c r="M157" s="4">
        <f>Input!J158</f>
        <v>871.26251657143439</v>
      </c>
      <c r="N157">
        <f t="shared" si="37"/>
        <v>869.60359471429229</v>
      </c>
      <c r="O157">
        <f t="shared" si="38"/>
        <v>877.57296110709183</v>
      </c>
      <c r="P157">
        <f t="shared" si="39"/>
        <v>63.510800702682801</v>
      </c>
      <c r="Q157">
        <f t="shared" si="40"/>
        <v>497644.47638278652</v>
      </c>
    </row>
    <row r="158" spans="1:17" x14ac:dyDescent="0.25">
      <c r="A158">
        <f>Input!G159</f>
        <v>255</v>
      </c>
      <c r="B158">
        <f t="shared" si="31"/>
        <v>155</v>
      </c>
      <c r="C158">
        <f t="shared" si="32"/>
        <v>0.25049173633789978</v>
      </c>
      <c r="D158" s="4">
        <f>Input!I159</f>
        <v>24556.035943714287</v>
      </c>
      <c r="E158">
        <f t="shared" si="33"/>
        <v>20999.882183428574</v>
      </c>
      <c r="F158">
        <f t="shared" si="34"/>
        <v>20646.443931144688</v>
      </c>
      <c r="G158">
        <f t="shared" si="35"/>
        <v>124918.59817748782</v>
      </c>
      <c r="H158">
        <f t="shared" si="36"/>
        <v>309938617.03942764</v>
      </c>
      <c r="M158" s="4">
        <f>Input!J159</f>
        <v>868.86447100000078</v>
      </c>
      <c r="N158">
        <f t="shared" si="37"/>
        <v>867.20554914285867</v>
      </c>
      <c r="O158">
        <f t="shared" si="38"/>
        <v>865.02037937256421</v>
      </c>
      <c r="P158">
        <f t="shared" si="39"/>
        <v>4.7749669250087639</v>
      </c>
      <c r="Q158">
        <f t="shared" si="40"/>
        <v>494266.87626735226</v>
      </c>
    </row>
    <row r="159" spans="1:17" x14ac:dyDescent="0.25">
      <c r="A159">
        <f>Input!G160</f>
        <v>256</v>
      </c>
      <c r="B159">
        <f t="shared" si="31"/>
        <v>156</v>
      </c>
      <c r="C159">
        <f t="shared" si="32"/>
        <v>0.31677694095071468</v>
      </c>
      <c r="D159" s="4">
        <f>Input!I160</f>
        <v>25395.286194428572</v>
      </c>
      <c r="E159">
        <f t="shared" si="33"/>
        <v>21839.132434142859</v>
      </c>
      <c r="F159">
        <f t="shared" si="34"/>
        <v>21495.353194991738</v>
      </c>
      <c r="G159">
        <f t="shared" si="35"/>
        <v>118184.16527132374</v>
      </c>
      <c r="H159">
        <f t="shared" si="36"/>
        <v>340549484.14504272</v>
      </c>
      <c r="M159" s="4">
        <f>Input!J160</f>
        <v>839.25025071428536</v>
      </c>
      <c r="N159">
        <f t="shared" si="37"/>
        <v>837.59132885714325</v>
      </c>
      <c r="O159">
        <f t="shared" si="38"/>
        <v>848.90926384705176</v>
      </c>
      <c r="P159">
        <f t="shared" si="39"/>
        <v>128.0956524357953</v>
      </c>
      <c r="Q159">
        <f t="shared" si="40"/>
        <v>453503.84659395413</v>
      </c>
    </row>
    <row r="160" spans="1:17" x14ac:dyDescent="0.25">
      <c r="A160">
        <f>Input!G161</f>
        <v>257</v>
      </c>
      <c r="B160">
        <f t="shared" si="31"/>
        <v>157</v>
      </c>
      <c r="C160">
        <f t="shared" si="32"/>
        <v>0.38306214556352963</v>
      </c>
      <c r="D160" s="4">
        <f>Input!I161</f>
        <v>26181.910842285717</v>
      </c>
      <c r="E160">
        <f t="shared" si="33"/>
        <v>22625.757082000004</v>
      </c>
      <c r="F160">
        <f t="shared" si="34"/>
        <v>22324.799037292185</v>
      </c>
      <c r="G160">
        <f t="shared" si="35"/>
        <v>90575.744674353438</v>
      </c>
      <c r="H160">
        <f t="shared" si="36"/>
        <v>371850623.29818791</v>
      </c>
      <c r="M160" s="4">
        <f>Input!J161</f>
        <v>786.62464785714474</v>
      </c>
      <c r="N160">
        <f t="shared" si="37"/>
        <v>784.96572600000263</v>
      </c>
      <c r="O160">
        <f t="shared" si="38"/>
        <v>829.44584230044768</v>
      </c>
      <c r="P160">
        <f t="shared" si="39"/>
        <v>1978.4807461011171</v>
      </c>
      <c r="Q160">
        <f t="shared" si="40"/>
        <v>385394.30303416081</v>
      </c>
    </row>
    <row r="161" spans="1:17" x14ac:dyDescent="0.25">
      <c r="A161">
        <f>Input!G162</f>
        <v>258</v>
      </c>
      <c r="B161">
        <f t="shared" si="31"/>
        <v>158</v>
      </c>
      <c r="C161">
        <f t="shared" si="32"/>
        <v>0.44934735017634458</v>
      </c>
      <c r="D161" s="4">
        <f>Input!I162</f>
        <v>26924.680821142862</v>
      </c>
      <c r="E161">
        <f t="shared" si="33"/>
        <v>23368.527060857148</v>
      </c>
      <c r="F161">
        <f t="shared" si="34"/>
        <v>23131.674714626319</v>
      </c>
      <c r="G161">
        <f t="shared" si="35"/>
        <v>56099.033915048698</v>
      </c>
      <c r="H161">
        <f t="shared" si="36"/>
        <v>403620330.88054717</v>
      </c>
      <c r="M161" s="4">
        <f>Input!J162</f>
        <v>742.76997885714445</v>
      </c>
      <c r="N161">
        <f t="shared" si="37"/>
        <v>741.11105700000235</v>
      </c>
      <c r="O161">
        <f t="shared" si="38"/>
        <v>806.87567733413323</v>
      </c>
      <c r="P161">
        <f t="shared" si="39"/>
        <v>4324.9852876923815</v>
      </c>
      <c r="Q161">
        <f t="shared" si="40"/>
        <v>332867.46051661845</v>
      </c>
    </row>
    <row r="162" spans="1:17" x14ac:dyDescent="0.25">
      <c r="A162">
        <f>Input!G163</f>
        <v>259</v>
      </c>
      <c r="B162">
        <f t="shared" si="31"/>
        <v>159</v>
      </c>
      <c r="C162">
        <f t="shared" si="32"/>
        <v>0.51563255478915948</v>
      </c>
      <c r="D162" s="4">
        <f>Input!I163</f>
        <v>27667.450800000002</v>
      </c>
      <c r="E162">
        <f t="shared" si="33"/>
        <v>24111.297039714289</v>
      </c>
      <c r="F162">
        <f t="shared" si="34"/>
        <v>23913.153228336221</v>
      </c>
      <c r="G162">
        <f t="shared" si="35"/>
        <v>39260.969987427299</v>
      </c>
      <c r="H162">
        <f t="shared" si="36"/>
        <v>435631321.99276048</v>
      </c>
      <c r="M162" s="4">
        <f>Input!J163</f>
        <v>742.76997885714081</v>
      </c>
      <c r="N162">
        <f t="shared" si="37"/>
        <v>741.11105699999871</v>
      </c>
      <c r="O162">
        <f t="shared" si="38"/>
        <v>781.47851370990406</v>
      </c>
      <c r="P162">
        <f t="shared" si="39"/>
        <v>1629.5315612260829</v>
      </c>
      <c r="Q162">
        <f t="shared" si="40"/>
        <v>332867.46051661426</v>
      </c>
    </row>
    <row r="163" spans="1:17" x14ac:dyDescent="0.25">
      <c r="A163">
        <f>Input!G164</f>
        <v>260</v>
      </c>
      <c r="B163">
        <f t="shared" si="31"/>
        <v>160</v>
      </c>
      <c r="C163">
        <f t="shared" si="32"/>
        <v>0.58191775940197443</v>
      </c>
      <c r="D163" s="4">
        <f>Input!I164</f>
        <v>28410.220778857147</v>
      </c>
      <c r="E163">
        <f t="shared" si="33"/>
        <v>24854.067018571433</v>
      </c>
      <c r="F163">
        <f t="shared" si="34"/>
        <v>24666.715744446017</v>
      </c>
      <c r="G163">
        <f t="shared" si="35"/>
        <v>35100.499916416862</v>
      </c>
      <c r="H163">
        <f t="shared" si="36"/>
        <v>467655564.95459735</v>
      </c>
      <c r="M163" s="4">
        <f>Input!J164</f>
        <v>742.76997885714445</v>
      </c>
      <c r="N163">
        <f t="shared" si="37"/>
        <v>741.11105700000235</v>
      </c>
      <c r="O163">
        <f t="shared" si="38"/>
        <v>753.56251610979587</v>
      </c>
      <c r="P163">
        <f t="shared" si="39"/>
        <v>155.03883396286</v>
      </c>
      <c r="Q163">
        <f t="shared" si="40"/>
        <v>332867.46051661845</v>
      </c>
    </row>
    <row r="164" spans="1:17" x14ac:dyDescent="0.25">
      <c r="A164">
        <f>Input!G165</f>
        <v>261</v>
      </c>
      <c r="B164">
        <f t="shared" si="31"/>
        <v>161</v>
      </c>
      <c r="C164">
        <f t="shared" si="32"/>
        <v>0.64820296401478938</v>
      </c>
      <c r="D164" s="4">
        <f>Input!I165</f>
        <v>29079.571143285713</v>
      </c>
      <c r="E164">
        <f t="shared" si="33"/>
        <v>25523.417383</v>
      </c>
      <c r="F164">
        <f t="shared" si="34"/>
        <v>25390.173807447944</v>
      </c>
      <c r="G164">
        <f t="shared" si="35"/>
        <v>17753.85042589657</v>
      </c>
      <c r="H164">
        <f t="shared" si="36"/>
        <v>499469017.55618161</v>
      </c>
      <c r="M164" s="4">
        <f>Input!J165</f>
        <v>669.35036442856654</v>
      </c>
      <c r="N164">
        <f t="shared" si="37"/>
        <v>667.69144257142443</v>
      </c>
      <c r="O164">
        <f t="shared" si="38"/>
        <v>723.45806300192532</v>
      </c>
      <c r="P164">
        <f t="shared" si="39"/>
        <v>3109.9159542395596</v>
      </c>
      <c r="Q164">
        <f t="shared" si="40"/>
        <v>253539.49612227845</v>
      </c>
    </row>
    <row r="165" spans="1:17" x14ac:dyDescent="0.25">
      <c r="A165">
        <f>Input!G166</f>
        <v>262</v>
      </c>
      <c r="B165">
        <f t="shared" si="31"/>
        <v>162</v>
      </c>
      <c r="C165">
        <f t="shared" si="32"/>
        <v>0.71448816862760434</v>
      </c>
      <c r="D165" s="4">
        <f>Input!I166</f>
        <v>29725.598050714285</v>
      </c>
      <c r="E165">
        <f t="shared" si="33"/>
        <v>26169.444290428572</v>
      </c>
      <c r="F165">
        <f t="shared" si="34"/>
        <v>26081.68507826385</v>
      </c>
      <c r="G165">
        <f t="shared" si="35"/>
        <v>7701.6793197725583</v>
      </c>
      <c r="H165">
        <f t="shared" si="36"/>
        <v>530856104.40277761</v>
      </c>
      <c r="M165" s="4">
        <f>Input!J166</f>
        <v>646.02690742857158</v>
      </c>
      <c r="N165">
        <f t="shared" si="37"/>
        <v>644.36798557142947</v>
      </c>
      <c r="O165">
        <f t="shared" si="38"/>
        <v>691.51127081590812</v>
      </c>
      <c r="P165">
        <f t="shared" si="39"/>
        <v>2222.4893436422781</v>
      </c>
      <c r="Q165">
        <f t="shared" si="40"/>
        <v>230595.49649088996</v>
      </c>
    </row>
    <row r="166" spans="1:17" x14ac:dyDescent="0.25">
      <c r="A166">
        <f>Input!G167</f>
        <v>263</v>
      </c>
      <c r="B166">
        <f t="shared" si="31"/>
        <v>163</v>
      </c>
      <c r="C166">
        <f t="shared" si="32"/>
        <v>0.78077337324041929</v>
      </c>
      <c r="D166" s="4">
        <f>Input!I167</f>
        <v>30336.212723428569</v>
      </c>
      <c r="E166">
        <f t="shared" si="33"/>
        <v>26780.058963142856</v>
      </c>
      <c r="F166">
        <f t="shared" si="34"/>
        <v>26739.762503166767</v>
      </c>
      <c r="G166">
        <f t="shared" si="35"/>
        <v>1623.804686604539</v>
      </c>
      <c r="H166">
        <f t="shared" si="36"/>
        <v>561613792.31702423</v>
      </c>
      <c r="M166" s="4">
        <f>Input!J167</f>
        <v>610.6146727142841</v>
      </c>
      <c r="N166">
        <f t="shared" si="37"/>
        <v>608.95575085714199</v>
      </c>
      <c r="O166">
        <f t="shared" si="38"/>
        <v>658.07742490291776</v>
      </c>
      <c r="P166">
        <f t="shared" si="39"/>
        <v>2412.9388610594401</v>
      </c>
      <c r="Q166">
        <f t="shared" si="40"/>
        <v>197839.3577416052</v>
      </c>
    </row>
    <row r="167" spans="1:17" x14ac:dyDescent="0.25">
      <c r="A167">
        <f>Input!G168</f>
        <v>264</v>
      </c>
      <c r="B167">
        <f t="shared" si="31"/>
        <v>164</v>
      </c>
      <c r="C167">
        <f t="shared" si="32"/>
        <v>0.84705857785323424</v>
      </c>
      <c r="D167" s="4">
        <f>Input!I168</f>
        <v>30915.340729428568</v>
      </c>
      <c r="E167">
        <f t="shared" si="33"/>
        <v>27359.186969142855</v>
      </c>
      <c r="F167">
        <f t="shared" si="34"/>
        <v>27363.276993058607</v>
      </c>
      <c r="G167">
        <f t="shared" si="35"/>
        <v>16.728295631428896</v>
      </c>
      <c r="H167">
        <f t="shared" si="36"/>
        <v>591555144.46939087</v>
      </c>
      <c r="M167" s="4">
        <f>Input!J168</f>
        <v>579.128005999999</v>
      </c>
      <c r="N167">
        <f t="shared" si="37"/>
        <v>577.4690841428569</v>
      </c>
      <c r="O167">
        <f t="shared" si="38"/>
        <v>623.51448989184098</v>
      </c>
      <c r="P167">
        <f t="shared" si="39"/>
        <v>2120.1793905885761</v>
      </c>
      <c r="Q167">
        <f t="shared" si="40"/>
        <v>170820.77303317789</v>
      </c>
    </row>
    <row r="168" spans="1:17" x14ac:dyDescent="0.25">
      <c r="A168">
        <f>Input!G169</f>
        <v>265</v>
      </c>
      <c r="B168">
        <f t="shared" si="31"/>
        <v>165</v>
      </c>
      <c r="C168">
        <f t="shared" si="32"/>
        <v>0.91334378246604919</v>
      </c>
      <c r="D168" s="4">
        <f>Input!I169</f>
        <v>31465.018764714285</v>
      </c>
      <c r="E168">
        <f t="shared" si="33"/>
        <v>27908.865004428571</v>
      </c>
      <c r="F168">
        <f t="shared" si="34"/>
        <v>27951.453855493131</v>
      </c>
      <c r="G168">
        <f t="shared" si="35"/>
        <v>1813.8102349992737</v>
      </c>
      <c r="H168">
        <f t="shared" si="36"/>
        <v>620512262.00786495</v>
      </c>
      <c r="M168" s="4">
        <f>Input!J169</f>
        <v>549.67803528571676</v>
      </c>
      <c r="N168">
        <f t="shared" si="37"/>
        <v>548.01911342857466</v>
      </c>
      <c r="O168">
        <f t="shared" si="38"/>
        <v>588.17686243452408</v>
      </c>
      <c r="P168">
        <f t="shared" si="39"/>
        <v>1612.6448052248322</v>
      </c>
      <c r="Q168">
        <f t="shared" si="40"/>
        <v>147344.45132924433</v>
      </c>
    </row>
    <row r="169" spans="1:17" x14ac:dyDescent="0.25">
      <c r="A169">
        <f>Input!G170</f>
        <v>266</v>
      </c>
      <c r="B169">
        <f t="shared" si="31"/>
        <v>166</v>
      </c>
      <c r="C169">
        <f t="shared" si="32"/>
        <v>0.97962898707886403</v>
      </c>
      <c r="D169" s="4">
        <f>Input!I170</f>
        <v>32014.696800000002</v>
      </c>
      <c r="E169">
        <f t="shared" si="33"/>
        <v>28458.543039714288</v>
      </c>
      <c r="F169">
        <f t="shared" si="34"/>
        <v>28503.863370063893</v>
      </c>
      <c r="G169">
        <f t="shared" si="35"/>
        <v>2053.9323429973074</v>
      </c>
      <c r="H169">
        <f t="shared" si="36"/>
        <v>648338552.59299493</v>
      </c>
      <c r="M169" s="4">
        <f>Input!J170</f>
        <v>549.67803528571676</v>
      </c>
      <c r="N169">
        <f t="shared" si="37"/>
        <v>548.01911342857466</v>
      </c>
      <c r="O169">
        <f t="shared" si="38"/>
        <v>552.4095145707621</v>
      </c>
      <c r="P169">
        <f t="shared" si="39"/>
        <v>19.275622189320803</v>
      </c>
      <c r="Q169">
        <f t="shared" si="40"/>
        <v>147344.45132924433</v>
      </c>
    </row>
    <row r="170" spans="1:17" x14ac:dyDescent="0.25">
      <c r="A170">
        <f>Input!G171</f>
        <v>267</v>
      </c>
      <c r="B170">
        <f t="shared" si="31"/>
        <v>167</v>
      </c>
      <c r="C170">
        <f t="shared" si="32"/>
        <v>1.045914191691679</v>
      </c>
      <c r="D170" s="4">
        <f>Input!I171</f>
        <v>32564.374835285707</v>
      </c>
      <c r="E170">
        <f t="shared" si="33"/>
        <v>29008.221074999994</v>
      </c>
      <c r="F170">
        <f t="shared" si="34"/>
        <v>29020.406026904791</v>
      </c>
      <c r="G170">
        <f t="shared" si="35"/>
        <v>148.47305292222444</v>
      </c>
      <c r="H170">
        <f t="shared" si="36"/>
        <v>674910296.53452277</v>
      </c>
      <c r="M170" s="4">
        <f>Input!J171</f>
        <v>549.67803528570585</v>
      </c>
      <c r="N170">
        <f t="shared" si="37"/>
        <v>548.01911342856374</v>
      </c>
      <c r="O170">
        <f t="shared" si="38"/>
        <v>516.5426568408966</v>
      </c>
      <c r="P170">
        <f t="shared" si="39"/>
        <v>990.76731931529434</v>
      </c>
      <c r="Q170">
        <f t="shared" si="40"/>
        <v>147344.45132923595</v>
      </c>
    </row>
    <row r="171" spans="1:17" x14ac:dyDescent="0.25">
      <c r="A171">
        <f>Input!G172</f>
        <v>268</v>
      </c>
      <c r="B171">
        <f t="shared" si="31"/>
        <v>168</v>
      </c>
      <c r="C171">
        <f t="shared" si="32"/>
        <v>1.112199396304494</v>
      </c>
      <c r="D171" s="4">
        <f>Input!I172</f>
        <v>33063.33256414286</v>
      </c>
      <c r="E171">
        <f t="shared" si="33"/>
        <v>29507.178803857147</v>
      </c>
      <c r="F171">
        <f t="shared" si="34"/>
        <v>29501.2930546848</v>
      </c>
      <c r="G171">
        <f t="shared" si="35"/>
        <v>34.642043319778097</v>
      </c>
      <c r="H171">
        <f t="shared" si="36"/>
        <v>700127511.40444803</v>
      </c>
      <c r="M171" s="4">
        <f>Input!J172</f>
        <v>498.95772885715269</v>
      </c>
      <c r="N171">
        <f t="shared" si="37"/>
        <v>497.29880700001058</v>
      </c>
      <c r="O171">
        <f t="shared" si="38"/>
        <v>480.88702778001044</v>
      </c>
      <c r="P171">
        <f t="shared" si="39"/>
        <v>269.34649716602848</v>
      </c>
      <c r="Q171">
        <f t="shared" si="40"/>
        <v>110978.54207313307</v>
      </c>
    </row>
    <row r="172" spans="1:17" x14ac:dyDescent="0.25">
      <c r="A172">
        <f>Input!G173</f>
        <v>269</v>
      </c>
      <c r="B172">
        <f t="shared" si="31"/>
        <v>169</v>
      </c>
      <c r="C172">
        <f t="shared" si="32"/>
        <v>1.1784846009173089</v>
      </c>
      <c r="D172" s="4">
        <f>Input!I173</f>
        <v>33557.050727714282</v>
      </c>
      <c r="E172">
        <f t="shared" si="33"/>
        <v>30000.896967428569</v>
      </c>
      <c r="F172">
        <f t="shared" si="34"/>
        <v>29947.022946271165</v>
      </c>
      <c r="G172">
        <f t="shared" si="35"/>
        <v>2902.41015566842</v>
      </c>
      <c r="H172">
        <f t="shared" si="36"/>
        <v>723914143.52923</v>
      </c>
      <c r="M172" s="4">
        <f>Input!J173</f>
        <v>493.71816357142234</v>
      </c>
      <c r="N172">
        <f t="shared" si="37"/>
        <v>492.05924171428023</v>
      </c>
      <c r="O172">
        <f t="shared" si="38"/>
        <v>445.72989158636454</v>
      </c>
      <c r="P172">
        <f t="shared" si="39"/>
        <v>2146.4086832750013</v>
      </c>
      <c r="Q172">
        <f t="shared" si="40"/>
        <v>107515.03602801565</v>
      </c>
    </row>
    <row r="173" spans="1:17" x14ac:dyDescent="0.25">
      <c r="A173">
        <f>Input!G174</f>
        <v>270</v>
      </c>
      <c r="B173">
        <f t="shared" si="31"/>
        <v>170</v>
      </c>
      <c r="C173">
        <f t="shared" si="32"/>
        <v>1.2447698055301237</v>
      </c>
      <c r="D173" s="4">
        <f>Input!I174</f>
        <v>34030.434778857147</v>
      </c>
      <c r="E173">
        <f t="shared" si="33"/>
        <v>30474.281018571433</v>
      </c>
      <c r="F173">
        <f t="shared" si="34"/>
        <v>30358.354745923236</v>
      </c>
      <c r="G173">
        <f t="shared" si="35"/>
        <v>13438.900690104219</v>
      </c>
      <c r="H173">
        <f t="shared" si="36"/>
        <v>746217638.41412675</v>
      </c>
      <c r="M173" s="4">
        <f>Input!J174</f>
        <v>473.38405114286434</v>
      </c>
      <c r="N173">
        <f t="shared" si="37"/>
        <v>471.72512928572223</v>
      </c>
      <c r="O173">
        <f t="shared" si="38"/>
        <v>411.33179965207097</v>
      </c>
      <c r="P173">
        <f t="shared" si="39"/>
        <v>3647.3542642388597</v>
      </c>
      <c r="Q173">
        <f t="shared" si="40"/>
        <v>94593.610457902367</v>
      </c>
    </row>
    <row r="174" spans="1:17" x14ac:dyDescent="0.25">
      <c r="A174">
        <f>Input!G175</f>
        <v>271</v>
      </c>
      <c r="B174">
        <f t="shared" si="31"/>
        <v>171</v>
      </c>
      <c r="C174">
        <f t="shared" si="32"/>
        <v>1.3110550101429388</v>
      </c>
      <c r="D174" s="4">
        <f>Input!I175</f>
        <v>34495.639195000003</v>
      </c>
      <c r="E174">
        <f t="shared" si="33"/>
        <v>30939.48543471429</v>
      </c>
      <c r="F174">
        <f t="shared" si="34"/>
        <v>30736.278891271075</v>
      </c>
      <c r="G174">
        <f t="shared" si="35"/>
        <v>41292.899298139302</v>
      </c>
      <c r="H174">
        <f t="shared" si="36"/>
        <v>767007961.06304252</v>
      </c>
      <c r="M174" s="4">
        <f>Input!J175</f>
        <v>465.20441614285664</v>
      </c>
      <c r="N174">
        <f t="shared" si="37"/>
        <v>463.54549428571454</v>
      </c>
      <c r="O174">
        <f t="shared" si="38"/>
        <v>377.92414534784007</v>
      </c>
      <c r="P174">
        <f t="shared" si="39"/>
        <v>7331.0153939412585</v>
      </c>
      <c r="Q174">
        <f t="shared" si="40"/>
        <v>89629.047655195667</v>
      </c>
    </row>
    <row r="175" spans="1:17" x14ac:dyDescent="0.25">
      <c r="A175">
        <f>Input!G176</f>
        <v>272</v>
      </c>
      <c r="B175">
        <f t="shared" si="31"/>
        <v>172</v>
      </c>
      <c r="C175">
        <f t="shared" si="32"/>
        <v>1.3773402147557536</v>
      </c>
      <c r="D175" s="4">
        <f>Input!I176</f>
        <v>34950.430180428571</v>
      </c>
      <c r="E175">
        <f t="shared" si="33"/>
        <v>31394.276420142858</v>
      </c>
      <c r="F175">
        <f t="shared" si="34"/>
        <v>31081.986407247634</v>
      </c>
      <c r="G175">
        <f t="shared" si="35"/>
        <v>97525.052154099307</v>
      </c>
      <c r="H175">
        <f t="shared" si="36"/>
        <v>786276150.84803402</v>
      </c>
      <c r="M175" s="4">
        <f>Input!J176</f>
        <v>454.79098542856809</v>
      </c>
      <c r="N175">
        <f t="shared" si="37"/>
        <v>453.13206357142599</v>
      </c>
      <c r="O175">
        <f t="shared" si="38"/>
        <v>345.70751597655914</v>
      </c>
      <c r="P175">
        <f t="shared" si="39"/>
        <v>11540.033425961814</v>
      </c>
      <c r="Q175">
        <f t="shared" si="40"/>
        <v>83502.318349773675</v>
      </c>
    </row>
    <row r="176" spans="1:17" x14ac:dyDescent="0.25">
      <c r="A176">
        <f>Input!G177</f>
        <v>273</v>
      </c>
      <c r="B176">
        <f t="shared" si="31"/>
        <v>173</v>
      </c>
      <c r="C176">
        <f t="shared" si="32"/>
        <v>1.4436254193685687</v>
      </c>
      <c r="D176" s="4">
        <f>Input!I177</f>
        <v>35405.221165857147</v>
      </c>
      <c r="E176">
        <f t="shared" si="33"/>
        <v>31849.067405571433</v>
      </c>
      <c r="F176">
        <f t="shared" si="34"/>
        <v>31396.837229306671</v>
      </c>
      <c r="G176">
        <f t="shared" si="35"/>
        <v>204512.13232445781</v>
      </c>
      <c r="H176">
        <f t="shared" si="36"/>
        <v>804032503.94372821</v>
      </c>
      <c r="M176" s="4">
        <f>Input!J177</f>
        <v>454.79098542857537</v>
      </c>
      <c r="N176">
        <f t="shared" si="37"/>
        <v>453.13206357143326</v>
      </c>
      <c r="O176">
        <f t="shared" si="38"/>
        <v>314.85082205903586</v>
      </c>
      <c r="P176">
        <f t="shared" si="39"/>
        <v>19121.701754209978</v>
      </c>
      <c r="Q176">
        <f t="shared" si="40"/>
        <v>83502.318349777881</v>
      </c>
    </row>
    <row r="177" spans="1:17" x14ac:dyDescent="0.25">
      <c r="A177">
        <f>Input!G178</f>
        <v>274</v>
      </c>
      <c r="B177">
        <f t="shared" si="31"/>
        <v>174</v>
      </c>
      <c r="C177">
        <f t="shared" si="32"/>
        <v>1.5099106239813835</v>
      </c>
      <c r="D177" s="4">
        <f>Input!I178</f>
        <v>35860.012151285722</v>
      </c>
      <c r="E177">
        <f t="shared" si="33"/>
        <v>32303.858391000009</v>
      </c>
      <c r="F177">
        <f t="shared" si="34"/>
        <v>31682.328392164214</v>
      </c>
      <c r="G177">
        <f t="shared" si="35"/>
        <v>386299.53945282294</v>
      </c>
      <c r="H177">
        <f t="shared" si="36"/>
        <v>820304479.59342086</v>
      </c>
      <c r="M177" s="4">
        <f>Input!J178</f>
        <v>454.79098542857537</v>
      </c>
      <c r="N177">
        <f t="shared" si="37"/>
        <v>453.13206357143326</v>
      </c>
      <c r="O177">
        <f t="shared" si="38"/>
        <v>285.49116285754235</v>
      </c>
      <c r="P177">
        <f t="shared" si="39"/>
        <v>28103.471592164631</v>
      </c>
      <c r="Q177">
        <f t="shared" si="40"/>
        <v>83502.318349777881</v>
      </c>
    </row>
    <row r="178" spans="1:17" x14ac:dyDescent="0.25">
      <c r="A178">
        <f>Input!G179</f>
        <v>275</v>
      </c>
      <c r="B178">
        <f t="shared" si="31"/>
        <v>175</v>
      </c>
      <c r="C178">
        <f t="shared" si="32"/>
        <v>1.5761958285941986</v>
      </c>
      <c r="D178" s="4">
        <f>Input!I179</f>
        <v>36298.887341142858</v>
      </c>
      <c r="E178">
        <f t="shared" si="33"/>
        <v>32742.733580857144</v>
      </c>
      <c r="F178">
        <f t="shared" si="34"/>
        <v>31940.062761047542</v>
      </c>
      <c r="G178">
        <f t="shared" si="35"/>
        <v>644280.44497381872</v>
      </c>
      <c r="H178">
        <f t="shared" si="36"/>
        <v>835134425.10692799</v>
      </c>
      <c r="M178" s="4">
        <f>Input!J179</f>
        <v>438.87518985713541</v>
      </c>
      <c r="N178">
        <f t="shared" si="37"/>
        <v>437.21626799999331</v>
      </c>
      <c r="O178">
        <f t="shared" si="38"/>
        <v>257.73436888332725</v>
      </c>
      <c r="P178">
        <f t="shared" si="39"/>
        <v>32213.752110525093</v>
      </c>
      <c r="Q178">
        <f t="shared" si="40"/>
        <v>74557.329950732965</v>
      </c>
    </row>
    <row r="179" spans="1:17" x14ac:dyDescent="0.25">
      <c r="A179">
        <f>Input!G180</f>
        <v>276</v>
      </c>
      <c r="B179">
        <f t="shared" si="31"/>
        <v>176</v>
      </c>
      <c r="C179">
        <f t="shared" si="32"/>
        <v>1.6424810332070134</v>
      </c>
      <c r="D179" s="4">
        <f>Input!I180</f>
        <v>36730.55196928572</v>
      </c>
      <c r="E179">
        <f t="shared" si="33"/>
        <v>33174.398209000006</v>
      </c>
      <c r="F179">
        <f t="shared" si="34"/>
        <v>32171.718908546631</v>
      </c>
      <c r="G179">
        <f t="shared" si="35"/>
        <v>1005365.7795576707</v>
      </c>
      <c r="H179">
        <f t="shared" si="36"/>
        <v>848577209.19735253</v>
      </c>
      <c r="M179" s="4">
        <f>Input!J180</f>
        <v>431.66462814286206</v>
      </c>
      <c r="N179">
        <f t="shared" si="37"/>
        <v>430.00570628571995</v>
      </c>
      <c r="O179">
        <f t="shared" si="38"/>
        <v>231.65614749908997</v>
      </c>
      <c r="P179">
        <f t="shared" si="39"/>
        <v>39342.547470850783</v>
      </c>
      <c r="Q179">
        <f t="shared" si="40"/>
        <v>70671.607266515057</v>
      </c>
    </row>
    <row r="180" spans="1:17" x14ac:dyDescent="0.25">
      <c r="A180">
        <f>Input!G181</f>
        <v>277</v>
      </c>
      <c r="B180">
        <f t="shared" si="31"/>
        <v>177</v>
      </c>
      <c r="C180">
        <f t="shared" si="32"/>
        <v>1.7087662378198283</v>
      </c>
      <c r="D180" s="4">
        <f>Input!I181</f>
        <v>37160.738350142856</v>
      </c>
      <c r="E180">
        <f t="shared" si="33"/>
        <v>33604.584589857142</v>
      </c>
      <c r="F180">
        <f t="shared" si="34"/>
        <v>32379.022655405937</v>
      </c>
      <c r="G180">
        <f t="shared" si="35"/>
        <v>1502002.0551757801</v>
      </c>
      <c r="H180">
        <f t="shared" si="36"/>
        <v>860697844.86244678</v>
      </c>
      <c r="M180" s="4">
        <f>Input!J181</f>
        <v>430.1863808571361</v>
      </c>
      <c r="N180">
        <f t="shared" si="37"/>
        <v>428.527458999994</v>
      </c>
      <c r="O180">
        <f t="shared" si="38"/>
        <v>207.30374685930673</v>
      </c>
      <c r="P180">
        <f t="shared" si="39"/>
        <v>48939.930813305662</v>
      </c>
      <c r="Q180">
        <f t="shared" si="40"/>
        <v>69887.834062955022</v>
      </c>
    </row>
    <row r="181" spans="1:17" x14ac:dyDescent="0.25">
      <c r="A181">
        <f>Input!G182</f>
        <v>278</v>
      </c>
      <c r="B181">
        <f t="shared" si="31"/>
        <v>178</v>
      </c>
      <c r="C181">
        <f t="shared" si="32"/>
        <v>1.7750514424326433</v>
      </c>
      <c r="D181" s="4">
        <f>Input!I182</f>
        <v>37590.037782714287</v>
      </c>
      <c r="E181">
        <f t="shared" si="33"/>
        <v>34033.884022428574</v>
      </c>
      <c r="F181">
        <f t="shared" si="34"/>
        <v>32563.720701800616</v>
      </c>
      <c r="G181">
        <f t="shared" si="35"/>
        <v>2161380.1893198253</v>
      </c>
      <c r="H181">
        <f t="shared" si="36"/>
        <v>871569172.37704754</v>
      </c>
      <c r="M181" s="4">
        <f>Input!J182</f>
        <v>429.29943257143168</v>
      </c>
      <c r="N181">
        <f t="shared" si="37"/>
        <v>427.64051071428958</v>
      </c>
      <c r="O181">
        <f t="shared" si="38"/>
        <v>184.69804639468015</v>
      </c>
      <c r="P181">
        <f t="shared" si="39"/>
        <v>59021.040969684698</v>
      </c>
      <c r="Q181">
        <f t="shared" si="40"/>
        <v>69419.667992431467</v>
      </c>
    </row>
    <row r="182" spans="1:17" x14ac:dyDescent="0.25">
      <c r="A182">
        <f>Input!G183</f>
        <v>279</v>
      </c>
      <c r="B182">
        <f t="shared" si="31"/>
        <v>179</v>
      </c>
      <c r="C182">
        <f t="shared" si="32"/>
        <v>1.8413366470454582</v>
      </c>
      <c r="D182" s="4">
        <f>Input!I183</f>
        <v>38020.486963142859</v>
      </c>
      <c r="E182">
        <f t="shared" si="33"/>
        <v>34464.333202857146</v>
      </c>
      <c r="F182">
        <f t="shared" si="34"/>
        <v>32727.556680541667</v>
      </c>
      <c r="G182">
        <f t="shared" si="35"/>
        <v>3016392.6884662472</v>
      </c>
      <c r="H182">
        <f t="shared" si="36"/>
        <v>881269660.94578207</v>
      </c>
      <c r="M182" s="4">
        <f>Input!J183</f>
        <v>430.44918042857171</v>
      </c>
      <c r="N182">
        <f t="shared" si="37"/>
        <v>428.7902585714296</v>
      </c>
      <c r="O182">
        <f t="shared" si="38"/>
        <v>163.83597874105126</v>
      </c>
      <c r="P182">
        <f t="shared" si="39"/>
        <v>70200.770400434441</v>
      </c>
      <c r="Q182">
        <f t="shared" si="40"/>
        <v>70026.852130844112</v>
      </c>
    </row>
    <row r="183" spans="1:17" x14ac:dyDescent="0.25">
      <c r="A183">
        <f>Input!G184</f>
        <v>280</v>
      </c>
      <c r="B183">
        <f t="shared" si="31"/>
        <v>180</v>
      </c>
      <c r="C183">
        <f t="shared" si="32"/>
        <v>1.9076218516582732</v>
      </c>
      <c r="D183" s="4">
        <f>Input!I184</f>
        <v>38450.936143571431</v>
      </c>
      <c r="E183">
        <f t="shared" si="33"/>
        <v>34894.782383285718</v>
      </c>
      <c r="F183">
        <f t="shared" si="34"/>
        <v>32872.249868733888</v>
      </c>
      <c r="G183">
        <f t="shared" si="35"/>
        <v>4090637.7724193446</v>
      </c>
      <c r="H183">
        <f t="shared" si="36"/>
        <v>889881374.96556711</v>
      </c>
      <c r="M183" s="4">
        <f>Input!J184</f>
        <v>430.44918042857171</v>
      </c>
      <c r="N183">
        <f t="shared" si="37"/>
        <v>428.7902585714296</v>
      </c>
      <c r="O183">
        <f t="shared" si="38"/>
        <v>144.69318819222329</v>
      </c>
      <c r="P183">
        <f t="shared" si="39"/>
        <v>80711.145398047724</v>
      </c>
      <c r="Q183">
        <f t="shared" si="40"/>
        <v>70026.852130844112</v>
      </c>
    </row>
    <row r="184" spans="1:17" x14ac:dyDescent="0.25">
      <c r="D184" s="4"/>
      <c r="M184" s="4"/>
    </row>
    <row r="185" spans="1:17" x14ac:dyDescent="0.25">
      <c r="D185" s="4"/>
      <c r="M185" s="4"/>
      <c r="O185">
        <f>MAX(O3:O183)</f>
        <v>892.49313683726427</v>
      </c>
    </row>
    <row r="186" spans="1:17" x14ac:dyDescent="0.25">
      <c r="D186" s="4"/>
      <c r="M186" s="4"/>
      <c r="O186">
        <f>2/3*O185</f>
        <v>594.99542455817618</v>
      </c>
    </row>
    <row r="187" spans="1:17" x14ac:dyDescent="0.25">
      <c r="D187" s="4"/>
      <c r="M187" s="4"/>
    </row>
    <row r="188" spans="1:17" x14ac:dyDescent="0.25">
      <c r="D188" s="4"/>
      <c r="M188" s="4"/>
    </row>
    <row r="189" spans="1:17" x14ac:dyDescent="0.25">
      <c r="D189" s="4"/>
      <c r="M189" s="4"/>
    </row>
    <row r="190" spans="1:17" x14ac:dyDescent="0.25">
      <c r="D190" s="4"/>
      <c r="M190" s="4"/>
    </row>
    <row r="191" spans="1:17" x14ac:dyDescent="0.25">
      <c r="D191" s="4"/>
      <c r="M191" s="4"/>
    </row>
    <row r="192" spans="1:17" x14ac:dyDescent="0.25">
      <c r="D192" s="4"/>
      <c r="M192" s="4"/>
    </row>
    <row r="193" spans="4:13" x14ac:dyDescent="0.25">
      <c r="D193" s="4"/>
      <c r="M193" s="4"/>
    </row>
    <row r="194" spans="4:13" x14ac:dyDescent="0.25">
      <c r="D194" s="4"/>
      <c r="M194" s="4"/>
    </row>
    <row r="195" spans="4:13" x14ac:dyDescent="0.25">
      <c r="D195" s="4"/>
      <c r="M195" s="4"/>
    </row>
    <row r="196" spans="4:13" x14ac:dyDescent="0.25">
      <c r="D196" s="4"/>
      <c r="M196" s="4"/>
    </row>
    <row r="197" spans="4:13" x14ac:dyDescent="0.25">
      <c r="D197" s="4"/>
      <c r="M197" s="4"/>
    </row>
    <row r="198" spans="4:13" x14ac:dyDescent="0.25">
      <c r="D198" s="4"/>
      <c r="M198" s="4"/>
    </row>
    <row r="199" spans="4:13" x14ac:dyDescent="0.25">
      <c r="D199" s="4"/>
      <c r="M199" s="4"/>
    </row>
    <row r="200" spans="4:13" x14ac:dyDescent="0.25">
      <c r="D200" s="4"/>
      <c r="M200" s="4"/>
    </row>
    <row r="201" spans="4:13" x14ac:dyDescent="0.25">
      <c r="D201" s="4"/>
      <c r="M201" s="4"/>
    </row>
    <row r="202" spans="4:13" x14ac:dyDescent="0.25">
      <c r="D202" s="4"/>
      <c r="M202" s="4"/>
    </row>
    <row r="203" spans="4:13" x14ac:dyDescent="0.25">
      <c r="D203" s="4"/>
      <c r="M203" s="4"/>
    </row>
    <row r="204" spans="4:13" x14ac:dyDescent="0.25">
      <c r="D204" s="4"/>
      <c r="M204" s="4"/>
    </row>
    <row r="205" spans="4:13" x14ac:dyDescent="0.25">
      <c r="D205" s="4"/>
      <c r="M205" s="4"/>
    </row>
    <row r="206" spans="4:13" x14ac:dyDescent="0.25">
      <c r="D206" s="4"/>
      <c r="M206" s="4"/>
    </row>
    <row r="207" spans="4:13" x14ac:dyDescent="0.25">
      <c r="D207" s="4"/>
      <c r="M207" s="4"/>
    </row>
    <row r="208" spans="4:13" x14ac:dyDescent="0.25">
      <c r="D208" s="4"/>
      <c r="M208" s="4"/>
    </row>
    <row r="209" spans="4:13" x14ac:dyDescent="0.25">
      <c r="D209" s="4"/>
      <c r="M209" s="4"/>
    </row>
    <row r="210" spans="4:13" x14ac:dyDescent="0.25">
      <c r="D210" s="4"/>
      <c r="M210" s="4"/>
    </row>
    <row r="211" spans="4:13" x14ac:dyDescent="0.25">
      <c r="D211" s="4"/>
      <c r="M211" s="4"/>
    </row>
    <row r="212" spans="4:13" x14ac:dyDescent="0.25">
      <c r="D212" s="4"/>
      <c r="M212" s="4"/>
    </row>
    <row r="213" spans="4:13" x14ac:dyDescent="0.25">
      <c r="D213" s="4"/>
      <c r="M213" s="4"/>
    </row>
    <row r="214" spans="4:13" x14ac:dyDescent="0.25">
      <c r="D214" s="4"/>
      <c r="M214" s="4"/>
    </row>
    <row r="215" spans="4:13" x14ac:dyDescent="0.25">
      <c r="D215" s="4"/>
      <c r="M215" s="4"/>
    </row>
    <row r="216" spans="4:13" x14ac:dyDescent="0.25">
      <c r="D216" s="4"/>
      <c r="M216" s="4"/>
    </row>
    <row r="217" spans="4:13" x14ac:dyDescent="0.25">
      <c r="D217" s="4"/>
      <c r="M217" s="4"/>
    </row>
    <row r="218" spans="4:13" x14ac:dyDescent="0.25">
      <c r="D218" s="4"/>
      <c r="M218" s="4"/>
    </row>
    <row r="219" spans="4:13" x14ac:dyDescent="0.25">
      <c r="D219" s="4"/>
      <c r="M219" s="4"/>
    </row>
    <row r="220" spans="4:13" x14ac:dyDescent="0.25">
      <c r="D220" s="4"/>
      <c r="M220" s="4"/>
    </row>
    <row r="221" spans="4:13" x14ac:dyDescent="0.25">
      <c r="D221" s="4"/>
      <c r="M221" s="4"/>
    </row>
    <row r="222" spans="4:13" x14ac:dyDescent="0.25">
      <c r="D222" s="4"/>
      <c r="M222" s="4"/>
    </row>
    <row r="223" spans="4:13" x14ac:dyDescent="0.25">
      <c r="D223" s="4"/>
      <c r="M223" s="4"/>
    </row>
    <row r="224" spans="4:13" x14ac:dyDescent="0.25">
      <c r="D224" s="4"/>
      <c r="M224" s="4"/>
    </row>
    <row r="225" spans="4:13" x14ac:dyDescent="0.25">
      <c r="D225" s="4"/>
      <c r="M225" s="4"/>
    </row>
    <row r="226" spans="4:13" x14ac:dyDescent="0.25">
      <c r="D226" s="4"/>
      <c r="M226" s="4"/>
    </row>
    <row r="227" spans="4:13" x14ac:dyDescent="0.25">
      <c r="D227" s="4"/>
      <c r="M227" s="4"/>
    </row>
    <row r="228" spans="4:13" x14ac:dyDescent="0.25">
      <c r="D228" s="4"/>
      <c r="M228" s="4"/>
    </row>
    <row r="229" spans="4:13" x14ac:dyDescent="0.25">
      <c r="D229" s="4"/>
      <c r="M229" s="4"/>
    </row>
    <row r="230" spans="4:13" x14ac:dyDescent="0.25">
      <c r="D230" s="4"/>
      <c r="M230" s="4"/>
    </row>
    <row r="231" spans="4:13" x14ac:dyDescent="0.25">
      <c r="D231" s="4"/>
      <c r="M231" s="4"/>
    </row>
    <row r="232" spans="4:13" x14ac:dyDescent="0.25">
      <c r="D232" s="4"/>
      <c r="M232" s="4"/>
    </row>
  </sheetData>
  <mergeCells count="2">
    <mergeCell ref="C1:K1"/>
    <mergeCell ref="M1:T1"/>
  </mergeCells>
  <conditionalFormatting sqref="T8">
    <cfRule type="cellIs" dxfId="12" priority="2" operator="between">
      <formula>0.05</formula>
      <formula>0.025</formula>
    </cfRule>
    <cfRule type="cellIs" dxfId="11" priority="3" operator="lessThan">
      <formula>0.025</formula>
    </cfRule>
    <cfRule type="cellIs" dxfId="10" priority="4" operator="greaterThan">
      <formula>0.05</formula>
    </cfRule>
  </conditionalFormatting>
  <conditionalFormatting sqref="O2:O183">
    <cfRule type="cellIs" dxfId="9" priority="1" operator="equal">
      <formula>$O$185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119" workbookViewId="0">
      <selection activeCell="B1" activeCellId="2" sqref="L1:S1048576 L1:S1048576 B1:B104857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100</v>
      </c>
      <c r="B3">
        <f>A3-$A$3</f>
        <v>0</v>
      </c>
      <c r="C3" s="4">
        <f>Input!I4</f>
        <v>3556.1537602857138</v>
      </c>
      <c r="D3">
        <f>C3-$C$3</f>
        <v>0</v>
      </c>
      <c r="E3">
        <f>N3</f>
        <v>3.355923229338432</v>
      </c>
      <c r="F3">
        <f>(D3-E3)^2</f>
        <v>11.262220721213291</v>
      </c>
      <c r="G3">
        <f>(E3-$H$4)^2</f>
        <v>15157472.498806396</v>
      </c>
      <c r="H3" s="2" t="s">
        <v>11</v>
      </c>
      <c r="I3" s="23">
        <f>SUM(F3:F167)</f>
        <v>5947472.8409584276</v>
      </c>
      <c r="J3">
        <f>1-(I3/I5)</f>
        <v>0.99473081266489882</v>
      </c>
      <c r="L3">
        <f>Input!J4</f>
        <v>1.6589218571421043</v>
      </c>
      <c r="M3">
        <f>L3-$L$3</f>
        <v>0</v>
      </c>
      <c r="N3">
        <f>2*($X$3/PI())*($Z$3/(4*((B3-$Y$3)^2)+$Z$3*$Z$3))</f>
        <v>3.355923229338432</v>
      </c>
      <c r="O3">
        <f>(L3-N3)^2</f>
        <v>2.8798136572362192</v>
      </c>
      <c r="P3">
        <f>(N3-$Q$4)^2</f>
        <v>94.253351741031508</v>
      </c>
      <c r="Q3" s="1" t="s">
        <v>11</v>
      </c>
      <c r="R3" s="23">
        <f>SUM(O3:O167)</f>
        <v>10943.841147791676</v>
      </c>
      <c r="S3" s="5">
        <f>1-(R3/R5)</f>
        <v>-0.80328237620287779</v>
      </c>
      <c r="V3">
        <f>COUNT(B3:B194)</f>
        <v>81</v>
      </c>
      <c r="X3">
        <v>72379.230060517744</v>
      </c>
      <c r="Y3">
        <v>327.53762850174513</v>
      </c>
      <c r="Z3">
        <v>31.325086476650824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101</v>
      </c>
      <c r="B4">
        <f t="shared" ref="B4:B67" si="0">A4-$A$3</f>
        <v>1</v>
      </c>
      <c r="C4" s="4">
        <f>Input!I5</f>
        <v>3558.0262068571428</v>
      </c>
      <c r="D4">
        <f t="shared" ref="D4:D67" si="1">C4-$C$3</f>
        <v>1.8724465714290091</v>
      </c>
      <c r="E4">
        <f>N4+E3</f>
        <v>6.7323852669011481</v>
      </c>
      <c r="F4">
        <f t="shared" ref="F4:F67" si="2">(D4-E4)^2</f>
        <v>23.619004123747438</v>
      </c>
      <c r="G4">
        <f t="shared" ref="G4:G67" si="3">(E4-$H$4)^2</f>
        <v>15131193.010923069</v>
      </c>
      <c r="H4">
        <f>AVERAGE(C3:C167)</f>
        <v>3896.6158039470893</v>
      </c>
      <c r="I4" t="s">
        <v>5</v>
      </c>
      <c r="J4" t="s">
        <v>6</v>
      </c>
      <c r="L4">
        <f>Input!J5</f>
        <v>1.8724465714290091</v>
      </c>
      <c r="M4">
        <f t="shared" ref="M4:M67" si="4">L4-$L$3</f>
        <v>0.21352471428690478</v>
      </c>
      <c r="N4">
        <f t="shared" ref="N4:N67" si="5">2*($X$3/PI())*($Z$3/(4*((B4-$Y$3)^2)+$Z$3*$Z$3))</f>
        <v>3.3764620375627161</v>
      </c>
      <c r="O4">
        <f t="shared" ref="O4:O67" si="6">(L4-N4)^2</f>
        <v>2.262062522369392</v>
      </c>
      <c r="P4">
        <f t="shared" ref="P4:P67" si="7">(N4-$Q$4)^2</f>
        <v>93.854974972664849</v>
      </c>
      <c r="Q4">
        <f>AVERAGE(L3:L167)</f>
        <v>13.064339770723103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102</v>
      </c>
      <c r="B5">
        <f t="shared" si="0"/>
        <v>2</v>
      </c>
      <c r="C5" s="4">
        <f>Input!I6</f>
        <v>3559.9643532857144</v>
      </c>
      <c r="D5">
        <f t="shared" si="1"/>
        <v>3.8105930000006083</v>
      </c>
      <c r="E5">
        <f t="shared" ref="E5:E68" si="8">N5+E4</f>
        <v>10.129575096297357</v>
      </c>
      <c r="F5">
        <f t="shared" si="2"/>
        <v>39.929534733318853</v>
      </c>
      <c r="G5">
        <f t="shared" si="3"/>
        <v>15104775.207046852</v>
      </c>
      <c r="I5">
        <f>SUM(G3:G167)</f>
        <v>1128726777.531487</v>
      </c>
      <c r="J5" s="5">
        <f>1-((1-J3)*(V3-1)/(V3-1-1))</f>
        <v>0.99466411409103683</v>
      </c>
      <c r="L5">
        <f>Input!J6</f>
        <v>1.9381464285715992</v>
      </c>
      <c r="M5">
        <f t="shared" si="4"/>
        <v>0.27922457142949497</v>
      </c>
      <c r="N5">
        <f t="shared" si="5"/>
        <v>3.3971898293962086</v>
      </c>
      <c r="O5">
        <f t="shared" si="6"/>
        <v>2.1288076454898417</v>
      </c>
      <c r="P5">
        <f t="shared" si="7"/>
        <v>93.453787988096565</v>
      </c>
      <c r="R5">
        <f>SUM(P3:P167)</f>
        <v>6068.8449530770786</v>
      </c>
      <c r="S5" s="5">
        <f>1-((1-S3)*(V3-1)/(V3-1-1))</f>
        <v>-0.82610873539531915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103</v>
      </c>
      <c r="B6">
        <f t="shared" si="0"/>
        <v>3</v>
      </c>
      <c r="C6" s="4">
        <f>Input!I7</f>
        <v>3562.116024285715</v>
      </c>
      <c r="D6">
        <f t="shared" si="1"/>
        <v>5.9622640000011415</v>
      </c>
      <c r="E6">
        <f t="shared" si="8"/>
        <v>13.547684024977171</v>
      </c>
      <c r="F6">
        <f t="shared" si="2"/>
        <v>57.538596955307348</v>
      </c>
      <c r="G6">
        <f t="shared" si="3"/>
        <v>15078218.023955448</v>
      </c>
      <c r="L6">
        <f>Input!J7</f>
        <v>2.1516710000005332</v>
      </c>
      <c r="M6">
        <f t="shared" si="4"/>
        <v>0.49274914285842897</v>
      </c>
      <c r="N6">
        <f t="shared" si="5"/>
        <v>3.4181089286798145</v>
      </c>
      <c r="O6">
        <f t="shared" si="6"/>
        <v>1.6038650271974684</v>
      </c>
      <c r="P6">
        <f t="shared" si="7"/>
        <v>93.049769457987182</v>
      </c>
      <c r="V6" s="19" t="s">
        <v>17</v>
      </c>
      <c r="W6" s="20">
        <f>SQRT((S5-J5)^2)</f>
        <v>1.820772849486356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104</v>
      </c>
      <c r="B7">
        <f t="shared" si="0"/>
        <v>4</v>
      </c>
      <c r="C7" s="4">
        <f>Input!I8</f>
        <v>3564.2019954285715</v>
      </c>
      <c r="D7">
        <f t="shared" si="1"/>
        <v>8.0482351428577203</v>
      </c>
      <c r="E7">
        <f t="shared" si="8"/>
        <v>16.986905720032446</v>
      </c>
      <c r="F7">
        <f t="shared" si="2"/>
        <v>79.899831687249147</v>
      </c>
      <c r="G7">
        <f t="shared" si="3"/>
        <v>15051520.387958486</v>
      </c>
      <c r="L7">
        <f>Input!J8</f>
        <v>2.0859711428565788</v>
      </c>
      <c r="M7">
        <f t="shared" si="4"/>
        <v>0.42704928571447454</v>
      </c>
      <c r="N7">
        <f t="shared" si="5"/>
        <v>3.439221695055275</v>
      </c>
      <c r="O7">
        <f t="shared" si="6"/>
        <v>1.8312870570260762</v>
      </c>
      <c r="P7">
        <f t="shared" si="7"/>
        <v>92.642897970547551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105</v>
      </c>
      <c r="B8">
        <f t="shared" si="0"/>
        <v>5</v>
      </c>
      <c r="C8" s="4">
        <f>Input!I9</f>
        <v>3566.468641142857</v>
      </c>
      <c r="D8">
        <f t="shared" si="1"/>
        <v>10.31488085714318</v>
      </c>
      <c r="E8">
        <f t="shared" si="8"/>
        <v>20.447436244660977</v>
      </c>
      <c r="F8">
        <f t="shared" si="2"/>
        <v>102.66867868111594</v>
      </c>
      <c r="G8">
        <f t="shared" si="3"/>
        <v>15024681.214776909</v>
      </c>
      <c r="L8">
        <f>Input!J9</f>
        <v>2.2666457142854597</v>
      </c>
      <c r="M8">
        <f t="shared" si="4"/>
        <v>0.60772385714335542</v>
      </c>
      <c r="N8">
        <f t="shared" si="5"/>
        <v>3.4605305246285298</v>
      </c>
      <c r="O8">
        <f t="shared" si="6"/>
        <v>1.4253609403679086</v>
      </c>
      <c r="P8">
        <f t="shared" si="7"/>
        <v>92.233152035371631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106</v>
      </c>
      <c r="B9">
        <f t="shared" si="0"/>
        <v>6</v>
      </c>
      <c r="C9" s="4">
        <f>Input!I10</f>
        <v>3568.9652365714287</v>
      </c>
      <c r="D9">
        <f t="shared" si="1"/>
        <v>12.811476285714889</v>
      </c>
      <c r="E9">
        <f t="shared" si="8"/>
        <v>23.929474095308443</v>
      </c>
      <c r="F9">
        <f t="shared" si="2"/>
        <v>123.60987529412706</v>
      </c>
      <c r="G9">
        <f t="shared" si="3"/>
        <v>14997699.409420857</v>
      </c>
      <c r="L9">
        <f>Input!J10</f>
        <v>2.4965954285717089</v>
      </c>
      <c r="M9">
        <f t="shared" si="4"/>
        <v>0.83767357142960464</v>
      </c>
      <c r="N9">
        <f t="shared" si="5"/>
        <v>3.4820378506474663</v>
      </c>
      <c r="O9">
        <f t="shared" si="6"/>
        <v>0.97109676722653515</v>
      </c>
      <c r="P9">
        <f t="shared" si="7"/>
        <v>91.820510087485232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107</v>
      </c>
      <c r="B10">
        <f t="shared" si="0"/>
        <v>7</v>
      </c>
      <c r="C10" s="4">
        <f>Input!I11</f>
        <v>3571.5768068571429</v>
      </c>
      <c r="D10">
        <f t="shared" si="1"/>
        <v>15.42304657142904</v>
      </c>
      <c r="E10">
        <f t="shared" si="8"/>
        <v>27.433220239502827</v>
      </c>
      <c r="F10">
        <f t="shared" si="2"/>
        <v>144.24427153729295</v>
      </c>
      <c r="G10">
        <f t="shared" si="3"/>
        <v>14970573.866066113</v>
      </c>
      <c r="L10">
        <f>Input!J11</f>
        <v>2.6115702857141514</v>
      </c>
      <c r="M10">
        <f t="shared" si="4"/>
        <v>0.95264842857204712</v>
      </c>
      <c r="N10">
        <f t="shared" si="5"/>
        <v>3.5037461441943845</v>
      </c>
      <c r="O10">
        <f t="shared" si="6"/>
        <v>0.7959777624549409</v>
      </c>
      <c r="P10">
        <f t="shared" si="7"/>
        <v>91.404950491621577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108</v>
      </c>
      <c r="B11">
        <f t="shared" si="0"/>
        <v>8</v>
      </c>
      <c r="C11" s="4">
        <f>Input!I12</f>
        <v>3574.3033518571428</v>
      </c>
      <c r="D11">
        <f t="shared" si="1"/>
        <v>18.149591571429028</v>
      </c>
      <c r="E11">
        <f t="shared" si="8"/>
        <v>30.958878154396398</v>
      </c>
      <c r="F11">
        <f t="shared" si="2"/>
        <v>164.07782276458789</v>
      </c>
      <c r="G11">
        <f t="shared" si="3"/>
        <v>14943303.467929015</v>
      </c>
      <c r="L11">
        <f>Input!J12</f>
        <v>2.7265449999999873</v>
      </c>
      <c r="M11">
        <f t="shared" si="4"/>
        <v>1.0676231428578831</v>
      </c>
      <c r="N11">
        <f t="shared" si="5"/>
        <v>3.5256579148935727</v>
      </c>
      <c r="O11">
        <f t="shared" si="6"/>
        <v>0.63858145074972261</v>
      </c>
      <c r="P11">
        <f t="shared" si="7"/>
        <v>90.986451546731487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109</v>
      </c>
      <c r="B12">
        <f t="shared" si="0"/>
        <v>9</v>
      </c>
      <c r="C12" s="4">
        <f>Input!I13</f>
        <v>3577.1941465714285</v>
      </c>
      <c r="D12">
        <f t="shared" si="1"/>
        <v>21.040386285714703</v>
      </c>
      <c r="E12">
        <f t="shared" si="8"/>
        <v>34.506653866030746</v>
      </c>
      <c r="F12">
        <f t="shared" si="2"/>
        <v>181.34036254467088</v>
      </c>
      <c r="G12">
        <f t="shared" si="3"/>
        <v>14915887.087139836</v>
      </c>
      <c r="L12">
        <f>Input!J13</f>
        <v>2.8907947142856756</v>
      </c>
      <c r="M12">
        <f t="shared" si="4"/>
        <v>1.2318728571435713</v>
      </c>
      <c r="N12">
        <f t="shared" si="5"/>
        <v>3.5477757116343445</v>
      </c>
      <c r="O12">
        <f t="shared" si="6"/>
        <v>0.43162403087725165</v>
      </c>
      <c r="P12">
        <f t="shared" si="7"/>
        <v>90.564991490739928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110</v>
      </c>
      <c r="B13">
        <f t="shared" si="0"/>
        <v>10</v>
      </c>
      <c r="C13" s="4">
        <f>Input!I14</f>
        <v>3579.7564418571428</v>
      </c>
      <c r="D13">
        <f t="shared" si="1"/>
        <v>23.602681571429002</v>
      </c>
      <c r="E13">
        <f t="shared" si="8"/>
        <v>38.076755989340697</v>
      </c>
      <c r="F13">
        <f t="shared" si="2"/>
        <v>209.49883025524576</v>
      </c>
      <c r="G13">
        <f t="shared" si="3"/>
        <v>14888323.584614689</v>
      </c>
      <c r="L13">
        <f>Input!J14</f>
        <v>2.5622952857142991</v>
      </c>
      <c r="M13">
        <f t="shared" si="4"/>
        <v>0.90337342857219483</v>
      </c>
      <c r="N13">
        <f t="shared" si="5"/>
        <v>3.5701021233099479</v>
      </c>
      <c r="O13">
        <f t="shared" si="6"/>
        <v>1.0156746219045425</v>
      </c>
      <c r="P13">
        <f t="shared" si="7"/>
        <v>90.140548505557305</v>
      </c>
      <c r="S13" t="s">
        <v>23</v>
      </c>
      <c r="T13">
        <f>_Ac*0.8413</f>
        <v>1477.2378329852804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111</v>
      </c>
      <c r="B14">
        <f t="shared" si="0"/>
        <v>11</v>
      </c>
      <c r="C14" s="4">
        <f>Input!I15</f>
        <v>3582.5815365714288</v>
      </c>
      <c r="D14">
        <f t="shared" si="1"/>
        <v>26.427776285715026</v>
      </c>
      <c r="E14">
        <f t="shared" si="8"/>
        <v>41.669395768913425</v>
      </c>
      <c r="F14">
        <f t="shared" si="2"/>
        <v>232.30696447061302</v>
      </c>
      <c r="G14">
        <f t="shared" si="3"/>
        <v>14860611.809925819</v>
      </c>
      <c r="L14">
        <f>Input!J15</f>
        <v>2.8250947142860241</v>
      </c>
      <c r="M14">
        <f t="shared" si="4"/>
        <v>1.1661728571439198</v>
      </c>
      <c r="N14">
        <f t="shared" si="5"/>
        <v>3.5926397795727274</v>
      </c>
      <c r="O14">
        <f t="shared" si="6"/>
        <v>0.58912542724596961</v>
      </c>
      <c r="P14">
        <f t="shared" si="7"/>
        <v>89.71310072235805</v>
      </c>
      <c r="S14" t="s">
        <v>24</v>
      </c>
      <c r="T14">
        <f>_Ac*0.9772</f>
        <v>1715.8645077775061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112</v>
      </c>
      <c r="B15">
        <f t="shared" si="0"/>
        <v>12</v>
      </c>
      <c r="C15" s="4">
        <f>Input!I16</f>
        <v>3585.0288571428573</v>
      </c>
      <c r="D15">
        <f t="shared" si="1"/>
        <v>28.87509685714349</v>
      </c>
      <c r="E15">
        <f t="shared" si="8"/>
        <v>45.284787120519383</v>
      </c>
      <c r="F15">
        <f t="shared" si="2"/>
        <v>269.2779345399336</v>
      </c>
      <c r="G15">
        <f t="shared" si="3"/>
        <v>14832750.60117038</v>
      </c>
      <c r="L15">
        <f>Input!J16</f>
        <v>2.4473205714284632</v>
      </c>
      <c r="M15">
        <f t="shared" si="4"/>
        <v>0.78839871428635888</v>
      </c>
      <c r="N15">
        <f t="shared" si="5"/>
        <v>3.6153913516059548</v>
      </c>
      <c r="O15">
        <f t="shared" si="6"/>
        <v>1.364389347504454</v>
      </c>
      <c r="P15">
        <f t="shared" si="7"/>
        <v>89.282626227136447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113</v>
      </c>
      <c r="B16">
        <f t="shared" si="0"/>
        <v>13</v>
      </c>
      <c r="C16" s="4">
        <f>Input!I17</f>
        <v>3587.9032267142857</v>
      </c>
      <c r="D16">
        <f t="shared" si="1"/>
        <v>31.74946642857185</v>
      </c>
      <c r="E16">
        <f t="shared" si="8"/>
        <v>48.923146673432143</v>
      </c>
      <c r="F16">
        <f t="shared" si="2"/>
        <v>294.93529315270467</v>
      </c>
      <c r="G16">
        <f t="shared" si="3"/>
        <v>14804738.784837617</v>
      </c>
      <c r="L16">
        <f>Input!J17</f>
        <v>2.8743695714283604</v>
      </c>
      <c r="M16">
        <f t="shared" si="4"/>
        <v>1.2154477142862561</v>
      </c>
      <c r="N16">
        <f t="shared" si="5"/>
        <v>3.6383595529127599</v>
      </c>
      <c r="O16">
        <f t="shared" si="6"/>
        <v>0.58368069180853321</v>
      </c>
      <c r="P16">
        <f t="shared" si="7"/>
        <v>88.849103066551919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114</v>
      </c>
      <c r="B17">
        <f t="shared" si="0"/>
        <v>14</v>
      </c>
      <c r="C17" s="4">
        <f>Input!I18</f>
        <v>3590.8432962857146</v>
      </c>
      <c r="D17">
        <f t="shared" si="1"/>
        <v>34.689536000000771</v>
      </c>
      <c r="E17">
        <f t="shared" si="8"/>
        <v>52.584693813554722</v>
      </c>
      <c r="F17">
        <f t="shared" si="2"/>
        <v>320.23667317200102</v>
      </c>
      <c r="G17">
        <f t="shared" si="3"/>
        <v>14776575.175674455</v>
      </c>
      <c r="L17">
        <f>Input!J18</f>
        <v>2.9400695714289213</v>
      </c>
      <c r="M17">
        <f t="shared" si="4"/>
        <v>1.2811477142868171</v>
      </c>
      <c r="N17">
        <f t="shared" si="5"/>
        <v>3.661547140122579</v>
      </c>
      <c r="O17">
        <f t="shared" si="6"/>
        <v>0.52052988212811147</v>
      </c>
      <c r="P17">
        <f t="shared" si="7"/>
        <v>88.41250925407553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115</v>
      </c>
      <c r="B18">
        <f t="shared" si="0"/>
        <v>15</v>
      </c>
      <c r="C18" s="4">
        <f>Input!I19</f>
        <v>3593.7669408571433</v>
      </c>
      <c r="D18">
        <f t="shared" si="1"/>
        <v>37.613180571429439</v>
      </c>
      <c r="E18">
        <f t="shared" si="8"/>
        <v>56.269650727370298</v>
      </c>
      <c r="F18">
        <f t="shared" si="2"/>
        <v>348.06387867951196</v>
      </c>
      <c r="G18">
        <f t="shared" si="3"/>
        <v>14748258.576549493</v>
      </c>
      <c r="L18">
        <f>Input!J19</f>
        <v>2.9236445714286674</v>
      </c>
      <c r="M18">
        <f t="shared" si="4"/>
        <v>1.2647227142865631</v>
      </c>
      <c r="N18">
        <f t="shared" si="5"/>
        <v>3.6849569138155736</v>
      </c>
      <c r="O18">
        <f t="shared" si="6"/>
        <v>0.57959648267063779</v>
      </c>
      <c r="P18">
        <f t="shared" si="7"/>
        <v>87.972822776450855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116</v>
      </c>
      <c r="B19">
        <f t="shared" si="0"/>
        <v>16</v>
      </c>
      <c r="C19" s="4">
        <f>Input!I20</f>
        <v>3596.8712601428574</v>
      </c>
      <c r="D19">
        <f t="shared" si="1"/>
        <v>40.717499857143594</v>
      </c>
      <c r="E19">
        <f t="shared" si="8"/>
        <v>59.978242446735777</v>
      </c>
      <c r="F19">
        <f t="shared" si="2"/>
        <v>370.97620510253023</v>
      </c>
      <c r="G19">
        <f t="shared" si="3"/>
        <v>14719787.778315378</v>
      </c>
      <c r="L19">
        <f>Input!J20</f>
        <v>3.1043192857141548</v>
      </c>
      <c r="M19">
        <f t="shared" si="4"/>
        <v>1.4453974285720506</v>
      </c>
      <c r="N19">
        <f t="shared" si="5"/>
        <v>3.7085917193654825</v>
      </c>
      <c r="O19">
        <f t="shared" si="6"/>
        <v>0.36514517407089819</v>
      </c>
      <c r="P19">
        <f t="shared" si="7"/>
        <v>87.530021600481916</v>
      </c>
    </row>
    <row r="20" spans="1:35" x14ac:dyDescent="0.25">
      <c r="A20">
        <f>Input!G21</f>
        <v>117</v>
      </c>
      <c r="B20">
        <f t="shared" si="0"/>
        <v>17</v>
      </c>
      <c r="C20" s="4">
        <f>Input!I21</f>
        <v>3600.6161532857141</v>
      </c>
      <c r="D20">
        <f t="shared" si="1"/>
        <v>44.462393000000247</v>
      </c>
      <c r="E20">
        <f t="shared" si="8"/>
        <v>63.710696894537151</v>
      </c>
      <c r="F20">
        <f t="shared" si="2"/>
        <v>370.49720281644454</v>
      </c>
      <c r="G20">
        <f t="shared" si="3"/>
        <v>14691161.559669536</v>
      </c>
      <c r="L20">
        <f>Input!J21</f>
        <v>3.7448931428566539</v>
      </c>
      <c r="M20">
        <f t="shared" si="4"/>
        <v>2.0859712857145496</v>
      </c>
      <c r="N20">
        <f t="shared" si="5"/>
        <v>3.7324544478013766</v>
      </c>
      <c r="O20">
        <f t="shared" si="6"/>
        <v>1.5472113467817952E-4</v>
      </c>
      <c r="P20">
        <f t="shared" si="7"/>
        <v>87.084083680161939</v>
      </c>
    </row>
    <row r="21" spans="1:35" x14ac:dyDescent="0.25">
      <c r="A21">
        <f>Input!G22</f>
        <v>118</v>
      </c>
      <c r="B21">
        <f t="shared" si="0"/>
        <v>18</v>
      </c>
      <c r="C21" s="4">
        <f>Input!I22</f>
        <v>3604.7388207142853</v>
      </c>
      <c r="D21">
        <f t="shared" si="1"/>
        <v>48.585060428571524</v>
      </c>
      <c r="E21">
        <f t="shared" si="8"/>
        <v>67.467244931225949</v>
      </c>
      <c r="F21">
        <f t="shared" si="2"/>
        <v>356.53689159228293</v>
      </c>
      <c r="G21">
        <f t="shared" si="3"/>
        <v>14662378.687013261</v>
      </c>
      <c r="L21">
        <f>Input!J22</f>
        <v>4.1226674285712761</v>
      </c>
      <c r="M21">
        <f t="shared" si="4"/>
        <v>2.4637455714291718</v>
      </c>
      <c r="N21">
        <f t="shared" si="5"/>
        <v>3.7565480366887933</v>
      </c>
      <c r="O21">
        <f t="shared" si="6"/>
        <v>0.13404340911239898</v>
      </c>
      <c r="P21">
        <f t="shared" si="7"/>
        <v>86.634986964157434</v>
      </c>
    </row>
    <row r="22" spans="1:35" x14ac:dyDescent="0.25">
      <c r="A22">
        <f>Input!G23</f>
        <v>119</v>
      </c>
      <c r="B22">
        <f t="shared" si="0"/>
        <v>19</v>
      </c>
      <c r="C22" s="4">
        <f>Input!I23</f>
        <v>3609.8634112857139</v>
      </c>
      <c r="D22">
        <f t="shared" si="1"/>
        <v>53.709651000000122</v>
      </c>
      <c r="E22">
        <f t="shared" si="8"/>
        <v>71.248120402256717</v>
      </c>
      <c r="F22">
        <f t="shared" si="2"/>
        <v>307.59790897389081</v>
      </c>
      <c r="G22">
        <f t="shared" si="3"/>
        <v>14633437.914309159</v>
      </c>
      <c r="L22">
        <f>Input!J23</f>
        <v>5.1245905714285982</v>
      </c>
      <c r="M22">
        <f t="shared" si="4"/>
        <v>3.4656687142864939</v>
      </c>
      <c r="N22">
        <f t="shared" si="5"/>
        <v>3.780875471030765</v>
      </c>
      <c r="O22">
        <f t="shared" si="6"/>
        <v>1.8055702710371588</v>
      </c>
      <c r="P22">
        <f t="shared" si="7"/>
        <v>86.182709403662173</v>
      </c>
    </row>
    <row r="23" spans="1:35" x14ac:dyDescent="0.25">
      <c r="A23">
        <f>Input!G24</f>
        <v>120</v>
      </c>
      <c r="B23">
        <f t="shared" si="0"/>
        <v>20</v>
      </c>
      <c r="C23" s="4">
        <f>Input!I24</f>
        <v>3615.2015264285719</v>
      </c>
      <c r="D23">
        <f t="shared" si="1"/>
        <v>59.047766142858109</v>
      </c>
      <c r="E23">
        <f t="shared" si="8"/>
        <v>75.053560186445964</v>
      </c>
      <c r="F23">
        <f t="shared" si="2"/>
        <v>256.18544296575243</v>
      </c>
      <c r="G23">
        <f t="shared" si="3"/>
        <v>14604337.982936883</v>
      </c>
      <c r="L23">
        <f>Input!J24</f>
        <v>5.3381151428579869</v>
      </c>
      <c r="M23">
        <f t="shared" si="4"/>
        <v>3.6791932857158827</v>
      </c>
      <c r="N23">
        <f t="shared" si="5"/>
        <v>3.8054397841892471</v>
      </c>
      <c r="O23">
        <f t="shared" si="6"/>
        <v>2.3490937550703501</v>
      </c>
      <c r="P23">
        <f t="shared" si="7"/>
        <v>85.727228960636651</v>
      </c>
    </row>
    <row r="24" spans="1:35" x14ac:dyDescent="0.25">
      <c r="A24">
        <f>Input!G25</f>
        <v>121</v>
      </c>
      <c r="B24">
        <f t="shared" si="0"/>
        <v>21</v>
      </c>
      <c r="C24" s="4">
        <f>Input!I25</f>
        <v>3620.8188660000005</v>
      </c>
      <c r="D24">
        <f t="shared" si="1"/>
        <v>64.66510571428671</v>
      </c>
      <c r="E24">
        <f t="shared" si="8"/>
        <v>78.883804245273438</v>
      </c>
      <c r="F24">
        <f t="shared" si="2"/>
        <v>202.17138791508415</v>
      </c>
      <c r="G24">
        <f t="shared" si="3"/>
        <v>14575077.621547226</v>
      </c>
      <c r="L24">
        <f>Input!J25</f>
        <v>5.6173395714286016</v>
      </c>
      <c r="M24">
        <f t="shared" si="4"/>
        <v>3.9584177142864974</v>
      </c>
      <c r="N24">
        <f t="shared" si="5"/>
        <v>3.8302440588274718</v>
      </c>
      <c r="O24">
        <f t="shared" si="6"/>
        <v>3.1937103711590953</v>
      </c>
      <c r="P24">
        <f t="shared" si="7"/>
        <v>85.268523616449301</v>
      </c>
    </row>
    <row r="25" spans="1:35" x14ac:dyDescent="0.25">
      <c r="A25">
        <f>Input!G26</f>
        <v>122</v>
      </c>
      <c r="B25">
        <f t="shared" si="0"/>
        <v>22</v>
      </c>
      <c r="C25" s="4">
        <f>Input!I26</f>
        <v>3627.0932044285719</v>
      </c>
      <c r="D25">
        <f t="shared" si="1"/>
        <v>70.939444142858065</v>
      </c>
      <c r="E25">
        <f t="shared" si="8"/>
        <v>82.739095673147219</v>
      </c>
      <c r="F25">
        <f t="shared" si="2"/>
        <v>139.23177623625517</v>
      </c>
      <c r="G25">
        <f t="shared" si="3"/>
        <v>14545655.545914479</v>
      </c>
      <c r="L25">
        <f>Input!J26</f>
        <v>6.2743384285713546</v>
      </c>
      <c r="M25">
        <f t="shared" si="4"/>
        <v>4.6154165714292503</v>
      </c>
      <c r="N25">
        <f t="shared" si="5"/>
        <v>3.8552914278737824</v>
      </c>
      <c r="O25">
        <f t="shared" si="6"/>
        <v>5.8517883915839199</v>
      </c>
      <c r="P25">
        <f t="shared" si="7"/>
        <v>84.806571380935836</v>
      </c>
    </row>
    <row r="26" spans="1:35" x14ac:dyDescent="0.25">
      <c r="A26">
        <f>Input!G27</f>
        <v>123</v>
      </c>
      <c r="B26">
        <f t="shared" si="0"/>
        <v>23</v>
      </c>
      <c r="C26" s="4">
        <f>Input!I27</f>
        <v>3634.8950650000002</v>
      </c>
      <c r="D26">
        <f t="shared" si="1"/>
        <v>78.741304714286343</v>
      </c>
      <c r="E26">
        <f t="shared" si="8"/>
        <v>86.619680748654716</v>
      </c>
      <c r="F26">
        <f t="shared" si="2"/>
        <v>62.068808938909925</v>
      </c>
      <c r="G26">
        <f t="shared" si="3"/>
        <v>14516070.458787099</v>
      </c>
      <c r="L26">
        <f>Input!J27</f>
        <v>7.8018605714282785</v>
      </c>
      <c r="M26">
        <f t="shared" si="4"/>
        <v>6.1429387142861742</v>
      </c>
      <c r="N26">
        <f t="shared" si="5"/>
        <v>3.8805850755074958</v>
      </c>
      <c r="O26">
        <f t="shared" si="6"/>
        <v>15.37640151490878</v>
      </c>
      <c r="P26">
        <f t="shared" si="7"/>
        <v>84.341350301894721</v>
      </c>
    </row>
    <row r="27" spans="1:35" x14ac:dyDescent="0.25">
      <c r="A27">
        <f>Input!G28</f>
        <v>124</v>
      </c>
      <c r="B27">
        <f t="shared" si="0"/>
        <v>24</v>
      </c>
      <c r="C27" s="4">
        <f>Input!I28</f>
        <v>3643.7481235714286</v>
      </c>
      <c r="D27">
        <f t="shared" si="1"/>
        <v>87.594363285714735</v>
      </c>
      <c r="E27">
        <f t="shared" si="8"/>
        <v>90.525808986822099</v>
      </c>
      <c r="F27">
        <f t="shared" si="2"/>
        <v>8.5933738985408468</v>
      </c>
      <c r="G27">
        <f t="shared" si="3"/>
        <v>14486321.049736647</v>
      </c>
      <c r="L27">
        <f>Input!J28</f>
        <v>8.8530585714283916</v>
      </c>
      <c r="M27">
        <f t="shared" si="4"/>
        <v>7.1941367142862873</v>
      </c>
      <c r="N27">
        <f t="shared" si="5"/>
        <v>3.9061282381673883</v>
      </c>
      <c r="O27">
        <f t="shared" si="6"/>
        <v>24.472119722137816</v>
      </c>
      <c r="P27">
        <f t="shared" si="7"/>
        <v>83.872838475036488</v>
      </c>
    </row>
    <row r="28" spans="1:35" x14ac:dyDescent="0.25">
      <c r="A28">
        <f>Input!G29</f>
        <v>125</v>
      </c>
      <c r="B28">
        <f t="shared" si="0"/>
        <v>25</v>
      </c>
      <c r="C28" s="4">
        <f>Input!I29</f>
        <v>3653.8494799999999</v>
      </c>
      <c r="D28">
        <f t="shared" si="1"/>
        <v>97.695719714286042</v>
      </c>
      <c r="E28">
        <f t="shared" si="8"/>
        <v>94.45773319240547</v>
      </c>
      <c r="F28">
        <f t="shared" si="2"/>
        <v>10.484556715880244</v>
      </c>
      <c r="G28">
        <f t="shared" si="3"/>
        <v>14456405.995004978</v>
      </c>
      <c r="L28">
        <f>Input!J29</f>
        <v>10.101356428571307</v>
      </c>
      <c r="M28">
        <f t="shared" si="4"/>
        <v>8.4424345714292031</v>
      </c>
      <c r="N28">
        <f t="shared" si="5"/>
        <v>3.9319242055833721</v>
      </c>
      <c r="O28">
        <f t="shared" si="6"/>
        <v>38.061893954041857</v>
      </c>
      <c r="P28">
        <f t="shared" si="7"/>
        <v>83.401014054406417</v>
      </c>
    </row>
    <row r="29" spans="1:35" x14ac:dyDescent="0.25">
      <c r="A29">
        <f>Input!G30</f>
        <v>126</v>
      </c>
      <c r="B29">
        <f t="shared" si="0"/>
        <v>26</v>
      </c>
      <c r="C29" s="4">
        <f>Input!I30</f>
        <v>3664.4107354285711</v>
      </c>
      <c r="D29">
        <f t="shared" si="1"/>
        <v>108.2569751428573</v>
      </c>
      <c r="E29">
        <f t="shared" si="8"/>
        <v>98.415709514237477</v>
      </c>
      <c r="F29">
        <f t="shared" si="2"/>
        <v>96.850509173053922</v>
      </c>
      <c r="G29">
        <f t="shared" si="3"/>
        <v>14426323.957349725</v>
      </c>
      <c r="L29">
        <f>Input!J30</f>
        <v>10.561255428571258</v>
      </c>
      <c r="M29">
        <f t="shared" si="4"/>
        <v>8.9023335714291534</v>
      </c>
      <c r="N29">
        <f t="shared" si="5"/>
        <v>3.9579763218320041</v>
      </c>
      <c r="O29">
        <f t="shared" si="6"/>
        <v>43.603294961499152</v>
      </c>
      <c r="P29">
        <f t="shared" si="7"/>
        <v>82.925855263299781</v>
      </c>
    </row>
    <row r="30" spans="1:35" x14ac:dyDescent="0.25">
      <c r="A30">
        <f>Input!G31</f>
        <v>127</v>
      </c>
      <c r="B30">
        <f t="shared" si="0"/>
        <v>27</v>
      </c>
      <c r="C30" s="4">
        <f>Input!I31</f>
        <v>3675.1033907142855</v>
      </c>
      <c r="D30">
        <f t="shared" si="1"/>
        <v>118.94963042857171</v>
      </c>
      <c r="E30">
        <f t="shared" si="8"/>
        <v>102.39999750065391</v>
      </c>
      <c r="F30">
        <f t="shared" si="2"/>
        <v>273.89035004882106</v>
      </c>
      <c r="G30">
        <f t="shared" si="3"/>
        <v>14396073.585887972</v>
      </c>
      <c r="L30">
        <f>Input!J31</f>
        <v>10.692655285714409</v>
      </c>
      <c r="M30">
        <f t="shared" si="4"/>
        <v>9.0337334285723045</v>
      </c>
      <c r="N30">
        <f t="shared" si="5"/>
        <v>3.9842879864164389</v>
      </c>
      <c r="O30">
        <f t="shared" si="6"/>
        <v>45.002191822290342</v>
      </c>
      <c r="P30">
        <f t="shared" si="7"/>
        <v>82.447340405690653</v>
      </c>
    </row>
    <row r="31" spans="1:35" x14ac:dyDescent="0.25">
      <c r="A31">
        <f>Input!G32</f>
        <v>128</v>
      </c>
      <c r="B31">
        <f t="shared" si="0"/>
        <v>28</v>
      </c>
      <c r="C31" s="4">
        <f>Input!I32</f>
        <v>3685.9931455714286</v>
      </c>
      <c r="D31">
        <f t="shared" si="1"/>
        <v>129.8393852857148</v>
      </c>
      <c r="E31">
        <f t="shared" si="8"/>
        <v>106.41086015602538</v>
      </c>
      <c r="F31">
        <f t="shared" si="2"/>
        <v>548.89578975248855</v>
      </c>
      <c r="G31">
        <f t="shared" si="3"/>
        <v>14365653.515938221</v>
      </c>
      <c r="L31">
        <f>Input!J32</f>
        <v>10.889754857143089</v>
      </c>
      <c r="M31">
        <f t="shared" si="4"/>
        <v>9.2308330000009846</v>
      </c>
      <c r="N31">
        <f t="shared" si="5"/>
        <v>4.0108626553714721</v>
      </c>
      <c r="O31">
        <f t="shared" si="6"/>
        <v>47.319157923594361</v>
      </c>
      <c r="P31">
        <f t="shared" si="7"/>
        <v>81.96544787819569</v>
      </c>
    </row>
    <row r="32" spans="1:35" x14ac:dyDescent="0.25">
      <c r="A32">
        <f>Input!G33</f>
        <v>129</v>
      </c>
      <c r="B32">
        <f t="shared" si="0"/>
        <v>29</v>
      </c>
      <c r="C32" s="4">
        <f>Input!I33</f>
        <v>3696.7515007142856</v>
      </c>
      <c r="D32">
        <f t="shared" si="1"/>
        <v>140.5977404285718</v>
      </c>
      <c r="E32">
        <f t="shared" si="8"/>
        <v>110.44856399841974</v>
      </c>
      <c r="F32">
        <f t="shared" si="2"/>
        <v>908.97283941643616</v>
      </c>
      <c r="G32">
        <f t="shared" si="3"/>
        <v>14335062.368860528</v>
      </c>
      <c r="L32">
        <f>Input!J33</f>
        <v>10.758355142856999</v>
      </c>
      <c r="M32">
        <f t="shared" si="4"/>
        <v>9.0994332857148947</v>
      </c>
      <c r="N32">
        <f t="shared" si="5"/>
        <v>4.0377038423943583</v>
      </c>
      <c r="O32">
        <f t="shared" si="6"/>
        <v>45.167153902410185</v>
      </c>
      <c r="P32">
        <f t="shared" si="7"/>
        <v>81.480156182595337</v>
      </c>
    </row>
    <row r="33" spans="1:16" x14ac:dyDescent="0.25">
      <c r="A33">
        <f>Input!G34</f>
        <v>130</v>
      </c>
      <c r="B33">
        <f t="shared" si="0"/>
        <v>30</v>
      </c>
      <c r="C33" s="4">
        <f>Input!I34</f>
        <v>3707.3784559999995</v>
      </c>
      <c r="D33">
        <f t="shared" si="1"/>
        <v>151.22469571428564</v>
      </c>
      <c r="E33">
        <f t="shared" si="8"/>
        <v>114.51337911842182</v>
      </c>
      <c r="F33">
        <f t="shared" si="2"/>
        <v>1347.7207662017463</v>
      </c>
      <c r="G33">
        <f t="shared" si="3"/>
        <v>14304298.751894888</v>
      </c>
      <c r="L33">
        <f>Input!J34</f>
        <v>10.626955285713848</v>
      </c>
      <c r="M33">
        <f t="shared" si="4"/>
        <v>8.9680334285717436</v>
      </c>
      <c r="N33">
        <f t="shared" si="5"/>
        <v>4.0648151200020743</v>
      </c>
      <c r="O33">
        <f t="shared" si="6"/>
        <v>43.06168355444774</v>
      </c>
      <c r="P33">
        <f t="shared" si="7"/>
        <v>80.991443938935447</v>
      </c>
    </row>
    <row r="34" spans="1:16" x14ac:dyDescent="0.25">
      <c r="A34">
        <f>Input!G35</f>
        <v>131</v>
      </c>
      <c r="B34">
        <f t="shared" si="0"/>
        <v>31</v>
      </c>
      <c r="C34" s="4">
        <f>Input!I35</f>
        <v>3717.5455122857138</v>
      </c>
      <c r="D34">
        <f t="shared" si="1"/>
        <v>161.391752</v>
      </c>
      <c r="E34">
        <f t="shared" si="8"/>
        <v>118.60557923913757</v>
      </c>
      <c r="F34">
        <f t="shared" si="2"/>
        <v>1830.656579522366</v>
      </c>
      <c r="G34">
        <f t="shared" si="3"/>
        <v>14273361.257997828</v>
      </c>
      <c r="L34">
        <f>Input!J35</f>
        <v>10.167056285714352</v>
      </c>
      <c r="M34">
        <f t="shared" si="4"/>
        <v>8.508134428572248</v>
      </c>
      <c r="N34">
        <f t="shared" si="5"/>
        <v>4.0922001207157495</v>
      </c>
      <c r="O34">
        <f t="shared" si="6"/>
        <v>36.903877425421534</v>
      </c>
      <c r="P34">
        <f t="shared" si="7"/>
        <v>80.499289899234071</v>
      </c>
    </row>
    <row r="35" spans="1:16" x14ac:dyDescent="0.25">
      <c r="A35">
        <f>Input!G36</f>
        <v>132</v>
      </c>
      <c r="B35">
        <f t="shared" si="0"/>
        <v>32</v>
      </c>
      <c r="C35" s="4">
        <f>Input!I36</f>
        <v>3727.2198194285711</v>
      </c>
      <c r="D35">
        <f t="shared" si="1"/>
        <v>171.06605914285728</v>
      </c>
      <c r="E35">
        <f t="shared" si="8"/>
        <v>122.72544177741055</v>
      </c>
      <c r="F35">
        <f t="shared" si="2"/>
        <v>2336.81528727253</v>
      </c>
      <c r="G35">
        <f t="shared" si="3"/>
        <v>14242248.465677189</v>
      </c>
      <c r="L35">
        <f>Input!J36</f>
        <v>9.6743071428572875</v>
      </c>
      <c r="M35">
        <f t="shared" si="4"/>
        <v>8.0153852857151833</v>
      </c>
      <c r="N35">
        <f t="shared" si="5"/>
        <v>4.1198625382729857</v>
      </c>
      <c r="O35">
        <f t="shared" si="6"/>
        <v>30.851854865395662</v>
      </c>
      <c r="P35">
        <f t="shared" si="7"/>
        <v>80.003672961818538</v>
      </c>
    </row>
    <row r="36" spans="1:16" x14ac:dyDescent="0.25">
      <c r="A36">
        <f>Input!G37</f>
        <v>133</v>
      </c>
      <c r="B36">
        <f t="shared" si="0"/>
        <v>33</v>
      </c>
      <c r="C36" s="4">
        <f>Input!I37</f>
        <v>3737.3868757142855</v>
      </c>
      <c r="D36">
        <f t="shared" si="1"/>
        <v>181.23311542857164</v>
      </c>
      <c r="E36">
        <f t="shared" si="8"/>
        <v>126.87324790627937</v>
      </c>
      <c r="F36">
        <f t="shared" si="2"/>
        <v>2954.9951970411653</v>
      </c>
      <c r="G36">
        <f t="shared" si="3"/>
        <v>14210958.938825101</v>
      </c>
      <c r="L36">
        <f>Input!J37</f>
        <v>10.167056285714352</v>
      </c>
      <c r="M36">
        <f t="shared" si="4"/>
        <v>8.508134428572248</v>
      </c>
      <c r="N36">
        <f t="shared" si="5"/>
        <v>4.1478061288688242</v>
      </c>
      <c r="O36">
        <f t="shared" si="6"/>
        <v>36.231372450684916</v>
      </c>
      <c r="P36">
        <f t="shared" si="7"/>
        <v>79.504572186319137</v>
      </c>
    </row>
    <row r="37" spans="1:16" x14ac:dyDescent="0.25">
      <c r="A37">
        <f>Input!G38</f>
        <v>134</v>
      </c>
      <c r="B37">
        <f t="shared" si="0"/>
        <v>34</v>
      </c>
      <c r="C37" s="4">
        <f>Input!I38</f>
        <v>3747.4882321428568</v>
      </c>
      <c r="D37">
        <f t="shared" si="1"/>
        <v>191.33447185714294</v>
      </c>
      <c r="E37">
        <f t="shared" si="8"/>
        <v>131.04928261870552</v>
      </c>
      <c r="F37">
        <f t="shared" si="2"/>
        <v>3634.3040415142113</v>
      </c>
      <c r="G37">
        <f t="shared" si="3"/>
        <v>14179491.226549145</v>
      </c>
      <c r="L37">
        <f>Input!J38</f>
        <v>10.101356428571307</v>
      </c>
      <c r="M37">
        <f t="shared" si="4"/>
        <v>8.4424345714292031</v>
      </c>
      <c r="N37">
        <f t="shared" si="5"/>
        <v>4.1760347124261319</v>
      </c>
      <c r="O37">
        <f t="shared" si="6"/>
        <v>35.109437439821605</v>
      </c>
      <c r="P37">
        <f t="shared" si="7"/>
        <v>79.001966809347536</v>
      </c>
    </row>
    <row r="38" spans="1:16" x14ac:dyDescent="0.25">
      <c r="A38">
        <f>Input!G39</f>
        <v>135</v>
      </c>
      <c r="B38">
        <f t="shared" si="0"/>
        <v>35</v>
      </c>
      <c r="C38" s="4">
        <f>Input!I39</f>
        <v>3757.8523879999998</v>
      </c>
      <c r="D38">
        <f t="shared" si="1"/>
        <v>201.69862771428598</v>
      </c>
      <c r="E38">
        <f t="shared" si="8"/>
        <v>135.25383479260171</v>
      </c>
      <c r="F38">
        <f t="shared" si="2"/>
        <v>4414.9105064055038</v>
      </c>
      <c r="G38">
        <f t="shared" si="3"/>
        <v>14147843.863001725</v>
      </c>
      <c r="L38">
        <f>Input!J39</f>
        <v>10.364155857143032</v>
      </c>
      <c r="M38">
        <f t="shared" si="4"/>
        <v>8.7052340000009281</v>
      </c>
      <c r="N38">
        <f t="shared" si="5"/>
        <v>4.2045521738962037</v>
      </c>
      <c r="O38">
        <f t="shared" si="6"/>
        <v>37.940717534667897</v>
      </c>
      <c r="P38">
        <f t="shared" si="7"/>
        <v>78.495836260887771</v>
      </c>
    </row>
    <row r="39" spans="1:16" x14ac:dyDescent="0.25">
      <c r="A39">
        <f>Input!G40</f>
        <v>136</v>
      </c>
      <c r="B39">
        <f t="shared" si="0"/>
        <v>36</v>
      </c>
      <c r="C39" s="4">
        <f>Input!I40</f>
        <v>3768.4793432857145</v>
      </c>
      <c r="D39">
        <f t="shared" si="1"/>
        <v>212.32558300000073</v>
      </c>
      <c r="E39">
        <f t="shared" si="8"/>
        <v>139.48719725719212</v>
      </c>
      <c r="F39">
        <f t="shared" si="2"/>
        <v>5305.4304376181844</v>
      </c>
      <c r="G39">
        <f t="shared" si="3"/>
        <v>14116015.367207566</v>
      </c>
      <c r="L39">
        <f>Input!J40</f>
        <v>10.626955285714757</v>
      </c>
      <c r="M39">
        <f t="shared" si="4"/>
        <v>8.9680334285726531</v>
      </c>
      <c r="N39">
        <f t="shared" si="5"/>
        <v>4.2333624645904155</v>
      </c>
      <c r="O39">
        <f t="shared" si="6"/>
        <v>40.878029162332723</v>
      </c>
      <c r="P39">
        <f t="shared" si="7"/>
        <v>77.986160181430549</v>
      </c>
    </row>
    <row r="40" spans="1:16" x14ac:dyDescent="0.25">
      <c r="A40">
        <f>Input!G41</f>
        <v>137</v>
      </c>
      <c r="B40">
        <f t="shared" si="0"/>
        <v>37</v>
      </c>
      <c r="C40" s="4">
        <f>Input!I41</f>
        <v>3779.1555735714287</v>
      </c>
      <c r="D40">
        <f t="shared" si="1"/>
        <v>223.00181328571489</v>
      </c>
      <c r="E40">
        <f t="shared" si="8"/>
        <v>143.74966686073589</v>
      </c>
      <c r="F40">
        <f t="shared" si="2"/>
        <v>6280.9027129663118</v>
      </c>
      <c r="G40">
        <f t="shared" si="3"/>
        <v>14084004.242889447</v>
      </c>
      <c r="L40">
        <f>Input!J41</f>
        <v>10.676230285714155</v>
      </c>
      <c r="M40">
        <f t="shared" si="4"/>
        <v>9.0173084285720506</v>
      </c>
      <c r="N40">
        <f t="shared" si="5"/>
        <v>4.2624696035437575</v>
      </c>
      <c r="O40">
        <f t="shared" si="6"/>
        <v>41.136326088154881</v>
      </c>
      <c r="P40">
        <f t="shared" si="7"/>
        <v>77.472918439881752</v>
      </c>
    </row>
    <row r="41" spans="1:16" x14ac:dyDescent="0.25">
      <c r="A41">
        <f>Input!G42</f>
        <v>138</v>
      </c>
      <c r="B41">
        <f t="shared" si="0"/>
        <v>38</v>
      </c>
      <c r="C41" s="4">
        <f>Input!I42</f>
        <v>3790.7187521428573</v>
      </c>
      <c r="D41">
        <f t="shared" si="1"/>
        <v>234.56499185714347</v>
      </c>
      <c r="E41">
        <f t="shared" si="8"/>
        <v>148.04154453964705</v>
      </c>
      <c r="F41">
        <f t="shared" si="2"/>
        <v>7486.3069357035783</v>
      </c>
      <c r="G41">
        <f t="shared" si="3"/>
        <v>14051808.978292054</v>
      </c>
      <c r="L41">
        <f>Input!J42</f>
        <v>11.56317857142858</v>
      </c>
      <c r="M41">
        <f t="shared" si="4"/>
        <v>9.9042567142864755</v>
      </c>
      <c r="N41">
        <f t="shared" si="5"/>
        <v>4.2918776789111499</v>
      </c>
      <c r="O41">
        <f t="shared" si="6"/>
        <v>52.871816669524769</v>
      </c>
      <c r="P41">
        <f t="shared" si="7"/>
        <v>76.956091152277736</v>
      </c>
    </row>
    <row r="42" spans="1:16" x14ac:dyDescent="0.25">
      <c r="A42">
        <f>Input!G43</f>
        <v>139</v>
      </c>
      <c r="B42">
        <f t="shared" si="0"/>
        <v>39</v>
      </c>
      <c r="C42" s="4">
        <f>Input!I43</f>
        <v>3802.0848311428572</v>
      </c>
      <c r="D42">
        <f t="shared" si="1"/>
        <v>245.93107085714337</v>
      </c>
      <c r="E42">
        <f t="shared" si="8"/>
        <v>152.36313538904446</v>
      </c>
      <c r="F42">
        <f t="shared" si="2"/>
        <v>8754.9585477623223</v>
      </c>
      <c r="G42">
        <f t="shared" si="3"/>
        <v>14019428.046004038</v>
      </c>
      <c r="L42">
        <f>Input!J43</f>
        <v>11.3660789999999</v>
      </c>
      <c r="M42">
        <f t="shared" si="4"/>
        <v>9.7071571428577954</v>
      </c>
      <c r="N42">
        <f t="shared" si="5"/>
        <v>4.3215908493974071</v>
      </c>
      <c r="O42">
        <f t="shared" si="6"/>
        <v>49.624813303978925</v>
      </c>
      <c r="P42">
        <f t="shared" si="7"/>
        <v>76.435658701341609</v>
      </c>
    </row>
    <row r="43" spans="1:16" x14ac:dyDescent="0.25">
      <c r="A43">
        <f>Input!G44</f>
        <v>140</v>
      </c>
      <c r="B43">
        <f t="shared" si="0"/>
        <v>40</v>
      </c>
      <c r="C43" s="4">
        <f>Input!I44</f>
        <v>3813.1716855714285</v>
      </c>
      <c r="D43">
        <f t="shared" si="1"/>
        <v>257.01792528571468</v>
      </c>
      <c r="E43">
        <f t="shared" si="8"/>
        <v>156.71474873476629</v>
      </c>
      <c r="F43">
        <f t="shared" si="2"/>
        <v>10060.727226210724</v>
      </c>
      <c r="G43">
        <f t="shared" si="3"/>
        <v>13986859.902778249</v>
      </c>
      <c r="L43">
        <f>Input!J44</f>
        <v>11.086854428571314</v>
      </c>
      <c r="M43">
        <f t="shared" si="4"/>
        <v>9.4279325714292099</v>
      </c>
      <c r="N43">
        <f t="shared" si="5"/>
        <v>4.3516133457218205</v>
      </c>
      <c r="O43">
        <f t="shared" si="6"/>
        <v>45.363472444103621</v>
      </c>
      <c r="P43">
        <f t="shared" si="7"/>
        <v>75.911601756915616</v>
      </c>
    </row>
    <row r="44" spans="1:16" x14ac:dyDescent="0.25">
      <c r="A44">
        <f>Input!G45</f>
        <v>141</v>
      </c>
      <c r="B44">
        <f t="shared" si="0"/>
        <v>41</v>
      </c>
      <c r="C44" s="4">
        <f>Input!I45</f>
        <v>3824.8005639999997</v>
      </c>
      <c r="D44">
        <f t="shared" si="1"/>
        <v>268.64680371428585</v>
      </c>
      <c r="E44">
        <f t="shared" si="8"/>
        <v>161.09669820688458</v>
      </c>
      <c r="F44">
        <f t="shared" si="2"/>
        <v>11567.025194653144</v>
      </c>
      <c r="G44">
        <f t="shared" si="3"/>
        <v>13954102.989350099</v>
      </c>
      <c r="L44">
        <f>Input!J45</f>
        <v>11.62887842857117</v>
      </c>
      <c r="M44">
        <f t="shared" si="4"/>
        <v>9.9699565714290657</v>
      </c>
      <c r="N44">
        <f t="shared" si="5"/>
        <v>4.3819494721182854</v>
      </c>
      <c r="O44">
        <f t="shared" si="6"/>
        <v>52.517979299875293</v>
      </c>
      <c r="P44">
        <f t="shared" si="7"/>
        <v>75.383901297307077</v>
      </c>
    </row>
    <row r="45" spans="1:16" x14ac:dyDescent="0.25">
      <c r="A45">
        <f>Input!G46</f>
        <v>142</v>
      </c>
      <c r="B45">
        <f t="shared" si="0"/>
        <v>42</v>
      </c>
      <c r="C45" s="4">
        <f>Input!I46</f>
        <v>3836.100943142857</v>
      </c>
      <c r="D45">
        <f t="shared" si="1"/>
        <v>279.94718285714316</v>
      </c>
      <c r="E45">
        <f t="shared" si="8"/>
        <v>165.50930181475655</v>
      </c>
      <c r="F45">
        <f t="shared" si="2"/>
        <v>13096.028617471427</v>
      </c>
      <c r="G45">
        <f t="shared" si="3"/>
        <v>13921155.730254173</v>
      </c>
      <c r="L45">
        <f>Input!J46</f>
        <v>11.300379142857309</v>
      </c>
      <c r="M45">
        <f t="shared" si="4"/>
        <v>9.6414572857152052</v>
      </c>
      <c r="N45">
        <f t="shared" si="5"/>
        <v>4.4126036078719819</v>
      </c>
      <c r="O45">
        <f t="shared" si="6"/>
        <v>47.441451820342415</v>
      </c>
      <c r="P45">
        <f t="shared" si="7"/>
        <v>74.852538631585858</v>
      </c>
    </row>
    <row r="46" spans="1:16" x14ac:dyDescent="0.25">
      <c r="A46">
        <f>Input!G47</f>
        <v>143</v>
      </c>
      <c r="B46">
        <f t="shared" si="0"/>
        <v>43</v>
      </c>
      <c r="C46" s="4">
        <f>Input!I47</f>
        <v>3848.0254711428574</v>
      </c>
      <c r="D46">
        <f t="shared" si="1"/>
        <v>291.87171085714363</v>
      </c>
      <c r="E46">
        <f t="shared" si="8"/>
        <v>169.95288202365018</v>
      </c>
      <c r="F46">
        <f t="shared" si="2"/>
        <v>14864.200824130674</v>
      </c>
      <c r="G46">
        <f t="shared" si="3"/>
        <v>13888016.533638945</v>
      </c>
      <c r="L46">
        <f>Input!J47</f>
        <v>11.924528000000464</v>
      </c>
      <c r="M46">
        <f t="shared" si="4"/>
        <v>10.26560614285836</v>
      </c>
      <c r="N46">
        <f t="shared" si="5"/>
        <v>4.4435802088936187</v>
      </c>
      <c r="O46">
        <f t="shared" si="6"/>
        <v>55.964579853266386</v>
      </c>
      <c r="P46">
        <f t="shared" si="7"/>
        <v>74.317495422874472</v>
      </c>
    </row>
    <row r="47" spans="1:16" x14ac:dyDescent="0.25">
      <c r="A47">
        <f>Input!G48</f>
        <v>144</v>
      </c>
      <c r="B47">
        <f t="shared" si="0"/>
        <v>44</v>
      </c>
      <c r="C47" s="4">
        <f>Input!I48</f>
        <v>3860.0978238571429</v>
      </c>
      <c r="D47">
        <f t="shared" si="1"/>
        <v>303.94406357142907</v>
      </c>
      <c r="E47">
        <f t="shared" si="8"/>
        <v>174.42776583298249</v>
      </c>
      <c r="F47">
        <f t="shared" si="2"/>
        <v>16774.471379873943</v>
      </c>
      <c r="G47">
        <f t="shared" si="3"/>
        <v>13854683.791079743</v>
      </c>
      <c r="L47">
        <f>Input!J48</f>
        <v>12.072352714285444</v>
      </c>
      <c r="M47">
        <f t="shared" si="4"/>
        <v>10.413430857143339</v>
      </c>
      <c r="N47">
        <f t="shared" si="5"/>
        <v>4.4748838093322991</v>
      </c>
      <c r="O47">
        <f t="shared" si="6"/>
        <v>57.72153376172993</v>
      </c>
      <c r="P47">
        <f t="shared" si="7"/>
        <v>73.778753712672028</v>
      </c>
    </row>
    <row r="48" spans="1:16" x14ac:dyDescent="0.25">
      <c r="A48">
        <f>Input!G49</f>
        <v>145</v>
      </c>
      <c r="B48">
        <f t="shared" si="0"/>
        <v>45</v>
      </c>
      <c r="C48" s="4">
        <f>Input!I49</f>
        <v>3871.7595524285712</v>
      </c>
      <c r="D48">
        <f t="shared" si="1"/>
        <v>315.60579214285735</v>
      </c>
      <c r="E48">
        <f t="shared" si="8"/>
        <v>178.93428485621058</v>
      </c>
      <c r="F48">
        <f t="shared" si="2"/>
        <v>18679.100904003943</v>
      </c>
      <c r="G48">
        <f t="shared" si="3"/>
        <v>13821155.877389863</v>
      </c>
      <c r="L48">
        <f>Input!J49</f>
        <v>11.661728571428284</v>
      </c>
      <c r="M48">
        <f t="shared" si="4"/>
        <v>10.00280671428618</v>
      </c>
      <c r="N48">
        <f t="shared" si="5"/>
        <v>4.5065190232280905</v>
      </c>
      <c r="O48">
        <f t="shared" si="6"/>
        <v>51.197023678655221</v>
      </c>
      <c r="P48">
        <f t="shared" si="7"/>
        <v>73.236295946256107</v>
      </c>
    </row>
    <row r="49" spans="1:16" x14ac:dyDescent="0.25">
      <c r="A49">
        <f>Input!G50</f>
        <v>146</v>
      </c>
      <c r="B49">
        <f t="shared" si="0"/>
        <v>46</v>
      </c>
      <c r="C49" s="4">
        <f>Input!I50</f>
        <v>3884.4396290000004</v>
      </c>
      <c r="D49">
        <f t="shared" si="1"/>
        <v>328.28586871428661</v>
      </c>
      <c r="E49">
        <f t="shared" si="8"/>
        <v>183.472775402416</v>
      </c>
      <c r="F49">
        <f t="shared" si="2"/>
        <v>20970.831994552544</v>
      </c>
      <c r="G49">
        <f t="shared" si="3"/>
        <v>13787431.150429908</v>
      </c>
      <c r="L49">
        <f>Input!J50</f>
        <v>12.680076571429254</v>
      </c>
      <c r="M49">
        <f t="shared" si="4"/>
        <v>11.02115471428715</v>
      </c>
      <c r="N49">
        <f t="shared" si="5"/>
        <v>4.5384905462054155</v>
      </c>
      <c r="O49">
        <f t="shared" si="6"/>
        <v>66.285423006120084</v>
      </c>
      <c r="P49">
        <f t="shared" si="7"/>
        <v>72.69010499920887</v>
      </c>
    </row>
    <row r="50" spans="1:16" x14ac:dyDescent="0.25">
      <c r="A50">
        <f>Input!G51</f>
        <v>147</v>
      </c>
      <c r="B50">
        <f t="shared" si="0"/>
        <v>47</v>
      </c>
      <c r="C50" s="4">
        <f>Input!I51</f>
        <v>3897.743854571429</v>
      </c>
      <c r="D50">
        <f t="shared" si="1"/>
        <v>341.59009428571517</v>
      </c>
      <c r="E50">
        <f t="shared" si="8"/>
        <v>188.04357855962442</v>
      </c>
      <c r="F50">
        <f t="shared" si="2"/>
        <v>23576.532491622635</v>
      </c>
      <c r="G50">
        <f t="shared" si="3"/>
        <v>13753507.950915331</v>
      </c>
      <c r="L50">
        <f>Input!J51</f>
        <v>13.30422557142856</v>
      </c>
      <c r="M50">
        <f t="shared" si="4"/>
        <v>11.645303714286456</v>
      </c>
      <c r="N50">
        <f t="shared" si="5"/>
        <v>4.5708031572084256</v>
      </c>
      <c r="O50">
        <f t="shared" si="6"/>
        <v>76.27266706520264</v>
      </c>
      <c r="P50">
        <f t="shared" si="7"/>
        <v>72.140164205114388</v>
      </c>
    </row>
    <row r="51" spans="1:16" x14ac:dyDescent="0.25">
      <c r="A51">
        <f>Input!G52</f>
        <v>148</v>
      </c>
      <c r="B51">
        <f t="shared" si="0"/>
        <v>48</v>
      </c>
      <c r="C51" s="4">
        <f>Input!I52</f>
        <v>3911.2287547142864</v>
      </c>
      <c r="D51">
        <f t="shared" si="1"/>
        <v>355.07499442857261</v>
      </c>
      <c r="E51">
        <f t="shared" si="8"/>
        <v>192.64704027990396</v>
      </c>
      <c r="F51">
        <f t="shared" si="2"/>
        <v>26382.840288922005</v>
      </c>
      <c r="G51">
        <f t="shared" si="3"/>
        <v>13719384.602222215</v>
      </c>
      <c r="L51">
        <f>Input!J52</f>
        <v>13.484900142857441</v>
      </c>
      <c r="M51">
        <f t="shared" si="4"/>
        <v>11.825978285715337</v>
      </c>
      <c r="N51">
        <f t="shared" si="5"/>
        <v>4.6034617202795509</v>
      </c>
      <c r="O51">
        <f t="shared" si="6"/>
        <v>78.879948454042847</v>
      </c>
      <c r="P51">
        <f t="shared" si="7"/>
        <v>71.586457384477484</v>
      </c>
    </row>
    <row r="52" spans="1:16" x14ac:dyDescent="0.25">
      <c r="A52">
        <f>Input!G53</f>
        <v>149</v>
      </c>
      <c r="B52">
        <f t="shared" si="0"/>
        <v>49</v>
      </c>
      <c r="C52" s="4">
        <f>Input!I53</f>
        <v>3925.0750041428573</v>
      </c>
      <c r="D52">
        <f t="shared" si="1"/>
        <v>368.92124385714351</v>
      </c>
      <c r="E52">
        <f t="shared" si="8"/>
        <v>197.2835114662864</v>
      </c>
      <c r="F52">
        <f t="shared" si="2"/>
        <v>29459.51118027548</v>
      </c>
      <c r="G52">
        <f t="shared" si="3"/>
        <v>13685059.410191273</v>
      </c>
      <c r="L52">
        <f>Input!J53</f>
        <v>13.8462494285709</v>
      </c>
      <c r="M52">
        <f t="shared" si="4"/>
        <v>12.187327571428796</v>
      </c>
      <c r="N52">
        <f t="shared" si="5"/>
        <v>4.6364711863824395</v>
      </c>
      <c r="O52">
        <f t="shared" si="6"/>
        <v>84.820015270287954</v>
      </c>
      <c r="P52">
        <f t="shared" si="7"/>
        <v>71.028968874916316</v>
      </c>
    </row>
    <row r="53" spans="1:16" x14ac:dyDescent="0.25">
      <c r="A53">
        <f>Input!G54</f>
        <v>150</v>
      </c>
      <c r="B53">
        <f t="shared" si="0"/>
        <v>50</v>
      </c>
      <c r="C53" s="4">
        <f>Input!I54</f>
        <v>3939.3154528571426</v>
      </c>
      <c r="D53">
        <f t="shared" si="1"/>
        <v>383.16169257142883</v>
      </c>
      <c r="E53">
        <f t="shared" si="8"/>
        <v>201.95334806155699</v>
      </c>
      <c r="F53">
        <f t="shared" si="2"/>
        <v>32836.464120008401</v>
      </c>
      <c r="G53">
        <f t="shared" si="3"/>
        <v>13650530.662930114</v>
      </c>
      <c r="L53">
        <f>Input!J54</f>
        <v>14.240448714285321</v>
      </c>
      <c r="M53">
        <f t="shared" si="4"/>
        <v>12.581526857143217</v>
      </c>
      <c r="N53">
        <f t="shared" si="5"/>
        <v>4.6698365952705858</v>
      </c>
      <c r="O53">
        <f t="shared" si="6"/>
        <v>91.59661633263174</v>
      </c>
      <c r="P53">
        <f t="shared" si="7"/>
        <v>70.467683562682382</v>
      </c>
    </row>
    <row r="54" spans="1:16" x14ac:dyDescent="0.25">
      <c r="A54">
        <f>Input!G55</f>
        <v>151</v>
      </c>
      <c r="B54">
        <f t="shared" si="0"/>
        <v>51</v>
      </c>
      <c r="C54" s="4">
        <f>Input!I55</f>
        <v>3954.41</v>
      </c>
      <c r="D54">
        <f t="shared" si="1"/>
        <v>398.25623971428604</v>
      </c>
      <c r="E54">
        <f t="shared" si="8"/>
        <v>206.65691113895991</v>
      </c>
      <c r="F54">
        <f t="shared" si="2"/>
        <v>36710.302710515782</v>
      </c>
      <c r="G54">
        <f t="shared" si="3"/>
        <v>13615796.630613796</v>
      </c>
      <c r="L54">
        <f>Input!J55</f>
        <v>15.094547142857209</v>
      </c>
      <c r="M54">
        <f t="shared" si="4"/>
        <v>13.435625285715105</v>
      </c>
      <c r="N54">
        <f t="shared" si="5"/>
        <v>4.7035630774029284</v>
      </c>
      <c r="O54">
        <f t="shared" si="6"/>
        <v>107.97254984852475</v>
      </c>
      <c r="P54">
        <f t="shared" si="7"/>
        <v>69.902586915565848</v>
      </c>
    </row>
    <row r="55" spans="1:16" x14ac:dyDescent="0.25">
      <c r="A55">
        <f>Input!G56</f>
        <v>152</v>
      </c>
      <c r="B55">
        <f t="shared" si="0"/>
        <v>52</v>
      </c>
      <c r="C55" s="4">
        <f>Input!I56</f>
        <v>3971.1963189999997</v>
      </c>
      <c r="D55">
        <f t="shared" si="1"/>
        <v>415.04255871428586</v>
      </c>
      <c r="E55">
        <f t="shared" si="8"/>
        <v>211.39456699486772</v>
      </c>
      <c r="F55">
        <f t="shared" si="2"/>
        <v>41472.504531352199</v>
      </c>
      <c r="G55">
        <f t="shared" si="3"/>
        <v>13580855.565283664</v>
      </c>
      <c r="L55">
        <f>Input!J56</f>
        <v>16.786318999999821</v>
      </c>
      <c r="M55">
        <f t="shared" si="4"/>
        <v>15.127397142857717</v>
      </c>
      <c r="N55">
        <f t="shared" si="5"/>
        <v>4.7376558559077946</v>
      </c>
      <c r="O55">
        <f t="shared" si="6"/>
        <v>145.17028355980156</v>
      </c>
      <c r="P55">
        <f t="shared" si="7"/>
        <v>69.333665017244002</v>
      </c>
    </row>
    <row r="56" spans="1:16" x14ac:dyDescent="0.25">
      <c r="A56">
        <f>Input!G57</f>
        <v>153</v>
      </c>
      <c r="B56">
        <f t="shared" si="0"/>
        <v>53</v>
      </c>
      <c r="C56" s="4">
        <f>Input!I57</f>
        <v>3988.902436285714</v>
      </c>
      <c r="D56">
        <f t="shared" si="1"/>
        <v>432.74867600000016</v>
      </c>
      <c r="E56">
        <f t="shared" si="8"/>
        <v>216.16668724346428</v>
      </c>
      <c r="F56">
        <f t="shared" si="2"/>
        <v>46907.757853736235</v>
      </c>
      <c r="G56">
        <f t="shared" si="3"/>
        <v>13545705.700644493</v>
      </c>
      <c r="L56">
        <f>Input!J57</f>
        <v>17.706117285714299</v>
      </c>
      <c r="M56">
        <f t="shared" si="4"/>
        <v>16.047195428572195</v>
      </c>
      <c r="N56">
        <f t="shared" si="5"/>
        <v>4.772120248596571</v>
      </c>
      <c r="O56">
        <f t="shared" si="6"/>
        <v>167.28827935617014</v>
      </c>
      <c r="P56">
        <f t="shared" si="7"/>
        <v>68.760904603136396</v>
      </c>
    </row>
    <row r="57" spans="1:16" x14ac:dyDescent="0.25">
      <c r="A57">
        <f>Input!G58</f>
        <v>154</v>
      </c>
      <c r="B57">
        <f t="shared" si="0"/>
        <v>54</v>
      </c>
      <c r="C57" s="4">
        <f>Input!I58</f>
        <v>4007.1341525714292</v>
      </c>
      <c r="D57">
        <f t="shared" si="1"/>
        <v>450.98039228571542</v>
      </c>
      <c r="E57">
        <f t="shared" si="8"/>
        <v>220.97364891349284</v>
      </c>
      <c r="F57">
        <f t="shared" si="2"/>
        <v>52903.101996695455</v>
      </c>
      <c r="G57">
        <f t="shared" si="3"/>
        <v>13510345.251860021</v>
      </c>
      <c r="L57">
        <f>Input!J58</f>
        <v>18.231716285715265</v>
      </c>
      <c r="M57">
        <f t="shared" si="4"/>
        <v>16.572794428573161</v>
      </c>
      <c r="N57">
        <f t="shared" si="5"/>
        <v>4.80696167002856</v>
      </c>
      <c r="O57">
        <f t="shared" si="6"/>
        <v>180.22403649140151</v>
      </c>
      <c r="P57">
        <f t="shared" si="7"/>
        <v>68.184293097829823</v>
      </c>
    </row>
    <row r="58" spans="1:16" x14ac:dyDescent="0.25">
      <c r="A58">
        <f>Input!G59</f>
        <v>155</v>
      </c>
      <c r="B58">
        <f t="shared" si="0"/>
        <v>55</v>
      </c>
      <c r="C58" s="4">
        <f>Input!I59</f>
        <v>4025.8257681428577</v>
      </c>
      <c r="D58">
        <f t="shared" si="1"/>
        <v>469.67200785714385</v>
      </c>
      <c r="E58">
        <f t="shared" si="8"/>
        <v>225.81583454712134</v>
      </c>
      <c r="F58">
        <f t="shared" si="2"/>
        <v>59465.833261407737</v>
      </c>
      <c r="G58">
        <f t="shared" si="3"/>
        <v>13474772.415346803</v>
      </c>
      <c r="L58">
        <f>Input!J59</f>
        <v>18.691615571428429</v>
      </c>
      <c r="M58">
        <f t="shared" si="4"/>
        <v>17.032693714286324</v>
      </c>
      <c r="N58">
        <f t="shared" si="5"/>
        <v>4.8421856336285014</v>
      </c>
      <c r="O58">
        <f t="shared" si="6"/>
        <v>191.80670960202889</v>
      </c>
      <c r="P58">
        <f t="shared" si="7"/>
        <v>67.603818654141875</v>
      </c>
    </row>
    <row r="59" spans="1:16" x14ac:dyDescent="0.25">
      <c r="A59">
        <f>Input!G60</f>
        <v>156</v>
      </c>
      <c r="B59">
        <f t="shared" si="0"/>
        <v>56</v>
      </c>
      <c r="C59" s="4">
        <f>Input!I60</f>
        <v>4044.5338087142854</v>
      </c>
      <c r="D59">
        <f t="shared" si="1"/>
        <v>488.38004842857163</v>
      </c>
      <c r="E59">
        <f t="shared" si="8"/>
        <v>230.69363230097963</v>
      </c>
      <c r="F59">
        <f t="shared" si="2"/>
        <v>66402.289056682508</v>
      </c>
      <c r="G59">
        <f t="shared" si="3"/>
        <v>13438985.36856653</v>
      </c>
      <c r="L59">
        <f>Input!J60</f>
        <v>18.708040571427773</v>
      </c>
      <c r="M59">
        <f t="shared" si="4"/>
        <v>17.049118714285669</v>
      </c>
      <c r="N59">
        <f t="shared" si="5"/>
        <v>4.8777977538582897</v>
      </c>
      <c r="O59">
        <f t="shared" si="6"/>
        <v>191.27561639293231</v>
      </c>
      <c r="P59">
        <f t="shared" si="7"/>
        <v>67.019470193893</v>
      </c>
    </row>
    <row r="60" spans="1:16" x14ac:dyDescent="0.25">
      <c r="A60">
        <f>Input!G61</f>
        <v>157</v>
      </c>
      <c r="B60">
        <f t="shared" si="0"/>
        <v>57</v>
      </c>
      <c r="C60" s="4">
        <f>Input!I61</f>
        <v>4063.2089992857141</v>
      </c>
      <c r="D60">
        <f t="shared" si="1"/>
        <v>507.05523900000026</v>
      </c>
      <c r="E60">
        <f t="shared" si="8"/>
        <v>235.60743604942414</v>
      </c>
      <c r="F60">
        <f t="shared" si="2"/>
        <v>73683.909726694823</v>
      </c>
      <c r="G60">
        <f t="shared" si="3"/>
        <v>13402982.269816726</v>
      </c>
      <c r="L60">
        <f>Input!J61</f>
        <v>18.675190571428629</v>
      </c>
      <c r="M60">
        <f t="shared" si="4"/>
        <v>17.016268714286525</v>
      </c>
      <c r="N60">
        <f t="shared" si="5"/>
        <v>4.9138037484445114</v>
      </c>
      <c r="O60">
        <f t="shared" si="6"/>
        <v>189.37576729180091</v>
      </c>
      <c r="P60">
        <f t="shared" si="7"/>
        <v>66.431237450460941</v>
      </c>
    </row>
    <row r="61" spans="1:16" x14ac:dyDescent="0.25">
      <c r="A61">
        <f>Input!G62</f>
        <v>158</v>
      </c>
      <c r="B61">
        <f t="shared" si="0"/>
        <v>58</v>
      </c>
      <c r="C61" s="4">
        <f>Input!I62</f>
        <v>4081.687090285714</v>
      </c>
      <c r="D61">
        <f t="shared" si="1"/>
        <v>525.53333000000021</v>
      </c>
      <c r="E61">
        <f t="shared" si="8"/>
        <v>240.55764549008754</v>
      </c>
      <c r="F61">
        <f t="shared" si="2"/>
        <v>81211.140761893257</v>
      </c>
      <c r="G61">
        <f t="shared" si="3"/>
        <v>13366761.258020004</v>
      </c>
      <c r="L61">
        <f>Input!J62</f>
        <v>18.478090999999949</v>
      </c>
      <c r="M61">
        <f t="shared" si="4"/>
        <v>16.819169142857845</v>
      </c>
      <c r="N61">
        <f t="shared" si="5"/>
        <v>4.950209440663393</v>
      </c>
      <c r="O61">
        <f t="shared" si="6"/>
        <v>183.00357948343807</v>
      </c>
      <c r="P61">
        <f t="shared" si="7"/>
        <v>65.839111013194909</v>
      </c>
    </row>
    <row r="62" spans="1:16" x14ac:dyDescent="0.25">
      <c r="A62">
        <f>Input!G63</f>
        <v>159</v>
      </c>
      <c r="B62">
        <f t="shared" si="0"/>
        <v>59</v>
      </c>
      <c r="C62" s="4">
        <f>Input!I63</f>
        <v>4099.5246072857135</v>
      </c>
      <c r="D62">
        <f t="shared" si="1"/>
        <v>543.37084699999969</v>
      </c>
      <c r="E62">
        <f t="shared" si="8"/>
        <v>245.54466625177244</v>
      </c>
      <c r="F62">
        <f t="shared" si="2"/>
        <v>88700.433939075709</v>
      </c>
      <c r="G62">
        <f t="shared" si="3"/>
        <v>13330320.452511774</v>
      </c>
      <c r="L62">
        <f>Input!J63</f>
        <v>17.83751699999948</v>
      </c>
      <c r="M62">
        <f t="shared" si="4"/>
        <v>16.178595142857375</v>
      </c>
      <c r="N62">
        <f t="shared" si="5"/>
        <v>4.9870207616849118</v>
      </c>
      <c r="O62">
        <f t="shared" si="6"/>
        <v>165.13525357093687</v>
      </c>
      <c r="P62">
        <f t="shared" si="7"/>
        <v>65.24308237376971</v>
      </c>
    </row>
    <row r="63" spans="1:16" x14ac:dyDescent="0.25">
      <c r="A63">
        <f>Input!G64</f>
        <v>160</v>
      </c>
      <c r="B63">
        <f t="shared" si="0"/>
        <v>60</v>
      </c>
      <c r="C63" s="4">
        <f>Input!I64</f>
        <v>4116.5573008571428</v>
      </c>
      <c r="D63">
        <f t="shared" si="1"/>
        <v>560.40354057142895</v>
      </c>
      <c r="E63">
        <f t="shared" si="8"/>
        <v>250.56891000475022</v>
      </c>
      <c r="F63">
        <f t="shared" si="2"/>
        <v>95997.498298390274</v>
      </c>
      <c r="G63">
        <f t="shared" si="3"/>
        <v>13293657.952826578</v>
      </c>
      <c r="L63">
        <f>Input!J64</f>
        <v>17.032693571429263</v>
      </c>
      <c r="M63">
        <f t="shared" si="4"/>
        <v>15.373771714287159</v>
      </c>
      <c r="N63">
        <f t="shared" si="5"/>
        <v>5.0242437529777746</v>
      </c>
      <c r="O63">
        <f t="shared" si="6"/>
        <v>144.2028670422676</v>
      </c>
      <c r="P63">
        <f t="shared" si="7"/>
        <v>64.643143974564296</v>
      </c>
    </row>
    <row r="64" spans="1:16" x14ac:dyDescent="0.25">
      <c r="A64">
        <f>Input!G65</f>
        <v>161</v>
      </c>
      <c r="B64">
        <f t="shared" si="0"/>
        <v>61</v>
      </c>
      <c r="C64" s="4">
        <f>Input!I65</f>
        <v>4133.6228442857137</v>
      </c>
      <c r="D64">
        <f t="shared" si="1"/>
        <v>577.46908399999984</v>
      </c>
      <c r="E64">
        <f t="shared" si="8"/>
        <v>255.63079457352734</v>
      </c>
      <c r="F64">
        <f t="shared" si="2"/>
        <v>103579.88454095788</v>
      </c>
      <c r="G64">
        <f t="shared" si="3"/>
        <v>13256771.838482996</v>
      </c>
      <c r="L64">
        <f>Input!J65</f>
        <v>17.065543428570891</v>
      </c>
      <c r="M64">
        <f t="shared" si="4"/>
        <v>15.406621571428786</v>
      </c>
      <c r="N64">
        <f t="shared" si="5"/>
        <v>5.0618845687771099</v>
      </c>
      <c r="O64">
        <f t="shared" si="6"/>
        <v>144.08782602230573</v>
      </c>
      <c r="P64">
        <f t="shared" si="7"/>
        <v>64.039289259152497</v>
      </c>
    </row>
    <row r="65" spans="1:16" x14ac:dyDescent="0.25">
      <c r="A65">
        <f>Input!G66</f>
        <v>162</v>
      </c>
      <c r="B65">
        <f t="shared" si="0"/>
        <v>62</v>
      </c>
      <c r="C65" s="4">
        <f>Input!I66</f>
        <v>4150.9183372857142</v>
      </c>
      <c r="D65">
        <f t="shared" si="1"/>
        <v>594.76457700000037</v>
      </c>
      <c r="E65">
        <f t="shared" si="8"/>
        <v>260.73074405214408</v>
      </c>
      <c r="F65">
        <f t="shared" si="2"/>
        <v>111578.60155383637</v>
      </c>
      <c r="G65">
        <f t="shared" si="3"/>
        <v>13219660.16876727</v>
      </c>
      <c r="L65">
        <f>Input!J66</f>
        <v>17.295493000000533</v>
      </c>
      <c r="M65">
        <f t="shared" si="4"/>
        <v>15.636571142858429</v>
      </c>
      <c r="N65">
        <f t="shared" si="5"/>
        <v>5.0999494786167379</v>
      </c>
      <c r="O65">
        <f t="shared" si="6"/>
        <v>148.73128178196626</v>
      </c>
      <c r="P65">
        <f t="shared" si="7"/>
        <v>63.431512724998122</v>
      </c>
    </row>
    <row r="66" spans="1:16" x14ac:dyDescent="0.25">
      <c r="A66">
        <f>Input!G67</f>
        <v>163</v>
      </c>
      <c r="B66">
        <f t="shared" si="0"/>
        <v>63</v>
      </c>
      <c r="C66" s="4">
        <f>Input!I67</f>
        <v>4168.8544041428568</v>
      </c>
      <c r="D66">
        <f t="shared" si="1"/>
        <v>612.70064385714295</v>
      </c>
      <c r="E66">
        <f t="shared" si="8"/>
        <v>265.869188922072</v>
      </c>
      <c r="F66">
        <f t="shared" si="2"/>
        <v>120292.05813237815</v>
      </c>
      <c r="G66">
        <f t="shared" si="3"/>
        <v>13182320.982515622</v>
      </c>
      <c r="L66">
        <f>Input!J67</f>
        <v>17.936066857142578</v>
      </c>
      <c r="M66">
        <f t="shared" si="4"/>
        <v>16.277145000000473</v>
      </c>
      <c r="N66">
        <f t="shared" si="5"/>
        <v>5.1384448699279348</v>
      </c>
      <c r="O66">
        <f t="shared" si="6"/>
        <v>163.7791285276397</v>
      </c>
      <c r="P66">
        <f t="shared" si="7"/>
        <v>62.819809978450856</v>
      </c>
    </row>
    <row r="67" spans="1:16" x14ac:dyDescent="0.25">
      <c r="A67">
        <f>Input!G68</f>
        <v>164</v>
      </c>
      <c r="B67">
        <f t="shared" si="0"/>
        <v>64</v>
      </c>
      <c r="C67" s="4">
        <f>Input!I68</f>
        <v>4187.726694285715</v>
      </c>
      <c r="D67">
        <f t="shared" si="1"/>
        <v>631.57293400000117</v>
      </c>
      <c r="E67">
        <f t="shared" si="8"/>
        <v>271.04656617277874</v>
      </c>
      <c r="F67">
        <f t="shared" si="2"/>
        <v>129979.26189868969</v>
      </c>
      <c r="G67">
        <f t="shared" si="3"/>
        <v>13144752.297895396</v>
      </c>
      <c r="L67">
        <f>Input!J68</f>
        <v>18.872290142858219</v>
      </c>
      <c r="M67">
        <f t="shared" si="4"/>
        <v>17.213368285716115</v>
      </c>
      <c r="N67">
        <f t="shared" si="5"/>
        <v>5.1773772507067308</v>
      </c>
      <c r="O67">
        <f t="shared" si="6"/>
        <v>187.55063912361706</v>
      </c>
      <c r="P67">
        <f t="shared" si="7"/>
        <v>62.204177792143014</v>
      </c>
    </row>
    <row r="68" spans="1:16" x14ac:dyDescent="0.25">
      <c r="A68">
        <f>Input!G69</f>
        <v>165</v>
      </c>
      <c r="B68">
        <f t="shared" ref="B68:B83" si="9">A68-$A$3</f>
        <v>65</v>
      </c>
      <c r="C68" s="4">
        <f>Input!I69</f>
        <v>4208.1265065714288</v>
      </c>
      <c r="D68">
        <f t="shared" ref="D68:D83" si="10">C68-$C$3</f>
        <v>651.97274628571495</v>
      </c>
      <c r="E68">
        <f t="shared" si="8"/>
        <v>276.26331942503049</v>
      </c>
      <c r="F68">
        <f t="shared" ref="F68:F83" si="11">(D68-E68)^2</f>
        <v>141157.573431984</v>
      </c>
      <c r="G68">
        <f t="shared" ref="G68:G83" si="12">(E68-$H$4)^2</f>
        <v>13106952.112185042</v>
      </c>
      <c r="L68">
        <f>Input!J69</f>
        <v>20.399812285713779</v>
      </c>
      <c r="M68">
        <f t="shared" ref="M68:M83" si="13">L68-$L$3</f>
        <v>18.740890428571674</v>
      </c>
      <c r="N68">
        <f t="shared" ref="N68:N83" si="14">2*($X$3/PI())*($Z$3/(4*((B68-$Y$3)^2)+$Z$3*$Z$3))</f>
        <v>5.2167532522517694</v>
      </c>
      <c r="O68">
        <f t="shared" ref="O68:O83" si="15">(L68-N68)^2</f>
        <v>230.52528161359228</v>
      </c>
      <c r="P68">
        <f t="shared" ref="P68:P83" si="16">(N68-$Q$4)^2</f>
        <v>61.584614164893033</v>
      </c>
    </row>
    <row r="69" spans="1:16" x14ac:dyDescent="0.25">
      <c r="A69">
        <f>Input!G70</f>
        <v>166</v>
      </c>
      <c r="B69">
        <f t="shared" si="9"/>
        <v>66</v>
      </c>
      <c r="C69" s="4">
        <f>Input!I70</f>
        <v>4229.3968422857142</v>
      </c>
      <c r="D69">
        <f t="shared" si="10"/>
        <v>673.24308200000041</v>
      </c>
      <c r="E69">
        <f t="shared" ref="E69:E83" si="17">N69+E68</f>
        <v>281.51989905700538</v>
      </c>
      <c r="F69">
        <f t="shared" si="11"/>
        <v>153447.05205499116</v>
      </c>
      <c r="G69">
        <f t="shared" si="12"/>
        <v>13068918.401553055</v>
      </c>
      <c r="L69">
        <f>Input!J70</f>
        <v>21.270335714285466</v>
      </c>
      <c r="M69">
        <f t="shared" si="13"/>
        <v>19.611413857143361</v>
      </c>
      <c r="N69">
        <f t="shared" si="14"/>
        <v>5.2565796319749092</v>
      </c>
      <c r="O69">
        <f t="shared" si="15"/>
        <v>256.44038386373836</v>
      </c>
      <c r="P69">
        <f t="shared" si="16"/>
        <v>60.961118384225223</v>
      </c>
    </row>
    <row r="70" spans="1:16" x14ac:dyDescent="0.25">
      <c r="A70">
        <f>Input!G71</f>
        <v>167</v>
      </c>
      <c r="B70">
        <f t="shared" si="9"/>
        <v>67</v>
      </c>
      <c r="C70" s="4">
        <f>Input!I71</f>
        <v>4252.4246497142867</v>
      </c>
      <c r="D70">
        <f t="shared" si="10"/>
        <v>696.2708894285729</v>
      </c>
      <c r="E70">
        <f t="shared" si="17"/>
        <v>286.8167623332921</v>
      </c>
      <c r="F70">
        <f t="shared" si="11"/>
        <v>167652.68219535836</v>
      </c>
      <c r="G70">
        <f t="shared" si="12"/>
        <v>13030649.120835889</v>
      </c>
      <c r="L70">
        <f>Input!J71</f>
        <v>23.027807428572487</v>
      </c>
      <c r="M70">
        <f t="shared" si="13"/>
        <v>21.368885571430383</v>
      </c>
      <c r="N70">
        <f t="shared" si="14"/>
        <v>5.2968632762867403</v>
      </c>
      <c r="O70">
        <f t="shared" si="15"/>
        <v>314.38638053147616</v>
      </c>
      <c r="P70">
        <f t="shared" si="16"/>
        <v>60.333691091621411</v>
      </c>
    </row>
    <row r="71" spans="1:16" x14ac:dyDescent="0.25">
      <c r="A71">
        <f>Input!G72</f>
        <v>168</v>
      </c>
      <c r="B71">
        <f t="shared" si="9"/>
        <v>68</v>
      </c>
      <c r="C71" s="4">
        <f>Input!I72</f>
        <v>4276.6186301428579</v>
      </c>
      <c r="D71">
        <f t="shared" si="10"/>
        <v>720.46486985714409</v>
      </c>
      <c r="E71">
        <f t="shared" si="17"/>
        <v>292.15437353685144</v>
      </c>
      <c r="F71">
        <f t="shared" si="11"/>
        <v>183449.88125813543</v>
      </c>
      <c r="G71">
        <f t="shared" si="12"/>
        <v>12992142.203315018</v>
      </c>
      <c r="L71">
        <f>Input!J72</f>
        <v>24.193980428571194</v>
      </c>
      <c r="M71">
        <f t="shared" si="13"/>
        <v>22.53505857142909</v>
      </c>
      <c r="N71">
        <f t="shared" si="14"/>
        <v>5.3376112035593382</v>
      </c>
      <c r="O71">
        <f t="shared" si="15"/>
        <v>355.56266034997424</v>
      </c>
      <c r="P71">
        <f t="shared" si="16"/>
        <v>59.702334350624611</v>
      </c>
    </row>
    <row r="72" spans="1:16" x14ac:dyDescent="0.25">
      <c r="A72">
        <f>Input!G73</f>
        <v>169</v>
      </c>
      <c r="B72">
        <f t="shared" si="9"/>
        <v>69</v>
      </c>
      <c r="C72" s="4">
        <f>Input!I73</f>
        <v>4301.601009</v>
      </c>
      <c r="D72">
        <f t="shared" si="10"/>
        <v>745.44724871428616</v>
      </c>
      <c r="E72">
        <f t="shared" si="17"/>
        <v>297.53320410402006</v>
      </c>
      <c r="F72">
        <f t="shared" si="11"/>
        <v>200626.99135912745</v>
      </c>
      <c r="G72">
        <f t="shared" si="12"/>
        <v>12953395.560493145</v>
      </c>
      <c r="L72">
        <f>Input!J73</f>
        <v>24.982378857142066</v>
      </c>
      <c r="M72">
        <f t="shared" si="13"/>
        <v>23.323456999999962</v>
      </c>
      <c r="N72">
        <f t="shared" si="14"/>
        <v>5.3788305671686114</v>
      </c>
      <c r="O72">
        <f t="shared" si="15"/>
        <v>384.29910555732113</v>
      </c>
      <c r="P72">
        <f t="shared" si="16"/>
        <v>59.067051717920805</v>
      </c>
    </row>
    <row r="73" spans="1:16" x14ac:dyDescent="0.25">
      <c r="A73">
        <f>Input!G74</f>
        <v>170</v>
      </c>
      <c r="B73">
        <f t="shared" si="9"/>
        <v>70</v>
      </c>
      <c r="C73" s="4">
        <f>Input!I74</f>
        <v>4326.9611621428576</v>
      </c>
      <c r="D73">
        <f t="shared" si="10"/>
        <v>770.80740185714376</v>
      </c>
      <c r="E73">
        <f t="shared" si="17"/>
        <v>302.95373276263871</v>
      </c>
      <c r="F73">
        <f t="shared" si="11"/>
        <v>218887.05568519063</v>
      </c>
      <c r="G73">
        <f t="shared" si="12"/>
        <v>12914407.081869716</v>
      </c>
      <c r="L73">
        <f>Input!J74</f>
        <v>25.360153142857598</v>
      </c>
      <c r="M73">
        <f t="shared" si="13"/>
        <v>23.701231285715494</v>
      </c>
      <c r="N73">
        <f t="shared" si="14"/>
        <v>5.4205286586186743</v>
      </c>
      <c r="O73">
        <f t="shared" si="15"/>
        <v>397.58862457246033</v>
      </c>
      <c r="P73">
        <f t="shared" si="16"/>
        <v>58.427848317531151</v>
      </c>
    </row>
    <row r="74" spans="1:16" x14ac:dyDescent="0.25">
      <c r="A74">
        <f>Input!G75</f>
        <v>171</v>
      </c>
      <c r="B74">
        <f t="shared" si="9"/>
        <v>71</v>
      </c>
      <c r="C74" s="4">
        <f>Input!I75</f>
        <v>4352.485565</v>
      </c>
      <c r="D74">
        <f t="shared" si="10"/>
        <v>796.33180471428614</v>
      </c>
      <c r="E74">
        <f t="shared" si="17"/>
        <v>308.41644567338955</v>
      </c>
      <c r="F74">
        <f t="shared" si="11"/>
        <v>238061.39758800704</v>
      </c>
      <c r="G74">
        <f t="shared" si="12"/>
        <v>12875174.63471579</v>
      </c>
      <c r="L74">
        <f>Input!J75</f>
        <v>25.524402857142377</v>
      </c>
      <c r="M74">
        <f t="shared" si="13"/>
        <v>23.865481000000273</v>
      </c>
      <c r="N74">
        <f t="shared" si="14"/>
        <v>5.4627129107508212</v>
      </c>
      <c r="O74">
        <f t="shared" si="15"/>
        <v>402.47140350514803</v>
      </c>
      <c r="P74">
        <f t="shared" si="16"/>
        <v>57.784730918252059</v>
      </c>
    </row>
    <row r="75" spans="1:16" x14ac:dyDescent="0.25">
      <c r="A75">
        <f>Input!G76</f>
        <v>172</v>
      </c>
      <c r="B75">
        <f t="shared" si="9"/>
        <v>72</v>
      </c>
      <c r="C75" s="4">
        <f>Input!I76</f>
        <v>4378.6176917142857</v>
      </c>
      <c r="D75">
        <f t="shared" si="10"/>
        <v>822.46393142857187</v>
      </c>
      <c r="E75">
        <f t="shared" si="17"/>
        <v>313.92183657442922</v>
      </c>
      <c r="F75">
        <f t="shared" si="11"/>
        <v>258615.0622386398</v>
      </c>
      <c r="G75">
        <f t="shared" si="12"/>
        <v>12835696.063848451</v>
      </c>
      <c r="L75">
        <f>Input!J76</f>
        <v>26.132126714285732</v>
      </c>
      <c r="M75">
        <f t="shared" si="13"/>
        <v>24.473204857143628</v>
      </c>
      <c r="N75">
        <f t="shared" si="14"/>
        <v>5.5053909010396804</v>
      </c>
      <c r="O75">
        <f t="shared" si="15"/>
        <v>425.46223030944719</v>
      </c>
      <c r="P75">
        <f t="shared" si="16"/>
        <v>57.137708014488297</v>
      </c>
    </row>
    <row r="76" spans="1:16" x14ac:dyDescent="0.25">
      <c r="A76">
        <f>Input!G77</f>
        <v>173</v>
      </c>
      <c r="B76">
        <f t="shared" si="9"/>
        <v>73</v>
      </c>
      <c r="C76" s="4">
        <f>Input!I77</f>
        <v>4405.2754175714281</v>
      </c>
      <c r="D76">
        <f t="shared" si="10"/>
        <v>849.12165728571426</v>
      </c>
      <c r="E76">
        <f t="shared" si="17"/>
        <v>319.47040692940851</v>
      </c>
      <c r="F76">
        <f t="shared" si="11"/>
        <v>280530.44700399815</v>
      </c>
      <c r="G76">
        <f t="shared" si="12"/>
        <v>12795969.19140478</v>
      </c>
      <c r="L76">
        <f>Input!J77</f>
        <v>26.657725857142395</v>
      </c>
      <c r="M76">
        <f t="shared" si="13"/>
        <v>24.998804000000291</v>
      </c>
      <c r="N76">
        <f t="shared" si="14"/>
        <v>5.5485703549792973</v>
      </c>
      <c r="O76">
        <f t="shared" si="15"/>
        <v>445.59644601450259</v>
      </c>
      <c r="P76">
        <f t="shared" si="16"/>
        <v>56.486789910629994</v>
      </c>
    </row>
    <row r="77" spans="1:16" x14ac:dyDescent="0.25">
      <c r="A77">
        <f>Input!G78</f>
        <v>174</v>
      </c>
      <c r="B77">
        <f t="shared" si="9"/>
        <v>74</v>
      </c>
      <c r="C77" s="4">
        <f>Input!I78</f>
        <v>4432.5572922857145</v>
      </c>
      <c r="D77">
        <f t="shared" si="10"/>
        <v>876.40353200000072</v>
      </c>
      <c r="E77">
        <f t="shared" si="17"/>
        <v>325.06266607897044</v>
      </c>
      <c r="F77">
        <f t="shared" si="11"/>
        <v>303976.7504345515</v>
      </c>
      <c r="G77">
        <f t="shared" si="12"/>
        <v>12755991.816615606</v>
      </c>
      <c r="L77">
        <f>Input!J78</f>
        <v>27.281874714286459</v>
      </c>
      <c r="M77">
        <f t="shared" si="13"/>
        <v>25.622952857144355</v>
      </c>
      <c r="N77">
        <f t="shared" si="14"/>
        <v>5.5922591495619294</v>
      </c>
      <c r="O77">
        <f t="shared" si="15"/>
        <v>470.4394233455406</v>
      </c>
      <c r="P77">
        <f t="shared" si="16"/>
        <v>55.831988809132355</v>
      </c>
    </row>
    <row r="78" spans="1:16" x14ac:dyDescent="0.25">
      <c r="A78">
        <f>Input!G79</f>
        <v>175</v>
      </c>
      <c r="B78">
        <f t="shared" si="9"/>
        <v>75</v>
      </c>
      <c r="C78" s="4">
        <f>Input!I79</f>
        <v>4460.5290155714283</v>
      </c>
      <c r="D78">
        <f t="shared" si="10"/>
        <v>904.3752552857145</v>
      </c>
      <c r="E78">
        <f t="shared" si="17"/>
        <v>330.69913139582292</v>
      </c>
      <c r="F78">
        <f t="shared" si="11"/>
        <v>329104.2951213303</v>
      </c>
      <c r="G78">
        <f t="shared" si="12"/>
        <v>12715761.715579096</v>
      </c>
      <c r="L78">
        <f>Input!J79</f>
        <v>27.971723285713779</v>
      </c>
      <c r="M78">
        <f t="shared" si="13"/>
        <v>26.312801428571674</v>
      </c>
      <c r="N78">
        <f t="shared" si="14"/>
        <v>5.6364653168524956</v>
      </c>
      <c r="O78">
        <f t="shared" si="15"/>
        <v>498.86374853558152</v>
      </c>
      <c r="P78">
        <f t="shared" si="16"/>
        <v>55.173318902463578</v>
      </c>
    </row>
    <row r="79" spans="1:16" x14ac:dyDescent="0.25">
      <c r="A79">
        <f>Input!G80</f>
        <v>176</v>
      </c>
      <c r="B79">
        <f t="shared" si="9"/>
        <v>76</v>
      </c>
      <c r="C79" s="4">
        <f>Input!I80</f>
        <v>4489.7490367142855</v>
      </c>
      <c r="D79">
        <f t="shared" si="10"/>
        <v>933.59527642857165</v>
      </c>
      <c r="E79">
        <f t="shared" si="17"/>
        <v>336.38032844348459</v>
      </c>
      <c r="F79">
        <f t="shared" si="11"/>
        <v>356665.69409683027</v>
      </c>
      <c r="G79">
        <f t="shared" si="12"/>
        <v>12675276.64103438</v>
      </c>
      <c r="L79">
        <f>Input!J80</f>
        <v>29.220021142857149</v>
      </c>
      <c r="M79">
        <f t="shared" si="13"/>
        <v>27.561099285715045</v>
      </c>
      <c r="N79">
        <f t="shared" si="14"/>
        <v>5.681197047661656</v>
      </c>
      <c r="O79">
        <f t="shared" si="15"/>
        <v>554.07623978455592</v>
      </c>
      <c r="P79">
        <f t="shared" si="16"/>
        <v>54.510796469095204</v>
      </c>
    </row>
    <row r="80" spans="1:16" x14ac:dyDescent="0.25">
      <c r="A80">
        <f>Input!G81</f>
        <v>177</v>
      </c>
      <c r="B80">
        <f t="shared" si="9"/>
        <v>77</v>
      </c>
      <c r="C80" s="4">
        <f>Input!I81</f>
        <v>4519.4453818571428</v>
      </c>
      <c r="D80">
        <f t="shared" si="10"/>
        <v>963.291621571429</v>
      </c>
      <c r="E80">
        <f t="shared" si="17"/>
        <v>342.10679113880525</v>
      </c>
      <c r="F80">
        <f t="shared" si="11"/>
        <v>385870.59355960757</v>
      </c>
      <c r="G80">
        <f t="shared" si="12"/>
        <v>12634534.32213532</v>
      </c>
      <c r="L80">
        <f>Input!J81</f>
        <v>29.696345142857353</v>
      </c>
      <c r="M80">
        <f t="shared" si="13"/>
        <v>28.037423285715249</v>
      </c>
      <c r="N80">
        <f t="shared" si="14"/>
        <v>5.7264626953206701</v>
      </c>
      <c r="O80">
        <f t="shared" si="15"/>
        <v>574.55526454872722</v>
      </c>
      <c r="P80">
        <f t="shared" si="16"/>
        <v>53.844439973716568</v>
      </c>
    </row>
    <row r="81" spans="1:16" x14ac:dyDescent="0.25">
      <c r="A81">
        <f>Input!G82</f>
        <v>178</v>
      </c>
      <c r="B81">
        <f t="shared" si="9"/>
        <v>78</v>
      </c>
      <c r="C81" s="4">
        <f>Input!I82</f>
        <v>4549.223852000001</v>
      </c>
      <c r="D81">
        <f t="shared" si="10"/>
        <v>993.07009171428717</v>
      </c>
      <c r="E81">
        <f t="shared" si="17"/>
        <v>347.87906191836652</v>
      </c>
      <c r="F81">
        <f t="shared" si="11"/>
        <v>416271.46492912067</v>
      </c>
      <c r="G81">
        <f t="shared" si="12"/>
        <v>12593532.464224635</v>
      </c>
      <c r="L81">
        <f>Input!J82</f>
        <v>29.778470142858168</v>
      </c>
      <c r="M81">
        <f t="shared" si="13"/>
        <v>28.119548285716064</v>
      </c>
      <c r="N81">
        <f t="shared" si="14"/>
        <v>5.7722707795612456</v>
      </c>
      <c r="O81">
        <f t="shared" si="15"/>
        <v>576.29760787035752</v>
      </c>
      <c r="P81">
        <f t="shared" si="16"/>
        <v>53.174270171864315</v>
      </c>
    </row>
    <row r="82" spans="1:16" x14ac:dyDescent="0.25">
      <c r="A82">
        <f>Input!G83</f>
        <v>179</v>
      </c>
      <c r="B82">
        <f t="shared" si="9"/>
        <v>79</v>
      </c>
      <c r="C82" s="4">
        <f>Input!I83</f>
        <v>4580.1849198571426</v>
      </c>
      <c r="D82">
        <f t="shared" si="10"/>
        <v>1024.0311595714288</v>
      </c>
      <c r="E82">
        <f t="shared" si="17"/>
        <v>353.69769190887024</v>
      </c>
      <c r="F82">
        <f t="shared" si="11"/>
        <v>449346.95786851057</v>
      </c>
      <c r="G82">
        <f t="shared" si="12"/>
        <v>12552268.748608459</v>
      </c>
      <c r="L82">
        <f>Input!J83</f>
        <v>30.961067857141643</v>
      </c>
      <c r="M82">
        <f t="shared" si="13"/>
        <v>29.302145999999539</v>
      </c>
      <c r="N82">
        <f t="shared" si="14"/>
        <v>5.81862999050374</v>
      </c>
      <c r="O82">
        <f t="shared" si="15"/>
        <v>632.14218187774748</v>
      </c>
      <c r="P82">
        <f t="shared" si="16"/>
        <v>52.500310219166536</v>
      </c>
    </row>
    <row r="83" spans="1:16" x14ac:dyDescent="0.25">
      <c r="A83">
        <f>Input!G84</f>
        <v>180</v>
      </c>
      <c r="B83">
        <f t="shared" si="9"/>
        <v>80</v>
      </c>
      <c r="C83" s="4">
        <f>Input!I84</f>
        <v>4612.7063598571431</v>
      </c>
      <c r="D83">
        <f t="shared" si="10"/>
        <v>1056.5525995714293</v>
      </c>
      <c r="E83">
        <f t="shared" si="17"/>
        <v>359.5632411016274</v>
      </c>
      <c r="F83">
        <f t="shared" si="11"/>
        <v>485794.16582014586</v>
      </c>
      <c r="G83">
        <f t="shared" si="12"/>
        <v>12510740.832331652</v>
      </c>
      <c r="L83">
        <f>Input!J84</f>
        <v>32.521440000000439</v>
      </c>
      <c r="M83">
        <f t="shared" si="13"/>
        <v>30.862518142858335</v>
      </c>
      <c r="N83">
        <f t="shared" si="14"/>
        <v>5.8655491927571672</v>
      </c>
      <c r="O83">
        <f t="shared" si="15"/>
        <v>710.53651472767626</v>
      </c>
      <c r="P83">
        <f t="shared" si="16"/>
        <v>51.822585785411135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workbookViewId="0">
      <selection activeCell="K3" sqref="K3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100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3556.1537602857138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16937486.857105553</v>
      </c>
      <c r="J3" s="2" t="s">
        <v>11</v>
      </c>
      <c r="K3" s="23">
        <f>SUM(H3:H167)</f>
        <v>122436898.5923503</v>
      </c>
      <c r="L3">
        <f>1-(K3/K5)</f>
        <v>0.8138276882326495</v>
      </c>
      <c r="N3">
        <f>Input!J4</f>
        <v>1.6589218571421043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336.95920290923664</v>
      </c>
      <c r="S3" s="1" t="s">
        <v>11</v>
      </c>
      <c r="T3" s="23">
        <f>SUM(Q3:Q167)</f>
        <v>67566.744404937956</v>
      </c>
      <c r="U3" s="5">
        <f>1-(T3/T5)</f>
        <v>-0.6026928130621545</v>
      </c>
      <c r="X3">
        <f>COUNT(B3:B500)</f>
        <v>81</v>
      </c>
      <c r="Z3">
        <v>2265.9646111919865</v>
      </c>
      <c r="AA3">
        <v>2.9152574760335778E-2</v>
      </c>
      <c r="AB3">
        <v>2.5161487606735378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101</v>
      </c>
      <c r="B4">
        <f t="shared" ref="B4:B67" si="0">A4-$A$3</f>
        <v>1</v>
      </c>
      <c r="C4">
        <f t="shared" ref="C4:C67" si="1">B4*$AA$3</f>
        <v>2.9152574760335778E-2</v>
      </c>
      <c r="D4">
        <f t="shared" ref="D4:D67" si="2">POWER(C4,$AB$3)</f>
        <v>1.3705621353931507E-4</v>
      </c>
      <c r="E4" s="4">
        <f>Input!I5</f>
        <v>3558.0262068571428</v>
      </c>
      <c r="F4">
        <f t="shared" ref="F4:F67" si="3">E4-$E$3</f>
        <v>1.8724465714290091</v>
      </c>
      <c r="G4">
        <f t="shared" ref="G4:G67" si="4">$Z$3*(1-EXP(-1*D4))</f>
        <v>0.31054324819700063</v>
      </c>
      <c r="H4">
        <f t="shared" ref="H4:H67" si="5">(F4-G4)^2</f>
        <v>2.4395419911231913</v>
      </c>
      <c r="I4">
        <f t="shared" ref="I4:I67" si="6">(G4-$J$4)^2</f>
        <v>16934930.861004245</v>
      </c>
      <c r="J4">
        <f>AVERAGE(E3:E167)</f>
        <v>4115.5178115403114</v>
      </c>
      <c r="K4" t="s">
        <v>5</v>
      </c>
      <c r="L4" t="s">
        <v>6</v>
      </c>
      <c r="N4">
        <f>Input!J5</f>
        <v>1.8724465714290091</v>
      </c>
      <c r="O4">
        <f t="shared" ref="O4:O67" si="7">N4-$N$3</f>
        <v>0.21352471428690478</v>
      </c>
      <c r="P4">
        <f t="shared" ref="P4:P67" si="8">POWER(C4,$AB$3)*EXP(-D4)*$Z$3*$AA$3*$AB$3</f>
        <v>2.2777474094616546E-2</v>
      </c>
      <c r="Q4">
        <f t="shared" ref="Q4:Q67" si="9">(O4-P4)^2</f>
        <v>3.6384509640974498E-2</v>
      </c>
      <c r="R4">
        <f t="shared" ref="R4:R67" si="10">(P4-$S$4)^2</f>
        <v>336.12349466049938</v>
      </c>
      <c r="S4">
        <f>AVERAGE(N3:N167)</f>
        <v>18.356448537482315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102</v>
      </c>
      <c r="B5">
        <f t="shared" si="0"/>
        <v>2</v>
      </c>
      <c r="C5">
        <f t="shared" si="1"/>
        <v>5.8305149520671555E-2</v>
      </c>
      <c r="D5">
        <f t="shared" si="2"/>
        <v>7.8403415057316914E-4</v>
      </c>
      <c r="E5" s="4">
        <f>Input!I6</f>
        <v>3559.9643532857144</v>
      </c>
      <c r="F5">
        <f t="shared" si="3"/>
        <v>3.8105930000006083</v>
      </c>
      <c r="G5">
        <f t="shared" si="4"/>
        <v>1.7758973661016642</v>
      </c>
      <c r="H5">
        <f t="shared" si="5"/>
        <v>4.1399863226074265</v>
      </c>
      <c r="I5">
        <f t="shared" si="6"/>
        <v>16922872.536433689</v>
      </c>
      <c r="K5">
        <f>SUM(I3:I167)</f>
        <v>657653640.4906069</v>
      </c>
      <c r="L5" s="5">
        <f>1-((1-L3)*(X3-1)/(X3-1-1))</f>
        <v>0.8114710766912907</v>
      </c>
      <c r="N5">
        <f>Input!J6</f>
        <v>1.9381464285715992</v>
      </c>
      <c r="O5">
        <f t="shared" si="7"/>
        <v>0.27922457142949497</v>
      </c>
      <c r="P5">
        <f t="shared" si="8"/>
        <v>0.13021494533096137</v>
      </c>
      <c r="Q5">
        <f t="shared" si="9"/>
        <v>2.2203868670024787E-2</v>
      </c>
      <c r="R5">
        <f t="shared" si="10"/>
        <v>332.19559095566638</v>
      </c>
      <c r="T5">
        <f>SUM(R3:R167)</f>
        <v>42158.262553035878</v>
      </c>
      <c r="U5" s="5">
        <f>1-((1-U3)*(X3-1)/(X3-1-1))</f>
        <v>-0.62298006386040972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103</v>
      </c>
      <c r="B6">
        <f t="shared" si="0"/>
        <v>3</v>
      </c>
      <c r="C6">
        <f t="shared" si="1"/>
        <v>8.7457724281007329E-2</v>
      </c>
      <c r="D6">
        <f t="shared" si="2"/>
        <v>2.174737198766184E-3</v>
      </c>
      <c r="E6" s="4">
        <f>Input!I7</f>
        <v>3562.116024285715</v>
      </c>
      <c r="F6">
        <f t="shared" si="3"/>
        <v>5.9622640000011415</v>
      </c>
      <c r="G6">
        <f t="shared" si="4"/>
        <v>4.9225229940318238</v>
      </c>
      <c r="H6">
        <f t="shared" si="5"/>
        <v>1.0810613594940888</v>
      </c>
      <c r="I6">
        <f t="shared" si="6"/>
        <v>16896993.62621887</v>
      </c>
      <c r="N6">
        <f>Input!J7</f>
        <v>2.1516710000005332</v>
      </c>
      <c r="O6">
        <f t="shared" si="7"/>
        <v>0.49274914285842897</v>
      </c>
      <c r="P6">
        <f t="shared" si="8"/>
        <v>0.36068548174931303</v>
      </c>
      <c r="Q6">
        <f t="shared" si="9"/>
        <v>1.744081058554342E-2</v>
      </c>
      <c r="R6">
        <f t="shared" si="10"/>
        <v>323.84748795808474</v>
      </c>
      <c r="X6" s="19" t="s">
        <v>17</v>
      </c>
      <c r="Y6" s="25">
        <f>SQRT((U5-L5)^2)</f>
        <v>1.4344511405517004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104</v>
      </c>
      <c r="B7">
        <f t="shared" si="0"/>
        <v>4</v>
      </c>
      <c r="C7">
        <f t="shared" si="1"/>
        <v>0.11661029904134311</v>
      </c>
      <c r="D7">
        <f t="shared" si="2"/>
        <v>4.4850907039589178E-3</v>
      </c>
      <c r="E7" s="4">
        <f>Input!I8</f>
        <v>3564.2019954285715</v>
      </c>
      <c r="F7">
        <f t="shared" si="3"/>
        <v>8.0482351428577203</v>
      </c>
      <c r="G7">
        <f t="shared" si="4"/>
        <v>10.140299732574624</v>
      </c>
      <c r="H7">
        <f t="shared" si="5"/>
        <v>4.3767342475473558</v>
      </c>
      <c r="I7">
        <f t="shared" si="6"/>
        <v>16854124.514456682</v>
      </c>
      <c r="N7">
        <f>Input!J8</f>
        <v>2.0859711428565788</v>
      </c>
      <c r="O7">
        <f t="shared" si="7"/>
        <v>0.42704928571447454</v>
      </c>
      <c r="P7">
        <f t="shared" si="8"/>
        <v>0.74214665616252162</v>
      </c>
      <c r="Q7">
        <f t="shared" si="9"/>
        <v>9.9286352863273822E-2</v>
      </c>
      <c r="R7">
        <f t="shared" si="10"/>
        <v>310.26363076626603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105</v>
      </c>
      <c r="B8">
        <f t="shared" si="0"/>
        <v>5</v>
      </c>
      <c r="C8">
        <f t="shared" si="1"/>
        <v>0.14576287380167888</v>
      </c>
      <c r="D8">
        <f t="shared" si="2"/>
        <v>7.8634157768403667E-3</v>
      </c>
      <c r="E8" s="4">
        <f>Input!I9</f>
        <v>3566.468641142857</v>
      </c>
      <c r="F8">
        <f t="shared" si="3"/>
        <v>10.31488085714318</v>
      </c>
      <c r="G8">
        <f t="shared" si="4"/>
        <v>17.748349096094863</v>
      </c>
      <c r="H8">
        <f t="shared" si="5"/>
        <v>55.256450059503436</v>
      </c>
      <c r="I8">
        <f t="shared" si="6"/>
        <v>16791714.567340363</v>
      </c>
      <c r="N8">
        <f>Input!J9</f>
        <v>2.2666457142854597</v>
      </c>
      <c r="O8">
        <f t="shared" si="7"/>
        <v>0.60772385714335542</v>
      </c>
      <c r="P8">
        <f t="shared" si="8"/>
        <v>1.296768809805221</v>
      </c>
      <c r="Q8">
        <f t="shared" si="9"/>
        <v>0.47478294678879263</v>
      </c>
      <c r="R8">
        <f t="shared" si="10"/>
        <v>291.03267241091675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106</v>
      </c>
      <c r="B9">
        <f t="shared" si="0"/>
        <v>6</v>
      </c>
      <c r="C9">
        <f t="shared" si="1"/>
        <v>0.17491544856201466</v>
      </c>
      <c r="D9">
        <f t="shared" si="2"/>
        <v>1.2440648901083302E-2</v>
      </c>
      <c r="E9" s="4">
        <f>Input!I10</f>
        <v>3568.9652365714287</v>
      </c>
      <c r="F9">
        <f t="shared" si="3"/>
        <v>12.811476285714889</v>
      </c>
      <c r="G9">
        <f t="shared" si="4"/>
        <v>28.015443673188454</v>
      </c>
      <c r="H9">
        <f t="shared" si="5"/>
        <v>231.16062431935973</v>
      </c>
      <c r="I9">
        <f t="shared" si="6"/>
        <v>16707675.607319335</v>
      </c>
      <c r="N9">
        <f>Input!J10</f>
        <v>2.4965954285717089</v>
      </c>
      <c r="O9">
        <f t="shared" si="7"/>
        <v>0.83767357142960464</v>
      </c>
      <c r="P9">
        <f t="shared" si="8"/>
        <v>2.0422386130493644</v>
      </c>
      <c r="Q9">
        <f t="shared" si="9"/>
        <v>1.4509769394924135</v>
      </c>
      <c r="R9">
        <f t="shared" si="10"/>
        <v>266.15344545846659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107</v>
      </c>
      <c r="B10">
        <f t="shared" si="0"/>
        <v>7</v>
      </c>
      <c r="C10">
        <f t="shared" si="1"/>
        <v>0.20406802332235044</v>
      </c>
      <c r="D10">
        <f t="shared" si="2"/>
        <v>1.8335430674005997E-2</v>
      </c>
      <c r="E10" s="4">
        <f>Input!I11</f>
        <v>3571.5768068571429</v>
      </c>
      <c r="F10">
        <f t="shared" si="3"/>
        <v>15.42304657142904</v>
      </c>
      <c r="G10">
        <f t="shared" si="4"/>
        <v>41.16885928891358</v>
      </c>
      <c r="H10">
        <f t="shared" si="5"/>
        <v>662.84687248378873</v>
      </c>
      <c r="I10">
        <f t="shared" si="6"/>
        <v>16600319.384712063</v>
      </c>
      <c r="N10">
        <f>Input!J11</f>
        <v>2.6115702857141514</v>
      </c>
      <c r="O10">
        <f t="shared" si="7"/>
        <v>0.95264842857204712</v>
      </c>
      <c r="P10">
        <f t="shared" si="8"/>
        <v>2.9922266994264475</v>
      </c>
      <c r="Q10">
        <f t="shared" si="9"/>
        <v>4.1598795229414254</v>
      </c>
      <c r="R10">
        <f t="shared" si="10"/>
        <v>236.0593126889928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108</v>
      </c>
      <c r="B11">
        <f t="shared" si="0"/>
        <v>8</v>
      </c>
      <c r="C11">
        <f t="shared" si="1"/>
        <v>0.23322059808268622</v>
      </c>
      <c r="D11">
        <f t="shared" si="2"/>
        <v>2.5657094921226174E-2</v>
      </c>
      <c r="E11" s="4">
        <f>Input!I12</f>
        <v>3574.3033518571428</v>
      </c>
      <c r="F11">
        <f t="shared" si="3"/>
        <v>18.149591571429028</v>
      </c>
      <c r="G11">
        <f t="shared" si="4"/>
        <v>57.39858001814639</v>
      </c>
      <c r="H11">
        <f t="shared" si="5"/>
        <v>1540.4830940905531</v>
      </c>
      <c r="I11">
        <f t="shared" si="6"/>
        <v>16468331.697250048</v>
      </c>
      <c r="N11">
        <f>Input!J12</f>
        <v>2.7265449999999873</v>
      </c>
      <c r="O11">
        <f t="shared" si="7"/>
        <v>1.0676231428578831</v>
      </c>
      <c r="P11">
        <f t="shared" si="8"/>
        <v>4.1565317374668078</v>
      </c>
      <c r="Q11">
        <f t="shared" si="9"/>
        <v>9.5413563058488826</v>
      </c>
      <c r="R11">
        <f t="shared" si="10"/>
        <v>201.63763712736267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109</v>
      </c>
      <c r="B12">
        <f t="shared" si="0"/>
        <v>9</v>
      </c>
      <c r="C12">
        <f t="shared" si="1"/>
        <v>0.26237317284302197</v>
      </c>
      <c r="D12">
        <f t="shared" si="2"/>
        <v>3.4507606489075512E-2</v>
      </c>
      <c r="E12" s="4">
        <f>Input!I13</f>
        <v>3577.1941465714285</v>
      </c>
      <c r="F12">
        <f t="shared" si="3"/>
        <v>21.040386285714703</v>
      </c>
      <c r="G12">
        <f t="shared" si="4"/>
        <v>76.859273646338522</v>
      </c>
      <c r="H12">
        <f t="shared" si="5"/>
        <v>3115.7481861780097</v>
      </c>
      <c r="I12">
        <f t="shared" si="6"/>
        <v>16310762.785703884</v>
      </c>
      <c r="N12">
        <f>Input!J13</f>
        <v>2.8907947142856756</v>
      </c>
      <c r="O12">
        <f t="shared" si="7"/>
        <v>1.2318728571435713</v>
      </c>
      <c r="P12">
        <f t="shared" si="8"/>
        <v>5.5410839319630618</v>
      </c>
      <c r="Q12">
        <f t="shared" si="9"/>
        <v>18.569300087346949</v>
      </c>
      <c r="R12">
        <f t="shared" si="10"/>
        <v>164.23356997239566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110</v>
      </c>
      <c r="B13">
        <f t="shared" si="0"/>
        <v>10</v>
      </c>
      <c r="C13">
        <f t="shared" si="1"/>
        <v>0.29152574760335775</v>
      </c>
      <c r="D13">
        <f t="shared" si="2"/>
        <v>4.49829040945319E-2</v>
      </c>
      <c r="E13" s="4">
        <f>Input!I14</f>
        <v>3579.7564418571428</v>
      </c>
      <c r="F13">
        <f t="shared" si="3"/>
        <v>23.602681571429002</v>
      </c>
      <c r="G13">
        <f t="shared" si="4"/>
        <v>99.671114537262696</v>
      </c>
      <c r="H13">
        <f t="shared" si="5"/>
        <v>5786.4064938775346</v>
      </c>
      <c r="I13">
        <f t="shared" si="6"/>
        <v>16127024.693830295</v>
      </c>
      <c r="N13">
        <f>Input!J14</f>
        <v>2.5622952857142991</v>
      </c>
      <c r="O13">
        <f t="shared" si="7"/>
        <v>0.90337342857219483</v>
      </c>
      <c r="P13">
        <f t="shared" si="8"/>
        <v>7.1478925892682206</v>
      </c>
      <c r="Q13">
        <f t="shared" si="9"/>
        <v>38.994019548299796</v>
      </c>
      <c r="R13">
        <f t="shared" si="10"/>
        <v>125.63172644424556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111</v>
      </c>
      <c r="B14">
        <f t="shared" si="0"/>
        <v>11</v>
      </c>
      <c r="C14">
        <f t="shared" si="1"/>
        <v>0.32067832236369354</v>
      </c>
      <c r="D14">
        <f t="shared" si="2"/>
        <v>5.7173877063243755E-2</v>
      </c>
      <c r="E14" s="4">
        <f>Input!I15</f>
        <v>3582.5815365714288</v>
      </c>
      <c r="F14">
        <f t="shared" si="3"/>
        <v>26.427776285715026</v>
      </c>
      <c r="G14">
        <f t="shared" si="4"/>
        <v>125.92001508730598</v>
      </c>
      <c r="H14">
        <f t="shared" si="5"/>
        <v>9898.7055817528017</v>
      </c>
      <c r="I14">
        <f t="shared" si="6"/>
        <v>15916890.577462675</v>
      </c>
      <c r="N14">
        <f>Input!J15</f>
        <v>2.8250947142860241</v>
      </c>
      <c r="O14">
        <f t="shared" si="7"/>
        <v>1.1661728571439198</v>
      </c>
      <c r="P14">
        <f t="shared" si="8"/>
        <v>8.9749843292347879</v>
      </c>
      <c r="Q14">
        <f t="shared" si="9"/>
        <v>60.977536606657949</v>
      </c>
      <c r="R14">
        <f t="shared" si="10"/>
        <v>88.011870690629394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112</v>
      </c>
      <c r="B15">
        <f t="shared" si="0"/>
        <v>12</v>
      </c>
      <c r="C15">
        <f t="shared" si="1"/>
        <v>0.34983089712402932</v>
      </c>
      <c r="D15">
        <f t="shared" si="2"/>
        <v>7.1167102474649455E-2</v>
      </c>
      <c r="E15" s="4">
        <f>Input!I16</f>
        <v>3585.0288571428573</v>
      </c>
      <c r="F15">
        <f t="shared" si="3"/>
        <v>28.87509685714349</v>
      </c>
      <c r="G15">
        <f t="shared" si="4"/>
        <v>155.65759394672969</v>
      </c>
      <c r="H15">
        <f t="shared" si="5"/>
        <v>16073.801568270934</v>
      </c>
      <c r="I15">
        <f t="shared" si="6"/>
        <v>15680492.942880288</v>
      </c>
      <c r="N15">
        <f>Input!J16</f>
        <v>2.4473205714284632</v>
      </c>
      <c r="O15">
        <f t="shared" si="7"/>
        <v>0.78839871428635888</v>
      </c>
      <c r="P15">
        <f t="shared" si="8"/>
        <v>11.016360998756012</v>
      </c>
      <c r="Q15">
        <f t="shared" si="9"/>
        <v>104.61121249253368</v>
      </c>
      <c r="R15">
        <f t="shared" si="10"/>
        <v>53.876885076165159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113</v>
      </c>
      <c r="B16">
        <f t="shared" si="0"/>
        <v>13</v>
      </c>
      <c r="C16">
        <f t="shared" si="1"/>
        <v>0.3789834718843651</v>
      </c>
      <c r="D16">
        <f t="shared" si="2"/>
        <v>8.7045417917142195E-2</v>
      </c>
      <c r="E16" s="4">
        <f>Input!I17</f>
        <v>3587.9032267142857</v>
      </c>
      <c r="F16">
        <f t="shared" si="3"/>
        <v>31.74946642857185</v>
      </c>
      <c r="G16">
        <f t="shared" si="4"/>
        <v>188.90109063818912</v>
      </c>
      <c r="H16">
        <f t="shared" si="5"/>
        <v>24696.632991720766</v>
      </c>
      <c r="I16">
        <f t="shared" si="6"/>
        <v>15418318.872868136</v>
      </c>
      <c r="N16">
        <f>Input!J17</f>
        <v>2.8743695714283604</v>
      </c>
      <c r="O16">
        <f t="shared" si="7"/>
        <v>1.2154477142862561</v>
      </c>
      <c r="P16">
        <f t="shared" si="8"/>
        <v>13.261996984442469</v>
      </c>
      <c r="Q16">
        <f t="shared" si="9"/>
        <v>145.11934931830118</v>
      </c>
      <c r="R16">
        <f t="shared" si="10"/>
        <v>25.953436626270101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114</v>
      </c>
      <c r="B17">
        <f t="shared" si="0"/>
        <v>14</v>
      </c>
      <c r="C17">
        <f t="shared" si="1"/>
        <v>0.40813604664470088</v>
      </c>
      <c r="D17">
        <f t="shared" si="2"/>
        <v>0.10488837713121142</v>
      </c>
      <c r="E17" s="4">
        <f>Input!I18</f>
        <v>3590.8432962857146</v>
      </c>
      <c r="F17">
        <f t="shared" si="3"/>
        <v>34.689536000000771</v>
      </c>
      <c r="G17">
        <f t="shared" si="4"/>
        <v>225.63336950716126</v>
      </c>
      <c r="H17">
        <f t="shared" si="5"/>
        <v>36459.547554410223</v>
      </c>
      <c r="I17">
        <f t="shared" si="6"/>
        <v>15131200.972371552</v>
      </c>
      <c r="N17">
        <f>Input!J18</f>
        <v>2.9400695714289213</v>
      </c>
      <c r="O17">
        <f t="shared" si="7"/>
        <v>1.2811477142868171</v>
      </c>
      <c r="P17">
        <f t="shared" si="8"/>
        <v>15.697889846504181</v>
      </c>
      <c r="Q17">
        <f t="shared" si="9"/>
        <v>207.84245370685124</v>
      </c>
      <c r="R17">
        <f t="shared" si="10"/>
        <v>7.067934313375372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115</v>
      </c>
      <c r="B18">
        <f t="shared" si="0"/>
        <v>15</v>
      </c>
      <c r="C18">
        <f t="shared" si="1"/>
        <v>0.43728862140503666</v>
      </c>
      <c r="D18">
        <f t="shared" si="2"/>
        <v>0.12477261962555386</v>
      </c>
      <c r="E18" s="4">
        <f>Input!I19</f>
        <v>3593.7669408571433</v>
      </c>
      <c r="F18">
        <f t="shared" si="3"/>
        <v>37.613180571429439</v>
      </c>
      <c r="G18">
        <f t="shared" si="4"/>
        <v>265.80311468081277</v>
      </c>
      <c r="H18">
        <f t="shared" si="5"/>
        <v>52070.646028844705</v>
      </c>
      <c r="I18">
        <f t="shared" si="6"/>
        <v>14820303.247216024</v>
      </c>
      <c r="N18">
        <f>Input!J19</f>
        <v>2.9236445714286674</v>
      </c>
      <c r="O18">
        <f t="shared" si="7"/>
        <v>1.2647227142865631</v>
      </c>
      <c r="P18">
        <f t="shared" si="8"/>
        <v>18.306174077527096</v>
      </c>
      <c r="Q18">
        <f t="shared" si="9"/>
        <v>290.41106456569264</v>
      </c>
      <c r="R18">
        <f t="shared" si="10"/>
        <v>2.5275213237888916E-3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116</v>
      </c>
      <c r="B19">
        <f t="shared" si="0"/>
        <v>16</v>
      </c>
      <c r="C19">
        <f t="shared" si="1"/>
        <v>0.46644119616537244</v>
      </c>
      <c r="D19">
        <f t="shared" si="2"/>
        <v>0.14677217546921628</v>
      </c>
      <c r="E19" s="4">
        <f>Input!I20</f>
        <v>3596.8712601428574</v>
      </c>
      <c r="F19">
        <f t="shared" si="3"/>
        <v>40.717499857143594</v>
      </c>
      <c r="G19">
        <f t="shared" si="4"/>
        <v>309.32528965095383</v>
      </c>
      <c r="H19">
        <f t="shared" si="5"/>
        <v>72150.144737915747</v>
      </c>
      <c r="I19">
        <f t="shared" si="6"/>
        <v>14487101.513686467</v>
      </c>
      <c r="N19">
        <f>Input!J20</f>
        <v>3.1043192857141548</v>
      </c>
      <c r="O19">
        <f t="shared" si="7"/>
        <v>1.4453974285720506</v>
      </c>
      <c r="P19">
        <f t="shared" si="8"/>
        <v>21.065304453256953</v>
      </c>
      <c r="Q19">
        <f t="shared" si="9"/>
        <v>384.94075165727998</v>
      </c>
      <c r="R19">
        <f t="shared" si="10"/>
        <v>7.3379003724272538</v>
      </c>
    </row>
    <row r="20" spans="1:37" x14ac:dyDescent="0.25">
      <c r="A20">
        <f>Input!G21</f>
        <v>117</v>
      </c>
      <c r="B20">
        <f t="shared" si="0"/>
        <v>17</v>
      </c>
      <c r="C20">
        <f t="shared" si="1"/>
        <v>0.49559377092570822</v>
      </c>
      <c r="D20">
        <f t="shared" si="2"/>
        <v>0.17095872017322961</v>
      </c>
      <c r="E20" s="4">
        <f>Input!I21</f>
        <v>3600.6161532857141</v>
      </c>
      <c r="F20">
        <f t="shared" si="3"/>
        <v>44.462393000000247</v>
      </c>
      <c r="G20">
        <f t="shared" si="4"/>
        <v>356.08191415648412</v>
      </c>
      <c r="H20">
        <f t="shared" si="5"/>
        <v>97106.7259657963</v>
      </c>
      <c r="I20">
        <f t="shared" si="6"/>
        <v>14133358.266538141</v>
      </c>
      <c r="N20">
        <f>Input!J21</f>
        <v>3.7448931428566539</v>
      </c>
      <c r="O20">
        <f t="shared" si="7"/>
        <v>2.0859712857145496</v>
      </c>
      <c r="P20">
        <f t="shared" si="8"/>
        <v>23.950312474188539</v>
      </c>
      <c r="Q20">
        <f t="shared" si="9"/>
        <v>478.0494156060002</v>
      </c>
      <c r="R20">
        <f t="shared" si="10"/>
        <v>31.29131374238246</v>
      </c>
    </row>
    <row r="21" spans="1:37" x14ac:dyDescent="0.25">
      <c r="A21">
        <f>Input!G22</f>
        <v>118</v>
      </c>
      <c r="B21">
        <f t="shared" si="0"/>
        <v>18</v>
      </c>
      <c r="C21">
        <f t="shared" si="1"/>
        <v>0.52474634568604395</v>
      </c>
      <c r="D21">
        <f t="shared" si="2"/>
        <v>0.19740179042823655</v>
      </c>
      <c r="E21" s="4">
        <f>Input!I22</f>
        <v>3604.7388207142853</v>
      </c>
      <c r="F21">
        <f t="shared" si="3"/>
        <v>48.585060428571524</v>
      </c>
      <c r="G21">
        <f t="shared" si="4"/>
        <v>405.92319405920892</v>
      </c>
      <c r="H21">
        <f t="shared" si="5"/>
        <v>127690.54174662728</v>
      </c>
      <c r="I21">
        <f t="shared" si="6"/>
        <v>13761092.226044767</v>
      </c>
      <c r="N21">
        <f>Input!J22</f>
        <v>4.1226674285712761</v>
      </c>
      <c r="O21">
        <f t="shared" si="7"/>
        <v>2.4637455714291718</v>
      </c>
      <c r="P21">
        <f t="shared" si="8"/>
        <v>26.933136606044339</v>
      </c>
      <c r="Q21">
        <f t="shared" si="9"/>
        <v>598.75109760490511</v>
      </c>
      <c r="R21">
        <f t="shared" si="10"/>
        <v>73.559578225414185</v>
      </c>
    </row>
    <row r="22" spans="1:37" x14ac:dyDescent="0.25">
      <c r="A22">
        <f>Input!G23</f>
        <v>119</v>
      </c>
      <c r="B22">
        <f t="shared" si="0"/>
        <v>19</v>
      </c>
      <c r="C22">
        <f t="shared" si="1"/>
        <v>0.55389892044637978</v>
      </c>
      <c r="D22">
        <f t="shared" si="2"/>
        <v>0.22616896864694364</v>
      </c>
      <c r="E22" s="4">
        <f>Input!I23</f>
        <v>3609.8634112857139</v>
      </c>
      <c r="F22">
        <f t="shared" si="3"/>
        <v>53.709651000000122</v>
      </c>
      <c r="G22">
        <f t="shared" si="4"/>
        <v>458.6690252010718</v>
      </c>
      <c r="H22">
        <f t="shared" si="5"/>
        <v>163992.09475332359</v>
      </c>
      <c r="I22">
        <f t="shared" si="6"/>
        <v>13372543.04615077</v>
      </c>
      <c r="N22">
        <f>Input!J23</f>
        <v>5.1245905714285982</v>
      </c>
      <c r="O22">
        <f t="shared" si="7"/>
        <v>3.4656687142864939</v>
      </c>
      <c r="P22">
        <f t="shared" si="8"/>
        <v>29.983024340075652</v>
      </c>
      <c r="Q22">
        <f t="shared" si="9"/>
        <v>703.17014938457191</v>
      </c>
      <c r="R22">
        <f t="shared" si="10"/>
        <v>135.17726489344889</v>
      </c>
    </row>
    <row r="23" spans="1:37" x14ac:dyDescent="0.25">
      <c r="A23">
        <f>Input!G24</f>
        <v>120</v>
      </c>
      <c r="B23">
        <f t="shared" si="0"/>
        <v>20</v>
      </c>
      <c r="C23">
        <f t="shared" si="1"/>
        <v>0.58305149520671551</v>
      </c>
      <c r="D23">
        <f t="shared" si="2"/>
        <v>0.25732604229544004</v>
      </c>
      <c r="E23" s="4">
        <f>Input!I24</f>
        <v>3615.2015264285719</v>
      </c>
      <c r="F23">
        <f t="shared" si="3"/>
        <v>59.047766142858109</v>
      </c>
      <c r="G23">
        <f t="shared" si="4"/>
        <v>514.11087891514705</v>
      </c>
      <c r="H23">
        <f t="shared" si="5"/>
        <v>207082.43660600498</v>
      </c>
      <c r="I23">
        <f t="shared" si="6"/>
        <v>12970131.894360594</v>
      </c>
      <c r="N23">
        <f>Input!J24</f>
        <v>5.3381151428579869</v>
      </c>
      <c r="O23">
        <f t="shared" si="7"/>
        <v>3.6791932857158827</v>
      </c>
      <c r="P23">
        <f t="shared" si="8"/>
        <v>33.067001501682569</v>
      </c>
      <c r="Q23">
        <f t="shared" si="9"/>
        <v>863.64327173843901</v>
      </c>
      <c r="R23">
        <f t="shared" si="10"/>
        <v>216.40036851254087</v>
      </c>
    </row>
    <row r="24" spans="1:37" x14ac:dyDescent="0.25">
      <c r="A24">
        <f>Input!G25</f>
        <v>121</v>
      </c>
      <c r="B24">
        <f t="shared" si="0"/>
        <v>21</v>
      </c>
      <c r="C24">
        <f t="shared" si="1"/>
        <v>0.61220406996705135</v>
      </c>
      <c r="D24">
        <f t="shared" si="2"/>
        <v>0.29093714259602821</v>
      </c>
      <c r="E24" s="4">
        <f>Input!I25</f>
        <v>3620.8188660000005</v>
      </c>
      <c r="F24">
        <f t="shared" si="3"/>
        <v>64.66510571428671</v>
      </c>
      <c r="G24">
        <f t="shared" si="4"/>
        <v>572.01406450436161</v>
      </c>
      <c r="H24">
        <f t="shared" si="5"/>
        <v>257402.96598537313</v>
      </c>
      <c r="I24">
        <f t="shared" si="6"/>
        <v>12556418.805257816</v>
      </c>
      <c r="N24">
        <f>Input!J25</f>
        <v>5.6173395714286016</v>
      </c>
      <c r="O24">
        <f t="shared" si="7"/>
        <v>3.9584177142864974</v>
      </c>
      <c r="P24">
        <f t="shared" si="8"/>
        <v>36.150401767295932</v>
      </c>
      <c r="Q24">
        <f t="shared" si="9"/>
        <v>1036.3238372692138</v>
      </c>
      <c r="R24">
        <f t="shared" si="10"/>
        <v>316.62477154479444</v>
      </c>
    </row>
    <row r="25" spans="1:37" x14ac:dyDescent="0.25">
      <c r="A25">
        <f>Input!G26</f>
        <v>122</v>
      </c>
      <c r="B25">
        <f t="shared" si="0"/>
        <v>22</v>
      </c>
      <c r="C25">
        <f t="shared" si="1"/>
        <v>0.64135664472738707</v>
      </c>
      <c r="D25">
        <f t="shared" si="2"/>
        <v>0.32706486616454306</v>
      </c>
      <c r="E25" s="4">
        <f>Input!I26</f>
        <v>3627.0932044285719</v>
      </c>
      <c r="F25">
        <f t="shared" si="3"/>
        <v>70.939444142858065</v>
      </c>
      <c r="G25">
        <f t="shared" si="4"/>
        <v>632.12035243573644</v>
      </c>
      <c r="H25">
        <f t="shared" si="5"/>
        <v>314924.01183241996</v>
      </c>
      <c r="I25">
        <f t="shared" si="6"/>
        <v>12134057.858096208</v>
      </c>
      <c r="N25">
        <f>Input!J26</f>
        <v>6.2743384285713546</v>
      </c>
      <c r="O25">
        <f t="shared" si="7"/>
        <v>4.6154165714292503</v>
      </c>
      <c r="P25">
        <f t="shared" si="8"/>
        <v>39.197447056092074</v>
      </c>
      <c r="Q25">
        <f t="shared" si="9"/>
        <v>1195.9168324421489</v>
      </c>
      <c r="R25">
        <f t="shared" si="10"/>
        <v>434.34721925269417</v>
      </c>
    </row>
    <row r="26" spans="1:37" x14ac:dyDescent="0.25">
      <c r="A26">
        <f>Input!G27</f>
        <v>123</v>
      </c>
      <c r="B26">
        <f t="shared" si="0"/>
        <v>23</v>
      </c>
      <c r="C26">
        <f t="shared" si="1"/>
        <v>0.67050921948772291</v>
      </c>
      <c r="D26">
        <f t="shared" si="2"/>
        <v>0.36577038239001619</v>
      </c>
      <c r="E26" s="4">
        <f>Input!I27</f>
        <v>3634.8950650000002</v>
      </c>
      <c r="F26">
        <f t="shared" si="3"/>
        <v>78.741304714286343</v>
      </c>
      <c r="G26">
        <f t="shared" si="4"/>
        <v>694.15093122080873</v>
      </c>
      <c r="H26">
        <f t="shared" si="5"/>
        <v>378729.00839689741</v>
      </c>
      <c r="I26">
        <f t="shared" si="6"/>
        <v>11705751.329747207</v>
      </c>
      <c r="N26">
        <f>Input!J27</f>
        <v>7.8018605714282785</v>
      </c>
      <c r="O26">
        <f t="shared" si="7"/>
        <v>6.1429387142861742</v>
      </c>
      <c r="P26">
        <f t="shared" si="8"/>
        <v>42.171867407969728</v>
      </c>
      <c r="Q26">
        <f t="shared" si="9"/>
        <v>1298.083702814534</v>
      </c>
      <c r="R26">
        <f t="shared" si="10"/>
        <v>567.17417597676797</v>
      </c>
    </row>
    <row r="27" spans="1:37" x14ac:dyDescent="0.25">
      <c r="A27">
        <f>Input!G28</f>
        <v>124</v>
      </c>
      <c r="B27">
        <f t="shared" si="0"/>
        <v>24</v>
      </c>
      <c r="C27">
        <f t="shared" si="1"/>
        <v>0.69966179424805863</v>
      </c>
      <c r="D27">
        <f t="shared" si="2"/>
        <v>0.4071135287964146</v>
      </c>
      <c r="E27" s="4">
        <f>Input!I28</f>
        <v>3643.7481235714286</v>
      </c>
      <c r="F27">
        <f t="shared" si="3"/>
        <v>87.594363285714735</v>
      </c>
      <c r="G27">
        <f t="shared" si="4"/>
        <v>757.80966105900291</v>
      </c>
      <c r="H27">
        <f t="shared" si="5"/>
        <v>449188.54536933731</v>
      </c>
      <c r="I27">
        <f t="shared" si="6"/>
        <v>11274204.02380861</v>
      </c>
      <c r="N27">
        <f>Input!J28</f>
        <v>8.8530585714283916</v>
      </c>
      <c r="O27">
        <f t="shared" si="7"/>
        <v>7.1941367142862873</v>
      </c>
      <c r="P27">
        <f t="shared" si="8"/>
        <v>45.037547209520824</v>
      </c>
      <c r="Q27">
        <f t="shared" si="9"/>
        <v>1432.1237179108275</v>
      </c>
      <c r="R27">
        <f t="shared" si="10"/>
        <v>711.88102634705513</v>
      </c>
    </row>
    <row r="28" spans="1:37" x14ac:dyDescent="0.25">
      <c r="A28">
        <f>Input!G29</f>
        <v>125</v>
      </c>
      <c r="B28">
        <f t="shared" si="0"/>
        <v>25</v>
      </c>
      <c r="C28">
        <f t="shared" si="1"/>
        <v>0.72881436900839447</v>
      </c>
      <c r="D28">
        <f t="shared" si="2"/>
        <v>0.45115289619266291</v>
      </c>
      <c r="E28" s="4">
        <f>Input!I29</f>
        <v>3653.8494799999999</v>
      </c>
      <c r="F28">
        <f t="shared" si="3"/>
        <v>97.695719714286042</v>
      </c>
      <c r="G28">
        <f t="shared" si="4"/>
        <v>822.78657845946123</v>
      </c>
      <c r="H28">
        <f t="shared" si="5"/>
        <v>525756.75343581557</v>
      </c>
      <c r="I28">
        <f t="shared" si="6"/>
        <v>10842078.973306134</v>
      </c>
      <c r="N28">
        <f>Input!J29</f>
        <v>10.101356428571307</v>
      </c>
      <c r="O28">
        <f t="shared" si="7"/>
        <v>8.4424345714292031</v>
      </c>
      <c r="P28">
        <f t="shared" si="8"/>
        <v>47.759183250823789</v>
      </c>
      <c r="Q28">
        <f t="shared" si="9"/>
        <v>1545.8067267186759</v>
      </c>
      <c r="R28">
        <f t="shared" si="10"/>
        <v>864.52080862313574</v>
      </c>
    </row>
    <row r="29" spans="1:37" x14ac:dyDescent="0.25">
      <c r="A29">
        <f>Input!G30</f>
        <v>126</v>
      </c>
      <c r="B29">
        <f t="shared" si="0"/>
        <v>26</v>
      </c>
      <c r="C29">
        <f t="shared" si="1"/>
        <v>0.75796694376873019</v>
      </c>
      <c r="D29">
        <f t="shared" si="2"/>
        <v>0.49794590508205105</v>
      </c>
      <c r="E29" s="4">
        <f>Input!I30</f>
        <v>3664.4107354285711</v>
      </c>
      <c r="F29">
        <f t="shared" si="3"/>
        <v>108.2569751428573</v>
      </c>
      <c r="G29">
        <f t="shared" si="4"/>
        <v>888.76159840278126</v>
      </c>
      <c r="H29">
        <f t="shared" si="5"/>
        <v>609187.46693011583</v>
      </c>
      <c r="I29">
        <f t="shared" si="6"/>
        <v>10411955.659021655</v>
      </c>
      <c r="N29">
        <f>Input!J30</f>
        <v>10.561255428571258</v>
      </c>
      <c r="O29">
        <f t="shared" si="7"/>
        <v>8.9023335714291534</v>
      </c>
      <c r="P29">
        <f t="shared" si="8"/>
        <v>50.30293914620389</v>
      </c>
      <c r="Q29">
        <f t="shared" si="9"/>
        <v>1714.010141958069</v>
      </c>
      <c r="R29">
        <f t="shared" si="10"/>
        <v>1020.5782622131358</v>
      </c>
    </row>
    <row r="30" spans="1:37" x14ac:dyDescent="0.25">
      <c r="A30">
        <f>Input!G31</f>
        <v>127</v>
      </c>
      <c r="B30">
        <f t="shared" si="0"/>
        <v>27</v>
      </c>
      <c r="C30">
        <f t="shared" si="1"/>
        <v>0.78711951852906603</v>
      </c>
      <c r="D30">
        <f t="shared" si="2"/>
        <v>0.54754887454008816</v>
      </c>
      <c r="E30" s="4">
        <f>Input!I31</f>
        <v>3675.1033907142855</v>
      </c>
      <c r="F30">
        <f t="shared" si="3"/>
        <v>118.94963042857171</v>
      </c>
      <c r="G30">
        <f t="shared" si="4"/>
        <v>955.40835433488132</v>
      </c>
      <c r="H30">
        <f t="shared" si="5"/>
        <v>699663.19679897185</v>
      </c>
      <c r="I30">
        <f t="shared" si="6"/>
        <v>9986291.7815191969</v>
      </c>
      <c r="N30">
        <f>Input!J31</f>
        <v>10.692655285714409</v>
      </c>
      <c r="O30">
        <f t="shared" si="7"/>
        <v>9.0337334285723045</v>
      </c>
      <c r="P30">
        <f t="shared" si="8"/>
        <v>52.63708017887361</v>
      </c>
      <c r="Q30">
        <f t="shared" si="9"/>
        <v>1901.2518478270115</v>
      </c>
      <c r="R30">
        <f t="shared" si="10"/>
        <v>1175.161705732758</v>
      </c>
    </row>
    <row r="31" spans="1:37" x14ac:dyDescent="0.25">
      <c r="A31">
        <f>Input!G32</f>
        <v>128</v>
      </c>
      <c r="B31">
        <f t="shared" si="0"/>
        <v>28</v>
      </c>
      <c r="C31">
        <f t="shared" si="1"/>
        <v>0.81627209328940176</v>
      </c>
      <c r="D31">
        <f t="shared" si="2"/>
        <v>0.60001708456273584</v>
      </c>
      <c r="E31" s="4">
        <f>Input!I32</f>
        <v>3685.9931455714286</v>
      </c>
      <c r="F31">
        <f t="shared" si="3"/>
        <v>129.8393852857148</v>
      </c>
      <c r="G31">
        <f t="shared" si="4"/>
        <v>1022.3981115639156</v>
      </c>
      <c r="H31">
        <f t="shared" si="5"/>
        <v>796661.07985536417</v>
      </c>
      <c r="I31">
        <f t="shared" si="6"/>
        <v>9567389.4783820696</v>
      </c>
      <c r="N31">
        <f>Input!J32</f>
        <v>10.889754857143089</v>
      </c>
      <c r="O31">
        <f t="shared" si="7"/>
        <v>9.2308330000009846</v>
      </c>
      <c r="P31">
        <f t="shared" si="8"/>
        <v>54.732572665064382</v>
      </c>
      <c r="Q31">
        <f t="shared" si="9"/>
        <v>2070.4083125472039</v>
      </c>
      <c r="R31">
        <f t="shared" si="10"/>
        <v>1323.2224065452581</v>
      </c>
    </row>
    <row r="32" spans="1:37" x14ac:dyDescent="0.25">
      <c r="A32">
        <f>Input!G33</f>
        <v>129</v>
      </c>
      <c r="B32">
        <f t="shared" si="0"/>
        <v>29</v>
      </c>
      <c r="C32">
        <f t="shared" si="1"/>
        <v>0.84542466804973759</v>
      </c>
      <c r="D32">
        <f t="shared" si="2"/>
        <v>0.65540483272165995</v>
      </c>
      <c r="E32" s="4">
        <f>Input!I33</f>
        <v>3696.7515007142856</v>
      </c>
      <c r="F32">
        <f t="shared" si="3"/>
        <v>140.5977404285718</v>
      </c>
      <c r="G32">
        <f t="shared" si="4"/>
        <v>1089.4036865924884</v>
      </c>
      <c r="H32">
        <f t="shared" si="5"/>
        <v>900232.72347600502</v>
      </c>
      <c r="I32">
        <f t="shared" si="6"/>
        <v>9157366.6972087305</v>
      </c>
      <c r="N32">
        <f>Input!J33</f>
        <v>10.758355142856999</v>
      </c>
      <c r="O32">
        <f t="shared" si="7"/>
        <v>9.0994332857148947</v>
      </c>
      <c r="P32">
        <f t="shared" si="8"/>
        <v>56.56363249287692</v>
      </c>
      <c r="Q32">
        <f t="shared" si="9"/>
        <v>2252.8502063771602</v>
      </c>
      <c r="R32">
        <f t="shared" si="10"/>
        <v>1459.7889058013629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0.87457724281007332</v>
      </c>
      <c r="D33">
        <f t="shared" si="2"/>
        <v>0.7137654858300061</v>
      </c>
      <c r="E33" s="4">
        <f>Input!I34</f>
        <v>3707.3784559999995</v>
      </c>
      <c r="F33">
        <f t="shared" si="3"/>
        <v>151.22469571428564</v>
      </c>
      <c r="G33">
        <f t="shared" si="4"/>
        <v>1156.1033036567517</v>
      </c>
      <c r="H33">
        <f t="shared" si="5"/>
        <v>1009781.0167003884</v>
      </c>
      <c r="I33">
        <f t="shared" si="6"/>
        <v>8758134.2294716928</v>
      </c>
      <c r="N33">
        <f>Input!J34</f>
        <v>10.626955285713848</v>
      </c>
      <c r="O33">
        <f t="shared" si="7"/>
        <v>8.9680334285717436</v>
      </c>
      <c r="P33">
        <f t="shared" si="8"/>
        <v>58.10820857020294</v>
      </c>
      <c r="Q33">
        <f t="shared" si="9"/>
        <v>2414.7568129501888</v>
      </c>
      <c r="R33">
        <f t="shared" si="10"/>
        <v>1580.2024256990048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0.90372981757040916</v>
      </c>
      <c r="D34">
        <f t="shared" si="2"/>
        <v>0.77515152721412084</v>
      </c>
      <c r="E34" s="4">
        <f>Input!I35</f>
        <v>3717.5455122857138</v>
      </c>
      <c r="F34">
        <f t="shared" si="3"/>
        <v>161.391752</v>
      </c>
      <c r="G34">
        <f t="shared" si="4"/>
        <v>1222.1843203090807</v>
      </c>
      <c r="H34">
        <f t="shared" si="5"/>
        <v>1125280.8729797758</v>
      </c>
      <c r="I34">
        <f t="shared" si="6"/>
        <v>8371378.6914803023</v>
      </c>
      <c r="N34">
        <f>Input!J35</f>
        <v>10.167056285714352</v>
      </c>
      <c r="O34">
        <f t="shared" si="7"/>
        <v>8.508134428572248</v>
      </c>
      <c r="P34">
        <f t="shared" si="8"/>
        <v>59.348388489995401</v>
      </c>
      <c r="Q34">
        <f t="shared" si="9"/>
        <v>2584.7314330300533</v>
      </c>
      <c r="R34">
        <f t="shared" si="10"/>
        <v>1680.3391410704385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0.93288239233074488</v>
      </c>
      <c r="D35">
        <f t="shared" si="2"/>
        <v>0.83961460009818245</v>
      </c>
      <c r="E35" s="4">
        <f>Input!I36</f>
        <v>3727.2198194285711</v>
      </c>
      <c r="F35">
        <f t="shared" si="3"/>
        <v>171.06605914285728</v>
      </c>
      <c r="G35">
        <f t="shared" si="4"/>
        <v>1287.3467562665462</v>
      </c>
      <c r="H35">
        <f t="shared" si="5"/>
        <v>1246082.5947709489</v>
      </c>
      <c r="I35">
        <f t="shared" si="6"/>
        <v>7998551.5178883215</v>
      </c>
      <c r="N35">
        <f>Input!J36</f>
        <v>9.6743071428572875</v>
      </c>
      <c r="O35">
        <f t="shared" si="7"/>
        <v>8.0153852857151833</v>
      </c>
      <c r="P35">
        <f t="shared" si="8"/>
        <v>60.270715744939729</v>
      </c>
      <c r="Q35">
        <f t="shared" si="9"/>
        <v>2730.6195614027606</v>
      </c>
      <c r="R35">
        <f t="shared" si="10"/>
        <v>1756.8057955381398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0.96203496709108061</v>
      </c>
      <c r="D36">
        <f t="shared" si="2"/>
        <v>0.90720554753582272</v>
      </c>
      <c r="E36" s="4">
        <f>Input!I37</f>
        <v>3737.3868757142855</v>
      </c>
      <c r="F36">
        <f t="shared" si="3"/>
        <v>181.23311542857164</v>
      </c>
      <c r="G36">
        <f t="shared" si="4"/>
        <v>1351.3065638919848</v>
      </c>
      <c r="H36">
        <f t="shared" si="5"/>
        <v>1369071.8747990634</v>
      </c>
      <c r="I36">
        <f t="shared" si="6"/>
        <v>7640863.8216255186</v>
      </c>
      <c r="N36">
        <f>Input!J37</f>
        <v>10.167056285714352</v>
      </c>
      <c r="O36">
        <f t="shared" si="7"/>
        <v>8.508134428572248</v>
      </c>
      <c r="P36">
        <f t="shared" si="8"/>
        <v>60.866410233152543</v>
      </c>
      <c r="Q36">
        <f t="shared" si="9"/>
        <v>2741.3890452284982</v>
      </c>
      <c r="R36">
        <f t="shared" si="10"/>
        <v>1807.0968433673499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0.99118754185141644</v>
      </c>
      <c r="D37">
        <f t="shared" si="2"/>
        <v>0.97797444926234622</v>
      </c>
      <c r="E37" s="4">
        <f>Input!I38</f>
        <v>3747.4882321428568</v>
      </c>
      <c r="F37">
        <f t="shared" si="3"/>
        <v>191.33447185714294</v>
      </c>
      <c r="G37">
        <f t="shared" si="4"/>
        <v>1413.7985844605173</v>
      </c>
      <c r="H37">
        <f t="shared" si="5"/>
        <v>1494418.5066031555</v>
      </c>
      <c r="I37">
        <f t="shared" si="6"/>
        <v>7299286.7819726402</v>
      </c>
      <c r="N37">
        <f>Input!J38</f>
        <v>10.101356428571307</v>
      </c>
      <c r="O37">
        <f t="shared" si="7"/>
        <v>8.4424345714292031</v>
      </c>
      <c r="P37">
        <f t="shared" si="8"/>
        <v>61.131486510861649</v>
      </c>
      <c r="Q37">
        <f t="shared" si="9"/>
        <v>2776.1361942762101</v>
      </c>
      <c r="R37">
        <f t="shared" si="10"/>
        <v>1829.703873624044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1.0203401166117523</v>
      </c>
      <c r="D38">
        <f t="shared" si="2"/>
        <v>1.0519706557906872</v>
      </c>
      <c r="E38" s="4">
        <f>Input!I39</f>
        <v>3757.8523879999998</v>
      </c>
      <c r="F38">
        <f t="shared" si="3"/>
        <v>201.69862771428598</v>
      </c>
      <c r="G38">
        <f t="shared" si="4"/>
        <v>1474.5791416206175</v>
      </c>
      <c r="H38">
        <f t="shared" si="5"/>
        <v>1620224.8026824468</v>
      </c>
      <c r="I38">
        <f t="shared" si="6"/>
        <v>6974557.0582772018</v>
      </c>
      <c r="N38">
        <f>Input!J39</f>
        <v>10.364155857143032</v>
      </c>
      <c r="O38">
        <f t="shared" si="7"/>
        <v>8.7052340000009281</v>
      </c>
      <c r="P38">
        <f t="shared" si="8"/>
        <v>61.066767172119086</v>
      </c>
      <c r="Q38">
        <f t="shared" si="9"/>
        <v>2741.7301561348304</v>
      </c>
      <c r="R38">
        <f t="shared" si="10"/>
        <v>1824.1713178722009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1.0494926913720879</v>
      </c>
      <c r="D39">
        <f t="shared" si="2"/>
        <v>1.129242820031862</v>
      </c>
      <c r="E39" s="4">
        <f>Input!I40</f>
        <v>3768.4793432857145</v>
      </c>
      <c r="F39">
        <f t="shared" si="3"/>
        <v>212.32558300000073</v>
      </c>
      <c r="G39">
        <f t="shared" si="4"/>
        <v>1533.4282319652116</v>
      </c>
      <c r="H39">
        <f t="shared" si="5"/>
        <v>1745312.2091028972</v>
      </c>
      <c r="I39">
        <f t="shared" si="6"/>
        <v>6667186.5969503159</v>
      </c>
      <c r="N39">
        <f>Input!J40</f>
        <v>10.626955285714757</v>
      </c>
      <c r="O39">
        <f t="shared" si="7"/>
        <v>8.9680334285726531</v>
      </c>
      <c r="P39">
        <f t="shared" si="8"/>
        <v>60.67779176437039</v>
      </c>
      <c r="Q39">
        <f t="shared" si="9"/>
        <v>2673.8991071466035</v>
      </c>
      <c r="R39">
        <f t="shared" si="10"/>
        <v>1791.0960925280651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1.0786452661324237</v>
      </c>
      <c r="D40">
        <f t="shared" si="2"/>
        <v>1.2098389266849123</v>
      </c>
      <c r="E40" s="4">
        <f>Input!I41</f>
        <v>3779.1555735714287</v>
      </c>
      <c r="F40">
        <f t="shared" si="3"/>
        <v>223.00181328571489</v>
      </c>
      <c r="G40">
        <f t="shared" si="4"/>
        <v>1590.1512821232268</v>
      </c>
      <c r="H40">
        <f t="shared" si="5"/>
        <v>1869097.6701426909</v>
      </c>
      <c r="I40">
        <f t="shared" si="6"/>
        <v>6377476.1079000905</v>
      </c>
      <c r="N40">
        <f>Input!J41</f>
        <v>10.676230285714155</v>
      </c>
      <c r="O40">
        <f t="shared" si="7"/>
        <v>9.0173084285720506</v>
      </c>
      <c r="P40">
        <f t="shared" si="8"/>
        <v>59.974624671400022</v>
      </c>
      <c r="Q40">
        <f t="shared" si="9"/>
        <v>2596.6480786715792</v>
      </c>
      <c r="R40">
        <f t="shared" si="10"/>
        <v>1732.0725847137974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1.1077978408927596</v>
      </c>
      <c r="D41">
        <f t="shared" si="2"/>
        <v>1.2938063196109684</v>
      </c>
      <c r="E41" s="4">
        <f>Input!I42</f>
        <v>3790.7187521428573</v>
      </c>
      <c r="F41">
        <f t="shared" si="3"/>
        <v>234.56499185714347</v>
      </c>
      <c r="G41">
        <f t="shared" si="4"/>
        <v>1644.5804519715725</v>
      </c>
      <c r="H41">
        <f t="shared" si="5"/>
        <v>1988143.5977617051</v>
      </c>
      <c r="I41">
        <f t="shared" si="6"/>
        <v>6105531.4349125316</v>
      </c>
      <c r="N41">
        <f>Input!J42</f>
        <v>11.56317857142858</v>
      </c>
      <c r="O41">
        <f t="shared" si="7"/>
        <v>9.9042567142864755</v>
      </c>
      <c r="P41">
        <f t="shared" si="8"/>
        <v>58.971568300206862</v>
      </c>
      <c r="Q41">
        <f t="shared" si="9"/>
        <v>2407.6010662697968</v>
      </c>
      <c r="R41">
        <f t="shared" si="10"/>
        <v>1649.5879533404579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1.1369504156530954</v>
      </c>
      <c r="D42">
        <f t="shared" si="2"/>
        <v>1.3811917273802119</v>
      </c>
      <c r="E42" s="4">
        <f>Input!I43</f>
        <v>3802.0848311428572</v>
      </c>
      <c r="F42">
        <f t="shared" si="3"/>
        <v>245.93107085714337</v>
      </c>
      <c r="G42">
        <f t="shared" si="4"/>
        <v>1696.5754741362355</v>
      </c>
      <c r="H42">
        <f t="shared" si="5"/>
        <v>2104369.1847649533</v>
      </c>
      <c r="I42">
        <f t="shared" si="6"/>
        <v>5851282.0316858953</v>
      </c>
      <c r="N42">
        <f>Input!J43</f>
        <v>11.3660789999999</v>
      </c>
      <c r="O42">
        <f t="shared" si="7"/>
        <v>9.7071571428577954</v>
      </c>
      <c r="P42">
        <f t="shared" si="8"/>
        <v>57.686790588302884</v>
      </c>
      <c r="Q42">
        <f t="shared" si="9"/>
        <v>2302.0452255592731</v>
      </c>
      <c r="R42">
        <f t="shared" si="10"/>
        <v>1546.8758058345447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1.166102990413431</v>
      </c>
      <c r="D43">
        <f t="shared" si="2"/>
        <v>1.4720412871583335</v>
      </c>
      <c r="E43" s="4">
        <f>Input!I44</f>
        <v>3813.1716855714285</v>
      </c>
      <c r="F43">
        <f t="shared" si="3"/>
        <v>257.01792528571468</v>
      </c>
      <c r="G43">
        <f t="shared" si="4"/>
        <v>1746.0240305735447</v>
      </c>
      <c r="H43">
        <f t="shared" si="5"/>
        <v>2217139.1815844323</v>
      </c>
      <c r="I43">
        <f t="shared" si="6"/>
        <v>5614500.7780401837</v>
      </c>
      <c r="N43">
        <f>Input!J44</f>
        <v>11.086854428571314</v>
      </c>
      <c r="O43">
        <f t="shared" si="7"/>
        <v>9.4279325714292099</v>
      </c>
      <c r="P43">
        <f t="shared" si="8"/>
        <v>56.14187820432636</v>
      </c>
      <c r="Q43">
        <f t="shared" si="9"/>
        <v>2182.1927165932707</v>
      </c>
      <c r="R43">
        <f t="shared" si="10"/>
        <v>1427.7386951080182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1.1952555651737669</v>
      </c>
      <c r="D44">
        <f t="shared" si="2"/>
        <v>1.5664005670800454</v>
      </c>
      <c r="E44" s="4">
        <f>Input!I45</f>
        <v>3824.8005639999997</v>
      </c>
      <c r="F44">
        <f t="shared" si="3"/>
        <v>268.64680371428585</v>
      </c>
      <c r="G44">
        <f t="shared" si="4"/>
        <v>1792.8416773756842</v>
      </c>
      <c r="H44">
        <f t="shared" si="5"/>
        <v>2323170.0128956861</v>
      </c>
      <c r="I44">
        <f t="shared" si="6"/>
        <v>5394824.4242179366</v>
      </c>
      <c r="N44">
        <f>Input!J45</f>
        <v>11.62887842857117</v>
      </c>
      <c r="O44">
        <f t="shared" si="7"/>
        <v>9.9699565714290657</v>
      </c>
      <c r="P44">
        <f t="shared" si="8"/>
        <v>54.361328762734452</v>
      </c>
      <c r="Q44">
        <f t="shared" si="9"/>
        <v>1970.5939250270012</v>
      </c>
      <c r="R44">
        <f t="shared" si="10"/>
        <v>1296.3514000347523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1.2244081399341027</v>
      </c>
      <c r="D45">
        <f t="shared" si="2"/>
        <v>1.6643145872407261</v>
      </c>
      <c r="E45" s="4">
        <f>Input!I46</f>
        <v>3836.100943142857</v>
      </c>
      <c r="F45">
        <f t="shared" si="3"/>
        <v>279.94718285714316</v>
      </c>
      <c r="G45">
        <f t="shared" si="4"/>
        <v>1836.9713387195889</v>
      </c>
      <c r="H45">
        <f t="shared" si="5"/>
        <v>2424324.2219391614</v>
      </c>
      <c r="I45">
        <f t="shared" si="6"/>
        <v>5191774.0288037555</v>
      </c>
      <c r="N45">
        <f>Input!J46</f>
        <v>11.300379142857309</v>
      </c>
      <c r="O45">
        <f t="shared" si="7"/>
        <v>9.6414572857152052</v>
      </c>
      <c r="P45">
        <f t="shared" si="8"/>
        <v>52.371996844997852</v>
      </c>
      <c r="Q45">
        <f t="shared" si="9"/>
        <v>1825.8990110274192</v>
      </c>
      <c r="R45">
        <f t="shared" si="10"/>
        <v>1157.057526660923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1.2535607146944385</v>
      </c>
      <c r="D46">
        <f t="shared" si="2"/>
        <v>1.7658278394230391</v>
      </c>
      <c r="E46" s="4">
        <f>Input!I47</f>
        <v>3848.0254711428574</v>
      </c>
      <c r="F46">
        <f t="shared" si="3"/>
        <v>291.87171085714363</v>
      </c>
      <c r="G46">
        <f t="shared" si="4"/>
        <v>1878.3823997929067</v>
      </c>
      <c r="H46">
        <f t="shared" si="5"/>
        <v>2517016.1661074297</v>
      </c>
      <c r="I46">
        <f t="shared" si="6"/>
        <v>5004774.8504942302</v>
      </c>
      <c r="N46">
        <f>Input!J47</f>
        <v>11.924528000000464</v>
      </c>
      <c r="O46">
        <f t="shared" si="7"/>
        <v>10.26560614285836</v>
      </c>
      <c r="P46">
        <f t="shared" si="8"/>
        <v>50.202509567756579</v>
      </c>
      <c r="Q46">
        <f t="shared" si="9"/>
        <v>1594.9562551696472</v>
      </c>
      <c r="R46">
        <f t="shared" si="10"/>
        <v>1014.1716031439531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1.2827132894547741</v>
      </c>
      <c r="D47">
        <f t="shared" si="2"/>
        <v>1.8709843056629236</v>
      </c>
      <c r="E47" s="4">
        <f>Input!I48</f>
        <v>3860.0978238571429</v>
      </c>
      <c r="F47">
        <f t="shared" si="3"/>
        <v>303.94406357142907</v>
      </c>
      <c r="G47">
        <f t="shared" si="4"/>
        <v>1917.0694363382975</v>
      </c>
      <c r="H47">
        <f t="shared" si="5"/>
        <v>2602173.4682642482</v>
      </c>
      <c r="I47">
        <f t="shared" si="6"/>
        <v>4833175.2584283762</v>
      </c>
      <c r="N47">
        <f>Input!J48</f>
        <v>12.072352714285444</v>
      </c>
      <c r="O47">
        <f t="shared" si="7"/>
        <v>10.413430857143339</v>
      </c>
      <c r="P47">
        <f t="shared" si="8"/>
        <v>47.882667837684686</v>
      </c>
      <c r="Q47">
        <f t="shared" si="9"/>
        <v>1403.9437199039671</v>
      </c>
      <c r="R47">
        <f t="shared" si="10"/>
        <v>871.79762616364303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1.31186586421511</v>
      </c>
      <c r="D48">
        <f t="shared" si="2"/>
        <v>1.9798274757485452</v>
      </c>
      <c r="E48" s="4">
        <f>Input!I49</f>
        <v>3871.7595524285712</v>
      </c>
      <c r="F48">
        <f t="shared" si="3"/>
        <v>315.60579214285735</v>
      </c>
      <c r="G48">
        <f t="shared" si="4"/>
        <v>1953.0506249566049</v>
      </c>
      <c r="H48">
        <f t="shared" si="5"/>
        <v>2681225.5805084417</v>
      </c>
      <c r="I48">
        <f t="shared" si="6"/>
        <v>4676264.3330512503</v>
      </c>
      <c r="N48">
        <f>Input!J49</f>
        <v>11.661728571428284</v>
      </c>
      <c r="O48">
        <f t="shared" si="7"/>
        <v>10.00280671428618</v>
      </c>
      <c r="P48">
        <f t="shared" si="8"/>
        <v>45.442849281377477</v>
      </c>
      <c r="Q48">
        <f t="shared" si="9"/>
        <v>1255.996617157243</v>
      </c>
      <c r="R48">
        <f t="shared" si="10"/>
        <v>733.67310525888433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1.3410184389754458</v>
      </c>
      <c r="D49">
        <f t="shared" si="2"/>
        <v>2.0924003637362767</v>
      </c>
      <c r="E49" s="4">
        <f>Input!I50</f>
        <v>3884.4396290000004</v>
      </c>
      <c r="F49">
        <f t="shared" si="3"/>
        <v>328.28586871428661</v>
      </c>
      <c r="G49">
        <f t="shared" si="4"/>
        <v>1986.3658833502679</v>
      </c>
      <c r="H49">
        <f t="shared" si="5"/>
        <v>2749229.3349352563</v>
      </c>
      <c r="I49">
        <f t="shared" si="6"/>
        <v>4533287.9333153814</v>
      </c>
      <c r="N49">
        <f>Input!J50</f>
        <v>12.680076571429254</v>
      </c>
      <c r="O49">
        <f t="shared" si="7"/>
        <v>11.02115471428715</v>
      </c>
      <c r="P49">
        <f t="shared" si="8"/>
        <v>42.913428157316233</v>
      </c>
      <c r="Q49">
        <f t="shared" si="9"/>
        <v>1017.1171053649381</v>
      </c>
      <c r="R49">
        <f t="shared" si="10"/>
        <v>603.04524804893833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1.3701710137357817</v>
      </c>
      <c r="D50">
        <f t="shared" si="2"/>
        <v>2.2087455235594651</v>
      </c>
      <c r="E50" s="4">
        <f>Input!I51</f>
        <v>3897.743854571429</v>
      </c>
      <c r="F50">
        <f t="shared" si="3"/>
        <v>341.59009428571517</v>
      </c>
      <c r="G50">
        <f t="shared" si="4"/>
        <v>2017.0747931765104</v>
      </c>
      <c r="H50">
        <f t="shared" si="5"/>
        <v>2807248.9762171786</v>
      </c>
      <c r="I50">
        <f t="shared" si="6"/>
        <v>4403463.1013197796</v>
      </c>
      <c r="N50">
        <f>Input!J51</f>
        <v>13.30422557142856</v>
      </c>
      <c r="O50">
        <f t="shared" si="7"/>
        <v>11.645303714286456</v>
      </c>
      <c r="P50">
        <f t="shared" si="8"/>
        <v>40.324226388242828</v>
      </c>
      <c r="Q50">
        <f t="shared" si="9"/>
        <v>822.48060573876887</v>
      </c>
      <c r="R50">
        <f t="shared" si="10"/>
        <v>482.58326370036417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1.3993235884961173</v>
      </c>
      <c r="D51">
        <f t="shared" si="2"/>
        <v>2.3289050637983757</v>
      </c>
      <c r="E51" s="4">
        <f>Input!I52</f>
        <v>3911.2287547142864</v>
      </c>
      <c r="F51">
        <f t="shared" si="3"/>
        <v>355.07499442857261</v>
      </c>
      <c r="G51">
        <f t="shared" si="4"/>
        <v>2045.2543600784675</v>
      </c>
      <c r="H51">
        <f t="shared" si="5"/>
        <v>2856706.288068681</v>
      </c>
      <c r="I51">
        <f t="shared" si="6"/>
        <v>4285990.7584587066</v>
      </c>
      <c r="N51">
        <f>Input!J52</f>
        <v>13.484900142857441</v>
      </c>
      <c r="O51">
        <f t="shared" si="7"/>
        <v>11.825978285715337</v>
      </c>
      <c r="P51">
        <f t="shared" si="8"/>
        <v>37.704008257458739</v>
      </c>
      <c r="Q51">
        <f t="shared" si="9"/>
        <v>669.67243521844978</v>
      </c>
      <c r="R51">
        <f t="shared" si="10"/>
        <v>374.32806711805421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1.4284761632564531</v>
      </c>
      <c r="D52">
        <f t="shared" si="2"/>
        <v>2.4529206616732027</v>
      </c>
      <c r="E52" s="4">
        <f>Input!I53</f>
        <v>3925.0750041428573</v>
      </c>
      <c r="F52">
        <f t="shared" si="3"/>
        <v>368.92124385714351</v>
      </c>
      <c r="G52">
        <f t="shared" si="4"/>
        <v>2070.9966657914588</v>
      </c>
      <c r="H52">
        <f t="shared" si="5"/>
        <v>2897060.7419528775</v>
      </c>
      <c r="I52">
        <f t="shared" si="6"/>
        <v>4180066.7154142009</v>
      </c>
      <c r="N52">
        <f>Input!J53</f>
        <v>13.8462494285709</v>
      </c>
      <c r="O52">
        <f t="shared" si="7"/>
        <v>12.187327571428796</v>
      </c>
      <c r="P52">
        <f t="shared" si="8"/>
        <v>35.08002936868067</v>
      </c>
      <c r="Q52">
        <f t="shared" si="9"/>
        <v>524.07579557789916</v>
      </c>
      <c r="R52">
        <f t="shared" si="10"/>
        <v>279.67815581762505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1.4576287380167889</v>
      </c>
      <c r="D53">
        <f t="shared" si="2"/>
        <v>2.58083357631629</v>
      </c>
      <c r="E53" s="4">
        <f>Input!I54</f>
        <v>3939.3154528571426</v>
      </c>
      <c r="F53">
        <f t="shared" si="3"/>
        <v>383.16169257142883</v>
      </c>
      <c r="G53">
        <f t="shared" si="4"/>
        <v>2094.406466054661</v>
      </c>
      <c r="H53">
        <f t="shared" si="5"/>
        <v>2928358.6747736786</v>
      </c>
      <c r="I53">
        <f t="shared" si="6"/>
        <v>4084891.0708508161</v>
      </c>
      <c r="N53">
        <f>Input!J54</f>
        <v>14.240448714285321</v>
      </c>
      <c r="O53">
        <f t="shared" si="7"/>
        <v>12.581526857143217</v>
      </c>
      <c r="P53">
        <f t="shared" si="8"/>
        <v>32.477648264789742</v>
      </c>
      <c r="Q53">
        <f t="shared" si="9"/>
        <v>395.85564706781037</v>
      </c>
      <c r="R53">
        <f t="shared" si="10"/>
        <v>199.40828173850736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1.4867813127771246</v>
      </c>
      <c r="D54">
        <f t="shared" si="2"/>
        <v>2.7126846613745963</v>
      </c>
      <c r="E54" s="4">
        <f>Input!I55</f>
        <v>3954.41</v>
      </c>
      <c r="F54">
        <f t="shared" si="3"/>
        <v>398.25623971428604</v>
      </c>
      <c r="G54">
        <f t="shared" si="4"/>
        <v>2115.5987855173557</v>
      </c>
      <c r="H54">
        <f t="shared" si="5"/>
        <v>2949265.4196253684</v>
      </c>
      <c r="I54">
        <f t="shared" si="6"/>
        <v>3999676.1106486078</v>
      </c>
      <c r="N54">
        <f>Input!J55</f>
        <v>15.094547142857209</v>
      </c>
      <c r="O54">
        <f t="shared" si="7"/>
        <v>13.435625285715105</v>
      </c>
      <c r="P54">
        <f t="shared" si="8"/>
        <v>29.920006731885021</v>
      </c>
      <c r="Q54">
        <f t="shared" si="9"/>
        <v>271.73483166283097</v>
      </c>
      <c r="R54">
        <f t="shared" si="10"/>
        <v>133.71587811533797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1.5159338875374604</v>
      </c>
      <c r="D55">
        <f t="shared" si="2"/>
        <v>2.8485143769888577</v>
      </c>
      <c r="E55" s="4">
        <f>Input!I56</f>
        <v>3971.1963189999997</v>
      </c>
      <c r="F55">
        <f t="shared" si="3"/>
        <v>415.04255871428586</v>
      </c>
      <c r="G55">
        <f t="shared" si="4"/>
        <v>2134.6965570769071</v>
      </c>
      <c r="H55">
        <f t="shared" si="5"/>
        <v>2957209.87408455</v>
      </c>
      <c r="I55">
        <f t="shared" si="6"/>
        <v>3923652.8421339747</v>
      </c>
      <c r="N55">
        <f>Input!J56</f>
        <v>16.786318999999821</v>
      </c>
      <c r="O55">
        <f t="shared" si="7"/>
        <v>15.127397142857717</v>
      </c>
      <c r="P55">
        <f t="shared" si="8"/>
        <v>27.427782379706532</v>
      </c>
      <c r="Q55">
        <f t="shared" si="9"/>
        <v>151.29947697488828</v>
      </c>
      <c r="R55">
        <f t="shared" si="10"/>
        <v>82.289097677082367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1.5450864622977962</v>
      </c>
      <c r="D56">
        <f t="shared" si="2"/>
        <v>2.9883628011918453</v>
      </c>
      <c r="E56" s="4">
        <f>Input!I57</f>
        <v>3988.902436285714</v>
      </c>
      <c r="F56">
        <f t="shared" si="3"/>
        <v>432.74867600000016</v>
      </c>
      <c r="G56">
        <f t="shared" si="4"/>
        <v>2151.8283483183395</v>
      </c>
      <c r="H56">
        <f t="shared" si="5"/>
        <v>2955234.9197781291</v>
      </c>
      <c r="I56">
        <f t="shared" si="6"/>
        <v>3856076.307968996</v>
      </c>
      <c r="N56">
        <f>Input!J57</f>
        <v>17.706117285714299</v>
      </c>
      <c r="O56">
        <f t="shared" si="7"/>
        <v>16.047195428572195</v>
      </c>
      <c r="P56">
        <f t="shared" si="8"/>
        <v>25.019014683737876</v>
      </c>
      <c r="Q56">
        <f t="shared" si="9"/>
        <v>80.493540747361664</v>
      </c>
      <c r="R56">
        <f t="shared" si="10"/>
        <v>44.38978765323067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1.5742390370581321</v>
      </c>
      <c r="D57">
        <f t="shared" si="2"/>
        <v>3.1322696407644983</v>
      </c>
      <c r="E57" s="4">
        <f>Input!I58</f>
        <v>4007.1341525714292</v>
      </c>
      <c r="F57">
        <f t="shared" si="3"/>
        <v>450.98039228571542</v>
      </c>
      <c r="G57">
        <f t="shared" si="4"/>
        <v>2167.1262121618283</v>
      </c>
      <c r="H57">
        <f t="shared" si="5"/>
        <v>2945156.4750782559</v>
      </c>
      <c r="I57">
        <f t="shared" si="6"/>
        <v>3796229.8245286434</v>
      </c>
      <c r="N57">
        <f>Input!J58</f>
        <v>18.231716285715265</v>
      </c>
      <c r="O57">
        <f t="shared" si="7"/>
        <v>16.572794428573161</v>
      </c>
      <c r="P57">
        <f t="shared" si="8"/>
        <v>22.709003387625017</v>
      </c>
      <c r="Q57">
        <f t="shared" si="9"/>
        <v>37.653060389148266</v>
      </c>
      <c r="R57">
        <f t="shared" si="10"/>
        <v>18.944733723500764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1.6033916118184677</v>
      </c>
      <c r="D58">
        <f t="shared" si="2"/>
        <v>3.280274241585396</v>
      </c>
      <c r="E58" s="4">
        <f>Input!I59</f>
        <v>4025.8257681428577</v>
      </c>
      <c r="F58">
        <f t="shared" si="3"/>
        <v>469.67200785714385</v>
      </c>
      <c r="G58">
        <f t="shared" si="4"/>
        <v>2180.7236926964219</v>
      </c>
      <c r="H58">
        <f t="shared" si="5"/>
        <v>2927697.8681913321</v>
      </c>
      <c r="I58">
        <f t="shared" si="6"/>
        <v>3743428.2823129026</v>
      </c>
      <c r="N58">
        <f>Input!J59</f>
        <v>18.691615571428429</v>
      </c>
      <c r="O58">
        <f t="shared" si="7"/>
        <v>17.032693714286324</v>
      </c>
      <c r="P58">
        <f t="shared" si="8"/>
        <v>20.510276076142478</v>
      </c>
      <c r="Q58">
        <f t="shared" si="9"/>
        <v>12.093579083493026</v>
      </c>
      <c r="R58">
        <f t="shared" si="10"/>
        <v>4.6389730662908972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1.6325441865788035</v>
      </c>
      <c r="D59">
        <f t="shared" si="2"/>
        <v>3.432415598506144</v>
      </c>
      <c r="E59" s="4">
        <f>Input!I60</f>
        <v>4044.5338087142854</v>
      </c>
      <c r="F59">
        <f t="shared" si="3"/>
        <v>488.38004842857163</v>
      </c>
      <c r="G59">
        <f t="shared" si="4"/>
        <v>2192.7540107212094</v>
      </c>
      <c r="H59">
        <f t="shared" si="5"/>
        <v>2904890.6033411059</v>
      </c>
      <c r="I59">
        <f t="shared" si="6"/>
        <v>3697020.6337403194</v>
      </c>
      <c r="N59">
        <f>Input!J60</f>
        <v>18.708040571427773</v>
      </c>
      <c r="O59">
        <f t="shared" si="7"/>
        <v>17.049118714285669</v>
      </c>
      <c r="P59">
        <f t="shared" si="8"/>
        <v>18.432619904609961</v>
      </c>
      <c r="Q59">
        <f t="shared" si="9"/>
        <v>1.9140755436287333</v>
      </c>
      <c r="R59">
        <f t="shared" si="10"/>
        <v>5.8020771700946373E-3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1.6616967613391393</v>
      </c>
      <c r="D60">
        <f t="shared" si="2"/>
        <v>3.5887323647825733</v>
      </c>
      <c r="E60" s="4">
        <f>Input!I61</f>
        <v>4063.2089992857141</v>
      </c>
      <c r="F60">
        <f t="shared" si="3"/>
        <v>507.05523900000026</v>
      </c>
      <c r="G60">
        <f t="shared" si="4"/>
        <v>2203.3484469576329</v>
      </c>
      <c r="H60">
        <f t="shared" si="5"/>
        <v>2877410.6473631961</v>
      </c>
      <c r="I60">
        <f t="shared" si="6"/>
        <v>3656391.6788485246</v>
      </c>
      <c r="N60">
        <f>Input!J61</f>
        <v>18.675190571428629</v>
      </c>
      <c r="O60">
        <f t="shared" si="7"/>
        <v>17.016268714286525</v>
      </c>
      <c r="P60">
        <f t="shared" si="8"/>
        <v>16.483170960632943</v>
      </c>
      <c r="Q60">
        <f t="shared" si="9"/>
        <v>0.2841932149504951</v>
      </c>
      <c r="R60">
        <f t="shared" si="10"/>
        <v>3.5091688799266536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1.6908493360994752</v>
      </c>
      <c r="D61">
        <f t="shared" si="2"/>
        <v>3.7492628610892873</v>
      </c>
      <c r="E61" s="4">
        <f>Input!I62</f>
        <v>4081.687090285714</v>
      </c>
      <c r="F61">
        <f t="shared" si="3"/>
        <v>525.53333000000021</v>
      </c>
      <c r="G61">
        <f t="shared" si="4"/>
        <v>2212.6349344528571</v>
      </c>
      <c r="H61">
        <f t="shared" si="5"/>
        <v>2846311.8237474039</v>
      </c>
      <c r="I61">
        <f t="shared" si="6"/>
        <v>3620963.2439126275</v>
      </c>
      <c r="N61">
        <f>Input!J62</f>
        <v>18.478090999999949</v>
      </c>
      <c r="O61">
        <f t="shared" si="7"/>
        <v>16.819169142857845</v>
      </c>
      <c r="P61">
        <f t="shared" si="8"/>
        <v>14.666553571639744</v>
      </c>
      <c r="Q61">
        <f t="shared" si="9"/>
        <v>4.6337537974506322</v>
      </c>
      <c r="R61">
        <f t="shared" si="10"/>
        <v>13.615324858950348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1.7200019108598108</v>
      </c>
      <c r="D62">
        <f t="shared" si="2"/>
        <v>3.9140450841429342</v>
      </c>
      <c r="E62" s="4">
        <f>Input!I63</f>
        <v>4099.5246072857135</v>
      </c>
      <c r="F62">
        <f t="shared" si="3"/>
        <v>543.37084699999969</v>
      </c>
      <c r="G62">
        <f t="shared" si="4"/>
        <v>2220.7368655559258</v>
      </c>
      <c r="H62">
        <f t="shared" si="5"/>
        <v>2813556.7602061592</v>
      </c>
      <c r="I62">
        <f t="shared" si="6"/>
        <v>3590194.8332654834</v>
      </c>
      <c r="N62">
        <f>Input!J63</f>
        <v>17.83751699999948</v>
      </c>
      <c r="O62">
        <f t="shared" si="7"/>
        <v>16.178595142857375</v>
      </c>
      <c r="P62">
        <f t="shared" si="8"/>
        <v>12.985061072999486</v>
      </c>
      <c r="Q62">
        <f t="shared" si="9"/>
        <v>10.198659855343097</v>
      </c>
      <c r="R62">
        <f t="shared" si="10"/>
        <v>28.851803293603279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1.7491544856201466</v>
      </c>
      <c r="D63">
        <f t="shared" si="2"/>
        <v>4.0831167149575913</v>
      </c>
      <c r="E63" s="4">
        <f>Input!I64</f>
        <v>4116.5573008571428</v>
      </c>
      <c r="F63">
        <f t="shared" si="3"/>
        <v>560.40354057142895</v>
      </c>
      <c r="G63">
        <f t="shared" si="4"/>
        <v>2227.7721131799854</v>
      </c>
      <c r="H63">
        <f t="shared" si="5"/>
        <v>2780117.956922695</v>
      </c>
      <c r="I63">
        <f t="shared" si="6"/>
        <v>3563583.8216779153</v>
      </c>
      <c r="N63">
        <f>Input!J64</f>
        <v>17.032693571429263</v>
      </c>
      <c r="O63">
        <f t="shared" si="7"/>
        <v>15.373771714287159</v>
      </c>
      <c r="P63">
        <f t="shared" si="8"/>
        <v>11.438869115913185</v>
      </c>
      <c r="Q63">
        <f t="shared" si="9"/>
        <v>15.483458458690249</v>
      </c>
      <c r="R63">
        <f t="shared" si="10"/>
        <v>47.852905053716697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1.7783070603804825</v>
      </c>
      <c r="D64">
        <f t="shared" si="2"/>
        <v>4.2565151267539294</v>
      </c>
      <c r="E64" s="4">
        <f>Input!I65</f>
        <v>4133.6228442857137</v>
      </c>
      <c r="F64">
        <f t="shared" si="3"/>
        <v>577.46908399999984</v>
      </c>
      <c r="G64">
        <f t="shared" si="4"/>
        <v>2233.8522609973061</v>
      </c>
      <c r="H64">
        <f t="shared" si="5"/>
        <v>2743605.2290396895</v>
      </c>
      <c r="I64">
        <f t="shared" si="6"/>
        <v>3540665.2441003113</v>
      </c>
      <c r="N64">
        <f>Input!J65</f>
        <v>17.065543428570891</v>
      </c>
      <c r="O64">
        <f t="shared" si="7"/>
        <v>15.406621571428786</v>
      </c>
      <c r="P64">
        <f t="shared" si="8"/>
        <v>10.026272505800565</v>
      </c>
      <c r="Q64">
        <f t="shared" si="9"/>
        <v>28.94815606800648</v>
      </c>
      <c r="R64">
        <f t="shared" si="10"/>
        <v>69.391832718805119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1.8074596351408183</v>
      </c>
      <c r="D65">
        <f t="shared" si="2"/>
        <v>4.434277392542179</v>
      </c>
      <c r="E65" s="4">
        <f>Input!I66</f>
        <v>4150.9183372857142</v>
      </c>
      <c r="F65">
        <f t="shared" si="3"/>
        <v>594.76457700000037</v>
      </c>
      <c r="G65">
        <f t="shared" si="4"/>
        <v>2239.0820328471668</v>
      </c>
      <c r="H65">
        <f t="shared" si="5"/>
        <v>2703779.8956036982</v>
      </c>
      <c r="I65">
        <f t="shared" si="6"/>
        <v>3521011.2315597478</v>
      </c>
      <c r="N65">
        <f>Input!J66</f>
        <v>17.295493000000533</v>
      </c>
      <c r="O65">
        <f t="shared" si="7"/>
        <v>15.636571142858429</v>
      </c>
      <c r="P65">
        <f t="shared" si="8"/>
        <v>8.743936791261806</v>
      </c>
      <c r="Q65">
        <f t="shared" si="9"/>
        <v>47.508408304809798</v>
      </c>
      <c r="R65">
        <f t="shared" si="10"/>
        <v>92.400382071227256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1.8366122099011539</v>
      </c>
      <c r="D66">
        <f t="shared" si="2"/>
        <v>4.6164402923974608</v>
      </c>
      <c r="E66" s="4">
        <f>Input!I67</f>
        <v>4168.8544041428568</v>
      </c>
      <c r="F66">
        <f t="shared" si="3"/>
        <v>612.70064385714295</v>
      </c>
      <c r="G66">
        <f t="shared" si="4"/>
        <v>2243.5589080330151</v>
      </c>
      <c r="H66">
        <f t="shared" si="5"/>
        <v>2659698.6778307389</v>
      </c>
      <c r="I66">
        <f t="shared" si="6"/>
        <v>3504230.1364202392</v>
      </c>
      <c r="N66">
        <f>Input!J67</f>
        <v>17.936066857142578</v>
      </c>
      <c r="O66">
        <f t="shared" si="7"/>
        <v>16.277145000000473</v>
      </c>
      <c r="P66">
        <f t="shared" si="8"/>
        <v>7.5871563307850494</v>
      </c>
      <c r="Q66">
        <f t="shared" si="9"/>
        <v>75.515903071092453</v>
      </c>
      <c r="R66">
        <f t="shared" si="10"/>
        <v>115.97765463323046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1.8657647846614898</v>
      </c>
      <c r="D67">
        <f t="shared" si="2"/>
        <v>4.8030403204447047</v>
      </c>
      <c r="E67" s="4">
        <f>Input!I68</f>
        <v>4187.726694285715</v>
      </c>
      <c r="F67">
        <f t="shared" si="3"/>
        <v>631.57293400000117</v>
      </c>
      <c r="G67">
        <f t="shared" si="4"/>
        <v>2247.3729063739152</v>
      </c>
      <c r="H67">
        <f t="shared" si="5"/>
        <v>2610809.5507235411</v>
      </c>
      <c r="I67">
        <f t="shared" si="6"/>
        <v>3489965.3866991638</v>
      </c>
      <c r="N67">
        <f>Input!J68</f>
        <v>18.872290142858219</v>
      </c>
      <c r="O67">
        <f t="shared" si="7"/>
        <v>17.213368285716115</v>
      </c>
      <c r="P67">
        <f t="shared" si="8"/>
        <v>6.5501113011850123</v>
      </c>
      <c r="Q67">
        <f t="shared" si="9"/>
        <v>113.70504951815134</v>
      </c>
      <c r="R67">
        <f t="shared" si="10"/>
        <v>139.38959893718024</v>
      </c>
    </row>
    <row r="68" spans="1:18" x14ac:dyDescent="0.25">
      <c r="A68">
        <f>Input!G69</f>
        <v>165</v>
      </c>
      <c r="B68">
        <f t="shared" ref="B68:B83" si="11">A68-$A$3</f>
        <v>65</v>
      </c>
      <c r="C68">
        <f t="shared" ref="C68:C83" si="12">B68*$AA$3</f>
        <v>1.8949173594218256</v>
      </c>
      <c r="D68">
        <f t="shared" ref="D68:D83" si="13">POWER(C68,$AB$3)</f>
        <v>4.9941136915691597</v>
      </c>
      <c r="E68" s="4">
        <f>Input!I69</f>
        <v>4208.1265065714288</v>
      </c>
      <c r="F68">
        <f t="shared" ref="F68:F83" si="14">E68-$E$3</f>
        <v>651.97274628571495</v>
      </c>
      <c r="G68">
        <f t="shared" ref="G68:G83" si="15">$Z$3*(1-EXP(-1*D68))</f>
        <v>2250.6065248538939</v>
      </c>
      <c r="H68">
        <f t="shared" ref="H68:H83" si="16">(F68-G68)^2</f>
        <v>2555629.9579791734</v>
      </c>
      <c r="I68">
        <f t="shared" ref="I68:I83" si="17">(G68-$J$4)^2</f>
        <v>3477894.1072103893</v>
      </c>
      <c r="N68">
        <f>Input!J69</f>
        <v>20.399812285713779</v>
      </c>
      <c r="O68">
        <f t="shared" ref="O68:O83" si="18">N68-$N$3</f>
        <v>18.740890428571674</v>
      </c>
      <c r="P68">
        <f t="shared" ref="P68:P83" si="19">POWER(C68,$AB$3)*EXP(-D68)*$Z$3*$AA$3*$AB$3</f>
        <v>5.6261170253686119</v>
      </c>
      <c r="Q68">
        <f t="shared" ref="Q68:Q83" si="20">(O68-P68)^2</f>
        <v>171.99728141736247</v>
      </c>
      <c r="R68">
        <f t="shared" ref="R68:R83" si="21">(P68-$S$4)^2</f>
        <v>162.06134040831517</v>
      </c>
    </row>
    <row r="69" spans="1:18" x14ac:dyDescent="0.25">
      <c r="A69">
        <f>Input!G70</f>
        <v>166</v>
      </c>
      <c r="B69">
        <f t="shared" si="11"/>
        <v>66</v>
      </c>
      <c r="C69">
        <f t="shared" si="12"/>
        <v>1.9240699341821612</v>
      </c>
      <c r="D69">
        <f t="shared" si="13"/>
        <v>5.1896963478673825</v>
      </c>
      <c r="E69" s="4">
        <f>Input!I70</f>
        <v>4229.3968422857142</v>
      </c>
      <c r="F69">
        <f t="shared" si="14"/>
        <v>673.24308200000041</v>
      </c>
      <c r="G69">
        <f t="shared" si="15"/>
        <v>2253.3348064511174</v>
      </c>
      <c r="H69">
        <f t="shared" si="16"/>
        <v>2496689.8576789047</v>
      </c>
      <c r="I69">
        <f t="shared" si="17"/>
        <v>3467725.5444430211</v>
      </c>
      <c r="N69">
        <f>Input!J70</f>
        <v>21.270335714285466</v>
      </c>
      <c r="O69">
        <f t="shared" si="18"/>
        <v>19.611413857143361</v>
      </c>
      <c r="P69">
        <f t="shared" si="19"/>
        <v>4.8078600325642924</v>
      </c>
      <c r="Q69">
        <f t="shared" si="20"/>
        <v>219.14520583720957</v>
      </c>
      <c r="R69">
        <f t="shared" si="21"/>
        <v>183.56425047559676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1.953222508942497</v>
      </c>
      <c r="D70">
        <f t="shared" si="13"/>
        <v>5.3898239648525852</v>
      </c>
      <c r="E70" s="4">
        <f>Input!I71</f>
        <v>4252.4246497142867</v>
      </c>
      <c r="F70">
        <f t="shared" si="14"/>
        <v>696.2708894285729</v>
      </c>
      <c r="G70">
        <f t="shared" si="15"/>
        <v>2255.6255211729599</v>
      </c>
      <c r="H70">
        <f t="shared" si="16"/>
        <v>2431586.8675426729</v>
      </c>
      <c r="I70">
        <f t="shared" si="17"/>
        <v>3459199.3317679125</v>
      </c>
      <c r="N70">
        <f>Input!J71</f>
        <v>23.027807428572487</v>
      </c>
      <c r="O70">
        <f t="shared" si="18"/>
        <v>21.368885571430383</v>
      </c>
      <c r="P70">
        <f t="shared" si="19"/>
        <v>4.087616367594527</v>
      </c>
      <c r="Q70">
        <f t="shared" si="20"/>
        <v>298.6422652954455</v>
      </c>
      <c r="R70">
        <f t="shared" si="21"/>
        <v>203.59957149242462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1.9823750837028329</v>
      </c>
      <c r="D71">
        <f t="shared" si="13"/>
        <v>5.5945319574272148</v>
      </c>
      <c r="E71" s="4">
        <f>Input!I72</f>
        <v>4276.6186301428579</v>
      </c>
      <c r="F71">
        <f t="shared" si="14"/>
        <v>720.46486985714409</v>
      </c>
      <c r="G71">
        <f t="shared" si="15"/>
        <v>2257.5394394002924</v>
      </c>
      <c r="H71">
        <f t="shared" si="16"/>
        <v>2362598.2323362548</v>
      </c>
      <c r="I71">
        <f t="shared" si="17"/>
        <v>3452083.6313400748</v>
      </c>
      <c r="N71">
        <f>Input!J72</f>
        <v>24.193980428571194</v>
      </c>
      <c r="O71">
        <f t="shared" si="18"/>
        <v>22.53505857142909</v>
      </c>
      <c r="P71">
        <f t="shared" si="19"/>
        <v>3.4574487863699277</v>
      </c>
      <c r="Q71">
        <f t="shared" si="20"/>
        <v>363.95519511098513</v>
      </c>
      <c r="R71">
        <f t="shared" si="21"/>
        <v>221.98019358364701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2.0115276584631685</v>
      </c>
      <c r="D72">
        <f t="shared" si="13"/>
        <v>5.8038554856348847</v>
      </c>
      <c r="E72" s="4">
        <f>Input!I73</f>
        <v>4301.601009</v>
      </c>
      <c r="F72">
        <f t="shared" si="14"/>
        <v>745.44724871428616</v>
      </c>
      <c r="G72">
        <f t="shared" si="15"/>
        <v>2259.1306782684928</v>
      </c>
      <c r="H72">
        <f t="shared" si="16"/>
        <v>2291237.524906985</v>
      </c>
      <c r="I72">
        <f t="shared" si="17"/>
        <v>3446173.1885771607</v>
      </c>
      <c r="N72">
        <f>Input!J73</f>
        <v>24.982378857142066</v>
      </c>
      <c r="O72">
        <f t="shared" si="18"/>
        <v>23.323456999999962</v>
      </c>
      <c r="P72">
        <f t="shared" si="19"/>
        <v>2.9093805670863104</v>
      </c>
      <c r="Q72">
        <f t="shared" si="20"/>
        <v>416.73451660884064</v>
      </c>
      <c r="R72">
        <f t="shared" si="21"/>
        <v>238.61190888203413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2.0406802332235046</v>
      </c>
      <c r="D73">
        <f t="shared" si="13"/>
        <v>6.0178294602029112</v>
      </c>
      <c r="E73" s="4">
        <f>Input!I74</f>
        <v>4326.9611621428576</v>
      </c>
      <c r="F73">
        <f t="shared" si="14"/>
        <v>770.80740185714376</v>
      </c>
      <c r="G73">
        <f t="shared" si="15"/>
        <v>2260.4471028891821</v>
      </c>
      <c r="H73">
        <f t="shared" si="16"/>
        <v>2219026.4388908208</v>
      </c>
      <c r="I73">
        <f t="shared" si="17"/>
        <v>3441287.3340954031</v>
      </c>
      <c r="N73">
        <f>Input!J74</f>
        <v>25.360153142857598</v>
      </c>
      <c r="O73">
        <f t="shared" si="18"/>
        <v>23.701231285715494</v>
      </c>
      <c r="P73">
        <f t="shared" si="19"/>
        <v>2.4355446919709238</v>
      </c>
      <c r="Q73">
        <f t="shared" si="20"/>
        <v>452.22942630336746</v>
      </c>
      <c r="R73">
        <f t="shared" si="21"/>
        <v>253.47517925801941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2.0698328079838402</v>
      </c>
      <c r="D74">
        <f t="shared" si="13"/>
        <v>6.2364885478859406</v>
      </c>
      <c r="E74" s="4">
        <f>Input!I75</f>
        <v>4352.485565</v>
      </c>
      <c r="F74">
        <f t="shared" si="14"/>
        <v>796.33180471428614</v>
      </c>
      <c r="G74">
        <f t="shared" si="15"/>
        <v>2261.5307656473174</v>
      </c>
      <c r="H74">
        <f t="shared" si="16"/>
        <v>2146807.9951192345</v>
      </c>
      <c r="I74">
        <f t="shared" si="17"/>
        <v>3437267.9663390308</v>
      </c>
      <c r="N74">
        <f>Input!J75</f>
        <v>25.524402857142377</v>
      </c>
      <c r="O74">
        <f t="shared" si="18"/>
        <v>23.865481000000273</v>
      </c>
      <c r="P74">
        <f t="shared" si="19"/>
        <v>2.0283080820010362</v>
      </c>
      <c r="Q74">
        <f t="shared" si="20"/>
        <v>476.86212105059928</v>
      </c>
      <c r="R74">
        <f t="shared" si="21"/>
        <v>266.6081707339244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2.0989853827441758</v>
      </c>
      <c r="D75">
        <f t="shared" si="13"/>
        <v>6.4598671766206435</v>
      </c>
      <c r="E75" s="4">
        <f>Input!I76</f>
        <v>4378.6176917142857</v>
      </c>
      <c r="F75">
        <f t="shared" si="14"/>
        <v>822.46393142857187</v>
      </c>
      <c r="G75">
        <f t="shared" si="15"/>
        <v>2262.4183684958293</v>
      </c>
      <c r="H75">
        <f t="shared" si="16"/>
        <v>2073468.7808296822</v>
      </c>
      <c r="I75">
        <f t="shared" si="17"/>
        <v>3433977.5458117696</v>
      </c>
      <c r="N75">
        <f>Input!J76</f>
        <v>26.132126714285732</v>
      </c>
      <c r="O75">
        <f t="shared" si="18"/>
        <v>24.473204857143628</v>
      </c>
      <c r="P75">
        <f t="shared" si="19"/>
        <v>1.6803713742202546</v>
      </c>
      <c r="Q75">
        <f t="shared" si="20"/>
        <v>519.51325818027283</v>
      </c>
      <c r="R75">
        <f t="shared" si="21"/>
        <v>278.0915495550704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2.1281379575045118</v>
      </c>
      <c r="D76">
        <f t="shared" si="13"/>
        <v>6.6879995405005896</v>
      </c>
      <c r="E76" s="4">
        <f>Input!I77</f>
        <v>4405.2754175714281</v>
      </c>
      <c r="F76">
        <f t="shared" si="14"/>
        <v>849.12165728571426</v>
      </c>
      <c r="G76">
        <f t="shared" si="15"/>
        <v>2263.141735021884</v>
      </c>
      <c r="H76">
        <f t="shared" si="16"/>
        <v>1999452.7802410035</v>
      </c>
      <c r="I76">
        <f t="shared" si="17"/>
        <v>3431297.1288578031</v>
      </c>
      <c r="N76">
        <f>Input!J77</f>
        <v>26.657725857142395</v>
      </c>
      <c r="O76">
        <f t="shared" si="18"/>
        <v>24.998804000000291</v>
      </c>
      <c r="P76">
        <f t="shared" si="19"/>
        <v>1.3848454037642541</v>
      </c>
      <c r="Q76">
        <f t="shared" si="20"/>
        <v>557.61904058474988</v>
      </c>
      <c r="R76">
        <f t="shared" si="21"/>
        <v>288.03531292842877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2.1572905322648475</v>
      </c>
      <c r="D77">
        <f t="shared" si="13"/>
        <v>6.9209196045800825</v>
      </c>
      <c r="E77" s="4">
        <f>Input!I78</f>
        <v>4432.5572922857145</v>
      </c>
      <c r="F77">
        <f t="shared" si="14"/>
        <v>876.40353200000072</v>
      </c>
      <c r="G77">
        <f t="shared" si="15"/>
        <v>2263.7282809902545</v>
      </c>
      <c r="H77">
        <f t="shared" si="16"/>
        <v>1924669.9591608706</v>
      </c>
      <c r="I77">
        <f t="shared" si="17"/>
        <v>3429124.4654548005</v>
      </c>
      <c r="N77">
        <f>Input!J78</f>
        <v>27.281874714286459</v>
      </c>
      <c r="O77">
        <f t="shared" si="18"/>
        <v>25.622952857144355</v>
      </c>
      <c r="P77">
        <f t="shared" si="19"/>
        <v>1.135306083939956</v>
      </c>
      <c r="Q77">
        <f t="shared" si="20"/>
        <v>599.64484448922781</v>
      </c>
      <c r="R77">
        <f t="shared" si="21"/>
        <v>296.56774740519899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2.1864431070251835</v>
      </c>
      <c r="D78">
        <f t="shared" si="13"/>
        <v>7.1586611095150392</v>
      </c>
      <c r="E78" s="4">
        <f>Input!I79</f>
        <v>4460.5290155714283</v>
      </c>
      <c r="F78">
        <f t="shared" si="14"/>
        <v>904.3752552857145</v>
      </c>
      <c r="G78">
        <f t="shared" si="15"/>
        <v>2264.2014740054465</v>
      </c>
      <c r="H78">
        <f t="shared" si="16"/>
        <v>1849127.3451176044</v>
      </c>
      <c r="I78">
        <f t="shared" si="17"/>
        <v>3427372.1816235059</v>
      </c>
      <c r="N78">
        <f>Input!J79</f>
        <v>27.971723285713779</v>
      </c>
      <c r="O78">
        <f t="shared" si="18"/>
        <v>26.312801428571674</v>
      </c>
      <c r="P78">
        <f t="shared" si="19"/>
        <v>0.92582976817062501</v>
      </c>
      <c r="Q78">
        <f t="shared" si="20"/>
        <v>644.49833008600592</v>
      </c>
      <c r="R78">
        <f t="shared" si="21"/>
        <v>303.82647068108093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2.2155956817855191</v>
      </c>
      <c r="D79">
        <f t="shared" si="13"/>
        <v>7.4012575760485531</v>
      </c>
      <c r="E79" s="4">
        <f>Input!I80</f>
        <v>4489.7490367142855</v>
      </c>
      <c r="F79">
        <f t="shared" si="14"/>
        <v>933.59527642857165</v>
      </c>
      <c r="G79">
        <f t="shared" si="15"/>
        <v>2264.5812748118024</v>
      </c>
      <c r="H79">
        <f t="shared" si="16"/>
        <v>1771523.7278922054</v>
      </c>
      <c r="I79">
        <f t="shared" si="17"/>
        <v>3425966.0629965272</v>
      </c>
      <c r="N79">
        <f>Input!J80</f>
        <v>29.220021142857149</v>
      </c>
      <c r="O79">
        <f t="shared" si="18"/>
        <v>27.561099285715045</v>
      </c>
      <c r="P79">
        <f t="shared" si="19"/>
        <v>0.75101143380047619</v>
      </c>
      <c r="Q79">
        <f t="shared" si="20"/>
        <v>718.78081062737726</v>
      </c>
      <c r="R79">
        <f t="shared" si="21"/>
        <v>309.9514156116972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2.2447482565458547</v>
      </c>
      <c r="D80">
        <f t="shared" si="13"/>
        <v>7.6487423093483997</v>
      </c>
      <c r="E80" s="4">
        <f>Input!I81</f>
        <v>4519.4453818571428</v>
      </c>
      <c r="F80">
        <f t="shared" si="14"/>
        <v>963.291621571429</v>
      </c>
      <c r="G80">
        <f t="shared" si="15"/>
        <v>2264.8845545189265</v>
      </c>
      <c r="H80">
        <f t="shared" si="16"/>
        <v>1694144.1630988687</v>
      </c>
      <c r="I80">
        <f t="shared" si="17"/>
        <v>3424843.4519935795</v>
      </c>
      <c r="N80">
        <f>Input!J81</f>
        <v>29.696345142857353</v>
      </c>
      <c r="O80">
        <f t="shared" si="18"/>
        <v>28.037423285715249</v>
      </c>
      <c r="P80">
        <f t="shared" si="19"/>
        <v>0.60596816091881289</v>
      </c>
      <c r="Q80">
        <f t="shared" si="20"/>
        <v>752.48473026372062</v>
      </c>
      <c r="R80">
        <f t="shared" si="21"/>
        <v>315.07955359876598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2.2739008313061908</v>
      </c>
      <c r="D81">
        <f t="shared" si="13"/>
        <v>7.9011484032031731</v>
      </c>
      <c r="E81" s="4">
        <f>Input!I82</f>
        <v>4549.223852000001</v>
      </c>
      <c r="F81">
        <f t="shared" si="14"/>
        <v>993.07009171428717</v>
      </c>
      <c r="G81">
        <f t="shared" si="15"/>
        <v>2265.1254836597691</v>
      </c>
      <c r="H81">
        <f t="shared" si="16"/>
        <v>1618124.9201775736</v>
      </c>
      <c r="I81">
        <f t="shared" si="17"/>
        <v>3423951.7670791727</v>
      </c>
      <c r="N81">
        <f>Input!J82</f>
        <v>29.778470142858168</v>
      </c>
      <c r="O81">
        <f t="shared" si="18"/>
        <v>28.119548285716064</v>
      </c>
      <c r="P81">
        <f t="shared" si="19"/>
        <v>0.48633040431600955</v>
      </c>
      <c r="Q81">
        <f t="shared" si="20"/>
        <v>763.59473048092764</v>
      </c>
      <c r="R81">
        <f t="shared" si="21"/>
        <v>319.34112209331914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2.3030534060665264</v>
      </c>
      <c r="D82">
        <f t="shared" si="13"/>
        <v>8.1585087440834538</v>
      </c>
      <c r="E82" s="4">
        <f>Input!I83</f>
        <v>4580.1849198571426</v>
      </c>
      <c r="F82">
        <f t="shared" si="14"/>
        <v>1024.0311595714288</v>
      </c>
      <c r="G82">
        <f t="shared" si="15"/>
        <v>2265.3158904340048</v>
      </c>
      <c r="H82">
        <f t="shared" si="16"/>
        <v>1540787.7830725778</v>
      </c>
      <c r="I82">
        <f t="shared" si="17"/>
        <v>3423247.1488654674</v>
      </c>
      <c r="N82">
        <f>Input!J83</f>
        <v>30.961067857141643</v>
      </c>
      <c r="O82">
        <f t="shared" si="18"/>
        <v>29.302145999999539</v>
      </c>
      <c r="P82">
        <f t="shared" si="19"/>
        <v>0.38822349049454058</v>
      </c>
      <c r="Q82">
        <f t="shared" si="20"/>
        <v>836.01491488565989</v>
      </c>
      <c r="R82">
        <f t="shared" si="21"/>
        <v>322.85711133919887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2.332205980826862</v>
      </c>
      <c r="D83">
        <f t="shared" si="13"/>
        <v>8.4208560150740777</v>
      </c>
      <c r="E83" s="4">
        <f>Input!I84</f>
        <v>4612.7063598571431</v>
      </c>
      <c r="F83">
        <f t="shared" si="14"/>
        <v>1056.5525995714293</v>
      </c>
      <c r="G83">
        <f t="shared" si="15"/>
        <v>2265.4655867442198</v>
      </c>
      <c r="H83">
        <f t="shared" si="16"/>
        <v>1461470.6105550395</v>
      </c>
      <c r="I83">
        <f t="shared" si="17"/>
        <v>3422693.2344729686</v>
      </c>
      <c r="N83">
        <f>Input!J84</f>
        <v>32.521440000000439</v>
      </c>
      <c r="O83">
        <f t="shared" si="18"/>
        <v>30.862518142858335</v>
      </c>
      <c r="P83">
        <f t="shared" si="19"/>
        <v>0.30824163249777403</v>
      </c>
      <c r="Q83">
        <f t="shared" si="20"/>
        <v>933.56381307157096</v>
      </c>
      <c r="R83">
        <f t="shared" si="21"/>
        <v>325.73777248513159</v>
      </c>
    </row>
    <row r="84" spans="1:18" x14ac:dyDescent="0.25">
      <c r="A84">
        <f>Input!G85</f>
        <v>181</v>
      </c>
      <c r="E84" s="4">
        <f>Input!I85</f>
        <v>4645.7862487142856</v>
      </c>
      <c r="N84">
        <f>Input!J85</f>
        <v>33.079888857142578</v>
      </c>
    </row>
    <row r="85" spans="1:18" x14ac:dyDescent="0.25">
      <c r="A85">
        <f>Input!G86</f>
        <v>182</v>
      </c>
      <c r="E85" s="4">
        <f>Input!I86</f>
        <v>4680.1965602857144</v>
      </c>
      <c r="N85">
        <f>Input!J86</f>
        <v>34.410311571428792</v>
      </c>
    </row>
    <row r="86" spans="1:18" x14ac:dyDescent="0.25">
      <c r="A86">
        <f>Input!G87</f>
        <v>183</v>
      </c>
      <c r="E86" s="4">
        <f>Input!I87</f>
        <v>4714.8696712857136</v>
      </c>
      <c r="N86">
        <f>Input!J87</f>
        <v>34.673110999999153</v>
      </c>
    </row>
    <row r="87" spans="1:18" x14ac:dyDescent="0.25">
      <c r="A87">
        <f>Input!G88</f>
        <v>184</v>
      </c>
      <c r="E87" s="4">
        <f>Input!I88</f>
        <v>4749.6413321428572</v>
      </c>
      <c r="N87">
        <f>Input!J88</f>
        <v>34.771660857143615</v>
      </c>
    </row>
    <row r="88" spans="1:18" x14ac:dyDescent="0.25">
      <c r="A88">
        <f>Input!G89</f>
        <v>185</v>
      </c>
      <c r="E88" s="4">
        <f>Input!I89</f>
        <v>4784.6429424285716</v>
      </c>
      <c r="N88">
        <f>Input!J89</f>
        <v>35.001610285714378</v>
      </c>
    </row>
    <row r="89" spans="1:18" x14ac:dyDescent="0.25">
      <c r="A89">
        <f>Input!G90</f>
        <v>186</v>
      </c>
      <c r="E89" s="4">
        <f>Input!I90</f>
        <v>4819.4310282857141</v>
      </c>
      <c r="N89">
        <f>Input!J90</f>
        <v>34.788085857142505</v>
      </c>
    </row>
    <row r="90" spans="1:18" x14ac:dyDescent="0.25">
      <c r="A90">
        <f>Input!G91</f>
        <v>187</v>
      </c>
      <c r="E90" s="4">
        <f>Input!I91</f>
        <v>4854.2683888571428</v>
      </c>
      <c r="N90">
        <f>Input!J91</f>
        <v>34.83736057142869</v>
      </c>
    </row>
    <row r="91" spans="1:18" x14ac:dyDescent="0.25">
      <c r="A91">
        <f>Input!G92</f>
        <v>188</v>
      </c>
      <c r="E91" s="4">
        <f>Input!I92</f>
        <v>4890.1733725714284</v>
      </c>
      <c r="N91">
        <f>Input!J92</f>
        <v>35.904983714285663</v>
      </c>
    </row>
    <row r="92" spans="1:18" x14ac:dyDescent="0.25">
      <c r="A92">
        <f>Input!G93</f>
        <v>189</v>
      </c>
      <c r="E92" s="4">
        <f>Input!I93</f>
        <v>4926.8831797142857</v>
      </c>
      <c r="N92">
        <f>Input!J93</f>
        <v>36.709807142857244</v>
      </c>
    </row>
    <row r="93" spans="1:18" x14ac:dyDescent="0.25">
      <c r="A93">
        <f>Input!G94</f>
        <v>190</v>
      </c>
      <c r="E93" s="4">
        <f>Input!I94</f>
        <v>4966.0895822857137</v>
      </c>
      <c r="N93">
        <f>Input!J94</f>
        <v>39.206402571428043</v>
      </c>
    </row>
    <row r="94" spans="1:18" x14ac:dyDescent="0.25">
      <c r="A94">
        <f>Input!G95</f>
        <v>191</v>
      </c>
      <c r="E94" s="4">
        <f>Input!I95</f>
        <v>5005.7558841428563</v>
      </c>
      <c r="N94">
        <f>Input!J95</f>
        <v>39.666301857142571</v>
      </c>
    </row>
    <row r="95" spans="1:18" x14ac:dyDescent="0.25">
      <c r="A95">
        <f>Input!G96</f>
        <v>192</v>
      </c>
      <c r="E95" s="4">
        <f>Input!I96</f>
        <v>5045.898510142857</v>
      </c>
      <c r="N95">
        <f>Input!J96</f>
        <v>40.142626000000746</v>
      </c>
    </row>
    <row r="96" spans="1:18" x14ac:dyDescent="0.25">
      <c r="A96">
        <f>Input!G97</f>
        <v>193</v>
      </c>
      <c r="E96" s="4">
        <f>Input!I97</f>
        <v>5087.6672079999998</v>
      </c>
      <c r="N96">
        <f>Input!J97</f>
        <v>41.768697857142797</v>
      </c>
    </row>
    <row r="97" spans="1:14" x14ac:dyDescent="0.25">
      <c r="A97">
        <f>Input!G98</f>
        <v>194</v>
      </c>
      <c r="E97" s="4">
        <f>Input!I98</f>
        <v>5130.1093297142861</v>
      </c>
      <c r="N97">
        <f>Input!J98</f>
        <v>42.442121714286259</v>
      </c>
    </row>
    <row r="98" spans="1:14" x14ac:dyDescent="0.25">
      <c r="A98">
        <f>Input!G99</f>
        <v>195</v>
      </c>
      <c r="E98" s="4">
        <f>Input!I99</f>
        <v>5174.5717227142859</v>
      </c>
      <c r="N98">
        <f>Input!J99</f>
        <v>44.462392999999793</v>
      </c>
    </row>
    <row r="99" spans="1:14" x14ac:dyDescent="0.25">
      <c r="A99">
        <f>Input!G100</f>
        <v>196</v>
      </c>
      <c r="E99" s="4">
        <f>Input!I100</f>
        <v>5219.6911144285714</v>
      </c>
      <c r="N99">
        <f>Input!J100</f>
        <v>45.119391714285484</v>
      </c>
    </row>
    <row r="100" spans="1:14" x14ac:dyDescent="0.25">
      <c r="A100">
        <f>Input!G101</f>
        <v>197</v>
      </c>
      <c r="E100" s="4">
        <f>Input!I101</f>
        <v>5265.3196801428567</v>
      </c>
      <c r="N100">
        <f>Input!J101</f>
        <v>45.628565714285287</v>
      </c>
    </row>
    <row r="101" spans="1:14" x14ac:dyDescent="0.25">
      <c r="A101">
        <f>Input!G102</f>
        <v>198</v>
      </c>
      <c r="E101" s="4">
        <f>Input!I102</f>
        <v>5312.0322938571426</v>
      </c>
      <c r="N101">
        <f>Input!J102</f>
        <v>46.712613714285908</v>
      </c>
    </row>
    <row r="102" spans="1:14" x14ac:dyDescent="0.25">
      <c r="A102">
        <f>Input!G103</f>
        <v>199</v>
      </c>
      <c r="E102" s="4">
        <f>Input!I103</f>
        <v>5359.8946554285712</v>
      </c>
      <c r="N102">
        <f>Input!J103</f>
        <v>47.862361571428664</v>
      </c>
    </row>
    <row r="103" spans="1:14" x14ac:dyDescent="0.25">
      <c r="A103">
        <f>Input!G104</f>
        <v>200</v>
      </c>
      <c r="E103" s="4">
        <f>Input!I104</f>
        <v>5408.4961407142855</v>
      </c>
      <c r="N103">
        <f>Input!J104</f>
        <v>48.601485285714261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C1" workbookViewId="0">
      <selection activeCell="D1" sqref="D1:L1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 t="s">
        <v>18</v>
      </c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463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100</v>
      </c>
      <c r="B3">
        <f>A3-$A$3</f>
        <v>0</v>
      </c>
      <c r="C3">
        <f>EXP(B3)</f>
        <v>1</v>
      </c>
      <c r="D3" s="4">
        <f>((C3-$Z$3)/$AA$3)</f>
        <v>-2.742751828078053</v>
      </c>
      <c r="E3" s="4">
        <f>Input!I4</f>
        <v>3556.1537602857138</v>
      </c>
      <c r="F3">
        <f>E3-$E$3</f>
        <v>0</v>
      </c>
      <c r="G3">
        <f>P3</f>
        <v>0</v>
      </c>
      <c r="H3">
        <f>(F3-G3)^2</f>
        <v>0</v>
      </c>
      <c r="I3">
        <f>(G3-$J$4)^2</f>
        <v>122218.94940641272</v>
      </c>
      <c r="J3" s="2" t="s">
        <v>11</v>
      </c>
      <c r="K3" s="23">
        <f>SUM(H3:H161)</f>
        <v>15245541.354995774</v>
      </c>
      <c r="L3">
        <f>1-(K3/K5)</f>
        <v>-1.1241623285464586</v>
      </c>
      <c r="N3" s="4">
        <f>Input!J4</f>
        <v>1.6589218571421043</v>
      </c>
      <c r="O3">
        <f>N3-$N$3</f>
        <v>0</v>
      </c>
      <c r="P3" s="4">
        <v>0</v>
      </c>
      <c r="Q3">
        <f>(O3-P3)^2</f>
        <v>0</v>
      </c>
      <c r="R3">
        <f>(O3-$S$4)^2</f>
        <v>135.71108267184866</v>
      </c>
      <c r="S3" s="2" t="s">
        <v>11</v>
      </c>
      <c r="T3" s="23">
        <f>SUM(Q4:Q167)</f>
        <v>18639.160042899381</v>
      </c>
      <c r="U3">
        <f>1-(T3/T5)</f>
        <v>-2.0446626289155536</v>
      </c>
      <c r="W3">
        <f>COUNT(B4:B500)</f>
        <v>81</v>
      </c>
      <c r="Y3">
        <v>1960.5215182617712</v>
      </c>
      <c r="Z3">
        <v>34.861429552128349</v>
      </c>
      <c r="AA3">
        <v>12.345786886543175</v>
      </c>
    </row>
    <row r="4" spans="1:27" ht="14.45" x14ac:dyDescent="0.3">
      <c r="A4">
        <f>Input!G5</f>
        <v>101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-2.6035722160978754</v>
      </c>
      <c r="E4" s="4">
        <f>Input!I5</f>
        <v>3558.0262068571428</v>
      </c>
      <c r="F4">
        <f t="shared" ref="F4:F67" si="3">E4-$E$3</f>
        <v>1.8724465714290091</v>
      </c>
      <c r="G4">
        <f>P4</f>
        <v>2.1370326615924773</v>
      </c>
      <c r="H4">
        <f>(F4-G4)^2</f>
        <v>7.0005799107990943E-2</v>
      </c>
      <c r="I4">
        <f t="shared" ref="I4:I67" si="4">(G4-$J$4)^2</f>
        <v>120729.31047815112</v>
      </c>
      <c r="J4">
        <f>AVERAGE(F3:F161)</f>
        <v>349.59826859756146</v>
      </c>
      <c r="K4" t="s">
        <v>5</v>
      </c>
      <c r="L4" t="s">
        <v>6</v>
      </c>
      <c r="N4" s="4">
        <f>Input!J5</f>
        <v>1.8724465714290091</v>
      </c>
      <c r="O4">
        <f>N4-$N$3</f>
        <v>0.21352471428690478</v>
      </c>
      <c r="P4">
        <f>$Y$3*((1/$AA$3)*(1/SQRT(2*PI()))*EXP(-1*D4*D4/2))</f>
        <v>2.1370326615924773</v>
      </c>
      <c r="Q4">
        <f>(O4-P4)^2</f>
        <v>3.6998828233476972</v>
      </c>
      <c r="R4">
        <f t="shared" ref="R4:R67" si="5">(O4-$S$4)^2</f>
        <v>130.78175889721061</v>
      </c>
      <c r="S4">
        <f>AVERAGE(O3:O167)</f>
        <v>11.649509975610504</v>
      </c>
      <c r="T4" t="s">
        <v>5</v>
      </c>
      <c r="U4" t="s">
        <v>6</v>
      </c>
    </row>
    <row r="5" spans="1:27" ht="14.45" x14ac:dyDescent="0.3">
      <c r="A5">
        <f>Input!G6</f>
        <v>102</v>
      </c>
      <c r="B5">
        <f t="shared" si="0"/>
        <v>2</v>
      </c>
      <c r="C5">
        <f t="shared" si="1"/>
        <v>7.3890560989306504</v>
      </c>
      <c r="D5" s="4">
        <f t="shared" si="2"/>
        <v>-2.2252428059601774</v>
      </c>
      <c r="E5" s="4">
        <f>Input!I6</f>
        <v>3559.9643532857144</v>
      </c>
      <c r="F5">
        <f t="shared" si="3"/>
        <v>3.8105930000006083</v>
      </c>
      <c r="G5">
        <f>G4+P5</f>
        <v>7.4644130315874202</v>
      </c>
      <c r="H5">
        <f t="shared" ref="H5:H68" si="6">(F5-G5)^2</f>
        <v>13.350400823225051</v>
      </c>
      <c r="I5">
        <f t="shared" si="4"/>
        <v>117055.57512443879</v>
      </c>
      <c r="K5">
        <f>SUM(I3:I161)</f>
        <v>7177201.6432605376</v>
      </c>
      <c r="L5">
        <f>1-((1-L3)*(W3-1)/(W3-1-1))</f>
        <v>-1.151050459287553</v>
      </c>
      <c r="N5" s="4">
        <f>Input!J6</f>
        <v>1.9381464285715992</v>
      </c>
      <c r="O5">
        <f t="shared" ref="O5:O68" si="7">N5-$N$3</f>
        <v>0.27922457142949497</v>
      </c>
      <c r="P5">
        <f t="shared" ref="P5:P68" si="8">$Y$3*((1/$AA$3)*(1/SQRT(2*PI()))*EXP(-1*D5*D5/2))</f>
        <v>5.3273803699949429</v>
      </c>
      <c r="Q5">
        <f t="shared" ref="Q5:Q68" si="9">(O5-P5)^2</f>
        <v>25.483876966589957</v>
      </c>
      <c r="R5">
        <f t="shared" si="5"/>
        <v>129.28339017253171</v>
      </c>
      <c r="T5">
        <f>SUM(R4:R167)</f>
        <v>6121.9131032387213</v>
      </c>
      <c r="U5">
        <f>1-((1-U3)*(Y3-1)/(Y3-1-1))</f>
        <v>-2.0462172008722699</v>
      </c>
    </row>
    <row r="6" spans="1:27" x14ac:dyDescent="0.25">
      <c r="A6">
        <f>Input!G7</f>
        <v>103</v>
      </c>
      <c r="B6">
        <f t="shared" si="0"/>
        <v>3</v>
      </c>
      <c r="C6">
        <f t="shared" si="1"/>
        <v>20.085536923187668</v>
      </c>
      <c r="D6" s="4">
        <f t="shared" si="2"/>
        <v>-1.1968368452112441</v>
      </c>
      <c r="E6" s="4">
        <f>Input!I7</f>
        <v>3562.116024285715</v>
      </c>
      <c r="F6">
        <f t="shared" si="3"/>
        <v>5.9622640000011415</v>
      </c>
      <c r="G6">
        <f t="shared" ref="G6:G69" si="10">G5+P6</f>
        <v>38.418442554684681</v>
      </c>
      <c r="H6">
        <f t="shared" si="6"/>
        <v>1053.4035263734997</v>
      </c>
      <c r="I6">
        <f t="shared" si="4"/>
        <v>96832.884136075038</v>
      </c>
      <c r="N6" s="4">
        <f>Input!J7</f>
        <v>2.1516710000005332</v>
      </c>
      <c r="O6">
        <f t="shared" si="7"/>
        <v>0.49274914285842897</v>
      </c>
      <c r="P6">
        <f t="shared" si="8"/>
        <v>30.954029523097262</v>
      </c>
      <c r="Q6">
        <f t="shared" si="9"/>
        <v>927.88960240352321</v>
      </c>
      <c r="R6">
        <f t="shared" si="5"/>
        <v>124.47331227923078</v>
      </c>
    </row>
    <row r="7" spans="1:27" x14ac:dyDescent="0.25">
      <c r="A7">
        <f>Input!G8</f>
        <v>104</v>
      </c>
      <c r="B7">
        <f t="shared" si="0"/>
        <v>4</v>
      </c>
      <c r="C7">
        <f t="shared" si="1"/>
        <v>54.598150033144236</v>
      </c>
      <c r="D7" s="4">
        <f t="shared" si="2"/>
        <v>1.5986603901715475</v>
      </c>
      <c r="E7" s="4">
        <f>Input!I8</f>
        <v>3564.2019954285715</v>
      </c>
      <c r="F7">
        <f t="shared" si="3"/>
        <v>8.0482351428577203</v>
      </c>
      <c r="G7">
        <f t="shared" si="10"/>
        <v>56.070544748267977</v>
      </c>
      <c r="H7">
        <f t="shared" si="6"/>
        <v>2306.1422198378782</v>
      </c>
      <c r="I7">
        <f t="shared" si="4"/>
        <v>86158.524668147089</v>
      </c>
      <c r="N7" s="4">
        <f>Input!J8</f>
        <v>2.0859711428565788</v>
      </c>
      <c r="O7">
        <f t="shared" si="7"/>
        <v>0.42704928571447454</v>
      </c>
      <c r="P7">
        <f t="shared" si="8"/>
        <v>17.652102193583296</v>
      </c>
      <c r="Q7">
        <f t="shared" si="9"/>
        <v>296.70244767888016</v>
      </c>
      <c r="R7">
        <f t="shared" si="5"/>
        <v>125.94362393626167</v>
      </c>
      <c r="T7" s="17"/>
      <c r="U7" s="18"/>
    </row>
    <row r="8" spans="1:27" x14ac:dyDescent="0.25">
      <c r="A8">
        <f>Input!G9</f>
        <v>105</v>
      </c>
      <c r="B8">
        <f t="shared" si="0"/>
        <v>5</v>
      </c>
      <c r="C8">
        <f t="shared" si="1"/>
        <v>148.4131591025766</v>
      </c>
      <c r="D8" s="4">
        <f t="shared" si="2"/>
        <v>9.1976097266200885</v>
      </c>
      <c r="E8" s="4">
        <f>Input!I9</f>
        <v>3566.468641142857</v>
      </c>
      <c r="F8">
        <f t="shared" si="3"/>
        <v>10.31488085714318</v>
      </c>
      <c r="G8">
        <f t="shared" si="10"/>
        <v>56.070544748267977</v>
      </c>
      <c r="H8">
        <f t="shared" si="6"/>
        <v>2093.5807781175818</v>
      </c>
      <c r="I8">
        <f t="shared" si="4"/>
        <v>86158.524668147089</v>
      </c>
      <c r="N8" s="4">
        <f>Input!J9</f>
        <v>2.2666457142854597</v>
      </c>
      <c r="O8">
        <f t="shared" si="7"/>
        <v>0.60772385714335542</v>
      </c>
      <c r="P8">
        <f t="shared" si="8"/>
        <v>2.7037687730027737E-17</v>
      </c>
      <c r="Q8">
        <f t="shared" si="9"/>
        <v>0.36932828654119748</v>
      </c>
      <c r="R8">
        <f t="shared" si="5"/>
        <v>121.92104068597384</v>
      </c>
      <c r="T8" s="19" t="s">
        <v>28</v>
      </c>
      <c r="U8" s="24">
        <f>SQRT((U5-L5)^2)</f>
        <v>0.89516674158471687</v>
      </c>
    </row>
    <row r="9" spans="1:27" x14ac:dyDescent="0.25">
      <c r="A9">
        <f>Input!G10</f>
        <v>106</v>
      </c>
      <c r="B9">
        <f t="shared" si="0"/>
        <v>6</v>
      </c>
      <c r="C9">
        <f t="shared" si="1"/>
        <v>403.42879349273511</v>
      </c>
      <c r="D9" s="4">
        <f t="shared" si="2"/>
        <v>29.853695623269076</v>
      </c>
      <c r="E9" s="4">
        <f>Input!I10</f>
        <v>3568.9652365714287</v>
      </c>
      <c r="F9">
        <f t="shared" si="3"/>
        <v>12.811476285714889</v>
      </c>
      <c r="G9">
        <f t="shared" si="10"/>
        <v>56.070544748267977</v>
      </c>
      <c r="H9">
        <f t="shared" si="6"/>
        <v>1871.3470042478552</v>
      </c>
      <c r="I9">
        <f t="shared" si="4"/>
        <v>86158.524668147089</v>
      </c>
      <c r="N9" s="4">
        <f>Input!J10</f>
        <v>2.4965954285717089</v>
      </c>
      <c r="O9">
        <f t="shared" si="7"/>
        <v>0.83767357142960464</v>
      </c>
      <c r="P9">
        <f t="shared" si="8"/>
        <v>1.8654066528481725E-192</v>
      </c>
      <c r="Q9">
        <f t="shared" si="9"/>
        <v>0.70169701227162895</v>
      </c>
      <c r="R9">
        <f t="shared" si="5"/>
        <v>116.89580643077137</v>
      </c>
      <c r="T9" s="21"/>
      <c r="U9" s="22"/>
    </row>
    <row r="10" spans="1:27" x14ac:dyDescent="0.25">
      <c r="A10">
        <f>Input!G11</f>
        <v>107</v>
      </c>
      <c r="B10">
        <f t="shared" si="0"/>
        <v>7</v>
      </c>
      <c r="C10">
        <f t="shared" si="1"/>
        <v>1096.6331584284585</v>
      </c>
      <c r="D10" s="4">
        <f t="shared" si="2"/>
        <v>86.002758563219189</v>
      </c>
      <c r="E10" s="4">
        <f>Input!I11</f>
        <v>3571.5768068571429</v>
      </c>
      <c r="F10">
        <f t="shared" si="3"/>
        <v>15.42304657142904</v>
      </c>
      <c r="G10">
        <f t="shared" si="10"/>
        <v>56.070544748267977</v>
      </c>
      <c r="H10">
        <f t="shared" si="6"/>
        <v>1652.2191080361247</v>
      </c>
      <c r="I10">
        <f t="shared" si="4"/>
        <v>86158.524668147089</v>
      </c>
      <c r="N10" s="4">
        <f>Input!J11</f>
        <v>2.6115702857141514</v>
      </c>
      <c r="O10">
        <f t="shared" si="7"/>
        <v>0.95264842857204712</v>
      </c>
      <c r="P10">
        <f t="shared" si="8"/>
        <v>0</v>
      </c>
      <c r="Q10">
        <f t="shared" si="9"/>
        <v>0.90753902846079082</v>
      </c>
      <c r="R10">
        <f t="shared" si="5"/>
        <v>114.42284695650999</v>
      </c>
    </row>
    <row r="11" spans="1:27" x14ac:dyDescent="0.25">
      <c r="A11">
        <f>Input!G12</f>
        <v>108</v>
      </c>
      <c r="B11">
        <f t="shared" si="0"/>
        <v>8</v>
      </c>
      <c r="C11">
        <f t="shared" si="1"/>
        <v>2980.9579870417283</v>
      </c>
      <c r="D11" s="4">
        <f t="shared" si="2"/>
        <v>238.6317360378888</v>
      </c>
      <c r="E11" s="4">
        <f>Input!I12</f>
        <v>3574.3033518571428</v>
      </c>
      <c r="F11">
        <f t="shared" si="3"/>
        <v>18.149591571429028</v>
      </c>
      <c r="G11">
        <f t="shared" si="10"/>
        <v>56.070544748267977</v>
      </c>
      <c r="H11">
        <f t="shared" si="6"/>
        <v>1437.998689840012</v>
      </c>
      <c r="I11">
        <f t="shared" si="4"/>
        <v>86158.524668147089</v>
      </c>
      <c r="N11" s="4">
        <f>Input!J12</f>
        <v>2.7265449999999873</v>
      </c>
      <c r="O11">
        <f t="shared" si="7"/>
        <v>1.0676231428578831</v>
      </c>
      <c r="P11">
        <f t="shared" si="8"/>
        <v>0</v>
      </c>
      <c r="Q11">
        <f t="shared" si="9"/>
        <v>1.1398191751657438</v>
      </c>
      <c r="R11">
        <f t="shared" si="5"/>
        <v>111.97632894118331</v>
      </c>
    </row>
    <row r="12" spans="1:27" x14ac:dyDescent="0.25">
      <c r="A12">
        <f>Input!G13</f>
        <v>109</v>
      </c>
      <c r="B12">
        <f t="shared" si="0"/>
        <v>9</v>
      </c>
      <c r="C12">
        <f t="shared" si="1"/>
        <v>8103.0839275753842</v>
      </c>
      <c r="D12" s="4">
        <f t="shared" si="2"/>
        <v>653.52031200356816</v>
      </c>
      <c r="E12" s="4">
        <f>Input!I13</f>
        <v>3577.1941465714285</v>
      </c>
      <c r="F12">
        <f t="shared" si="3"/>
        <v>21.040386285714703</v>
      </c>
      <c r="G12">
        <f t="shared" si="10"/>
        <v>56.070544748267977</v>
      </c>
      <c r="H12">
        <f t="shared" si="6"/>
        <v>1227.1120019115929</v>
      </c>
      <c r="I12">
        <f t="shared" si="4"/>
        <v>86158.524668147089</v>
      </c>
      <c r="N12" s="4">
        <f>Input!J13</f>
        <v>2.8907947142856756</v>
      </c>
      <c r="O12">
        <f t="shared" si="7"/>
        <v>1.2318728571435713</v>
      </c>
      <c r="P12">
        <f t="shared" si="8"/>
        <v>0</v>
      </c>
      <c r="Q12">
        <f t="shared" si="9"/>
        <v>1.5175107361670657</v>
      </c>
      <c r="R12">
        <f t="shared" si="5"/>
        <v>108.52716313206002</v>
      </c>
    </row>
    <row r="13" spans="1:27" x14ac:dyDescent="0.25">
      <c r="A13">
        <f>Input!G14</f>
        <v>110</v>
      </c>
      <c r="B13">
        <f t="shared" si="0"/>
        <v>10</v>
      </c>
      <c r="C13">
        <f t="shared" si="1"/>
        <v>22026.465794806718</v>
      </c>
      <c r="D13" s="4">
        <f t="shared" si="2"/>
        <v>1781.3043888863244</v>
      </c>
      <c r="E13" s="4">
        <f>Input!I14</f>
        <v>3579.7564418571428</v>
      </c>
      <c r="F13">
        <f t="shared" si="3"/>
        <v>23.602681571429002</v>
      </c>
      <c r="G13">
        <f t="shared" si="10"/>
        <v>56.070544748267977</v>
      </c>
      <c r="H13">
        <f t="shared" si="6"/>
        <v>1054.1621392699362</v>
      </c>
      <c r="I13">
        <f t="shared" si="4"/>
        <v>86158.524668147089</v>
      </c>
      <c r="N13" s="4">
        <f>Input!J14</f>
        <v>2.5622952857142991</v>
      </c>
      <c r="O13">
        <f t="shared" si="7"/>
        <v>0.90337342857219483</v>
      </c>
      <c r="P13">
        <f t="shared" si="8"/>
        <v>0</v>
      </c>
      <c r="Q13">
        <f t="shared" si="9"/>
        <v>0.81608355145028244</v>
      </c>
      <c r="R13">
        <f t="shared" si="5"/>
        <v>115.47945068759245</v>
      </c>
    </row>
    <row r="14" spans="1:27" x14ac:dyDescent="0.25">
      <c r="A14">
        <f>Input!G15</f>
        <v>111</v>
      </c>
      <c r="B14">
        <f t="shared" si="0"/>
        <v>11</v>
      </c>
      <c r="C14">
        <f t="shared" si="1"/>
        <v>59874.141715197817</v>
      </c>
      <c r="D14" s="4">
        <f t="shared" si="2"/>
        <v>4846.9393515021793</v>
      </c>
      <c r="E14" s="4">
        <f>Input!I15</f>
        <v>3582.5815365714288</v>
      </c>
      <c r="F14">
        <f t="shared" si="3"/>
        <v>26.427776285715026</v>
      </c>
      <c r="G14">
        <f t="shared" si="10"/>
        <v>56.070544748267977</v>
      </c>
      <c r="H14">
        <f t="shared" si="6"/>
        <v>878.69372212452379</v>
      </c>
      <c r="I14">
        <f t="shared" si="4"/>
        <v>86158.524668147089</v>
      </c>
      <c r="N14" s="4">
        <f>Input!J15</f>
        <v>2.8250947142860241</v>
      </c>
      <c r="O14">
        <f t="shared" si="7"/>
        <v>1.1661728571439198</v>
      </c>
      <c r="P14">
        <f t="shared" si="8"/>
        <v>0</v>
      </c>
      <c r="Q14">
        <f t="shared" si="9"/>
        <v>1.3599591327392133</v>
      </c>
      <c r="R14">
        <f t="shared" si="5"/>
        <v>109.90035713941927</v>
      </c>
    </row>
    <row r="15" spans="1:27" x14ac:dyDescent="0.25">
      <c r="A15">
        <f>Input!G16</f>
        <v>112</v>
      </c>
      <c r="B15">
        <f t="shared" si="0"/>
        <v>12</v>
      </c>
      <c r="C15">
        <f t="shared" si="1"/>
        <v>162754.79141900392</v>
      </c>
      <c r="D15" s="4">
        <f t="shared" si="2"/>
        <v>13180.199163069581</v>
      </c>
      <c r="E15" s="4">
        <f>Input!I16</f>
        <v>3585.0288571428573</v>
      </c>
      <c r="F15">
        <f t="shared" si="3"/>
        <v>28.87509685714349</v>
      </c>
      <c r="G15">
        <f t="shared" si="10"/>
        <v>56.070544748267977</v>
      </c>
      <c r="H15">
        <f t="shared" si="6"/>
        <v>739.59238599886737</v>
      </c>
      <c r="I15">
        <f t="shared" si="4"/>
        <v>86158.524668147089</v>
      </c>
      <c r="N15" s="4">
        <f>Input!J16</f>
        <v>2.4473205714284632</v>
      </c>
      <c r="O15">
        <f t="shared" si="7"/>
        <v>0.78839871428635888</v>
      </c>
      <c r="P15">
        <f t="shared" si="8"/>
        <v>0</v>
      </c>
      <c r="Q15">
        <f t="shared" si="9"/>
        <v>0.62157253268838375</v>
      </c>
      <c r="R15">
        <f t="shared" si="5"/>
        <v>117.96373783086217</v>
      </c>
    </row>
    <row r="16" spans="1:27" x14ac:dyDescent="0.25">
      <c r="A16">
        <f>Input!G17</f>
        <v>113</v>
      </c>
      <c r="B16">
        <f t="shared" si="0"/>
        <v>13</v>
      </c>
      <c r="C16">
        <f t="shared" si="1"/>
        <v>442413.39200892049</v>
      </c>
      <c r="D16" s="4">
        <f t="shared" si="2"/>
        <v>35832.3478806813</v>
      </c>
      <c r="E16" s="4">
        <f>Input!I17</f>
        <v>3587.9032267142857</v>
      </c>
      <c r="F16">
        <f t="shared" si="3"/>
        <v>31.74946642857185</v>
      </c>
      <c r="G16">
        <f t="shared" si="10"/>
        <v>56.070544748267977</v>
      </c>
      <c r="H16">
        <f t="shared" si="6"/>
        <v>591.51485063279301</v>
      </c>
      <c r="I16">
        <f t="shared" si="4"/>
        <v>86158.524668147089</v>
      </c>
      <c r="N16" s="4">
        <f>Input!J17</f>
        <v>2.8743695714283604</v>
      </c>
      <c r="O16">
        <f t="shared" si="7"/>
        <v>1.2154477142862561</v>
      </c>
      <c r="P16">
        <f t="shared" si="8"/>
        <v>0</v>
      </c>
      <c r="Q16">
        <f t="shared" si="9"/>
        <v>1.4773131461636844</v>
      </c>
      <c r="R16">
        <f t="shared" si="5"/>
        <v>108.86965527319089</v>
      </c>
    </row>
    <row r="17" spans="1:18" x14ac:dyDescent="0.25">
      <c r="A17">
        <f>Input!G18</f>
        <v>114</v>
      </c>
      <c r="B17">
        <f t="shared" si="0"/>
        <v>14</v>
      </c>
      <c r="C17">
        <f t="shared" si="1"/>
        <v>1202604.2841647768</v>
      </c>
      <c r="D17" s="4">
        <f t="shared" si="2"/>
        <v>97407.272115317115</v>
      </c>
      <c r="E17" s="4">
        <f>Input!I18</f>
        <v>3590.8432962857146</v>
      </c>
      <c r="F17">
        <f t="shared" si="3"/>
        <v>34.689536000000771</v>
      </c>
      <c r="G17">
        <f t="shared" si="10"/>
        <v>56.070544748267977</v>
      </c>
      <c r="H17">
        <f t="shared" si="6"/>
        <v>457.14753509347878</v>
      </c>
      <c r="I17">
        <f t="shared" si="4"/>
        <v>86158.524668147089</v>
      </c>
      <c r="N17" s="4">
        <f>Input!J18</f>
        <v>2.9400695714289213</v>
      </c>
      <c r="O17">
        <f t="shared" si="7"/>
        <v>1.2811477142868171</v>
      </c>
      <c r="P17">
        <f t="shared" si="8"/>
        <v>0</v>
      </c>
      <c r="Q17">
        <f t="shared" si="9"/>
        <v>1.6413394658223359</v>
      </c>
      <c r="R17">
        <f t="shared" si="5"/>
        <v>107.50293598204125</v>
      </c>
    </row>
    <row r="18" spans="1:18" x14ac:dyDescent="0.25">
      <c r="A18">
        <f>Input!G19</f>
        <v>115</v>
      </c>
      <c r="B18">
        <f t="shared" si="0"/>
        <v>15</v>
      </c>
      <c r="C18">
        <f t="shared" si="1"/>
        <v>3269017.3724721107</v>
      </c>
      <c r="D18" s="4">
        <f t="shared" si="2"/>
        <v>264785.26975107013</v>
      </c>
      <c r="E18" s="4">
        <f>Input!I19</f>
        <v>3593.7669408571433</v>
      </c>
      <c r="F18">
        <f t="shared" si="3"/>
        <v>37.613180571429439</v>
      </c>
      <c r="G18">
        <f t="shared" si="10"/>
        <v>56.070544748267977</v>
      </c>
      <c r="H18">
        <f t="shared" si="6"/>
        <v>340.67429235644261</v>
      </c>
      <c r="I18">
        <f t="shared" si="4"/>
        <v>86158.524668147089</v>
      </c>
      <c r="N18" s="4">
        <f>Input!J19</f>
        <v>2.9236445714286674</v>
      </c>
      <c r="O18">
        <f t="shared" si="7"/>
        <v>1.2647227142865631</v>
      </c>
      <c r="P18">
        <f t="shared" si="8"/>
        <v>0</v>
      </c>
      <c r="Q18">
        <f t="shared" si="9"/>
        <v>1.5995235440323716</v>
      </c>
      <c r="R18">
        <f t="shared" si="5"/>
        <v>107.84380646295601</v>
      </c>
    </row>
    <row r="19" spans="1:18" x14ac:dyDescent="0.25">
      <c r="A19">
        <f>Input!G20</f>
        <v>116</v>
      </c>
      <c r="B19">
        <f t="shared" si="0"/>
        <v>16</v>
      </c>
      <c r="C19">
        <f t="shared" si="1"/>
        <v>8886110.5205078721</v>
      </c>
      <c r="D19" s="4">
        <f t="shared" si="2"/>
        <v>719765.83920819848</v>
      </c>
      <c r="E19" s="4">
        <f>Input!I20</f>
        <v>3596.8712601428574</v>
      </c>
      <c r="F19">
        <f t="shared" si="3"/>
        <v>40.717499857143594</v>
      </c>
      <c r="G19">
        <f t="shared" si="10"/>
        <v>56.070544748267977</v>
      </c>
      <c r="H19">
        <f t="shared" si="6"/>
        <v>235.71598742888054</v>
      </c>
      <c r="I19">
        <f t="shared" si="4"/>
        <v>86158.524668147089</v>
      </c>
      <c r="N19" s="4">
        <f>Input!J20</f>
        <v>3.1043192857141548</v>
      </c>
      <c r="O19">
        <f t="shared" si="7"/>
        <v>1.4453974285720506</v>
      </c>
      <c r="P19">
        <f t="shared" si="8"/>
        <v>0</v>
      </c>
      <c r="Q19">
        <f t="shared" si="9"/>
        <v>2.089173726522696</v>
      </c>
      <c r="R19">
        <f t="shared" si="5"/>
        <v>104.1239128726276</v>
      </c>
    </row>
    <row r="20" spans="1:18" x14ac:dyDescent="0.25">
      <c r="A20">
        <f>Input!G21</f>
        <v>117</v>
      </c>
      <c r="B20">
        <f t="shared" si="0"/>
        <v>17</v>
      </c>
      <c r="C20">
        <f t="shared" si="1"/>
        <v>24154952.753575299</v>
      </c>
      <c r="D20" s="4">
        <f t="shared" si="2"/>
        <v>1956531.253465459</v>
      </c>
      <c r="E20" s="4">
        <f>Input!I21</f>
        <v>3600.6161532857141</v>
      </c>
      <c r="F20">
        <f t="shared" si="3"/>
        <v>44.462393000000247</v>
      </c>
      <c r="G20">
        <f t="shared" si="10"/>
        <v>56.070544748267977</v>
      </c>
      <c r="H20">
        <f t="shared" si="6"/>
        <v>134.74918701081114</v>
      </c>
      <c r="I20">
        <f t="shared" si="4"/>
        <v>86158.524668147089</v>
      </c>
      <c r="N20" s="4">
        <f>Input!J21</f>
        <v>3.7448931428566539</v>
      </c>
      <c r="O20">
        <f t="shared" si="7"/>
        <v>2.0859712857145496</v>
      </c>
      <c r="P20">
        <f t="shared" si="8"/>
        <v>0</v>
      </c>
      <c r="Q20">
        <f t="shared" si="9"/>
        <v>4.3512762048256111</v>
      </c>
      <c r="R20">
        <f t="shared" si="5"/>
        <v>91.461272273136842</v>
      </c>
    </row>
    <row r="21" spans="1:18" x14ac:dyDescent="0.25">
      <c r="A21">
        <f>Input!G22</f>
        <v>118</v>
      </c>
      <c r="B21">
        <f t="shared" si="0"/>
        <v>18</v>
      </c>
      <c r="C21">
        <f t="shared" si="1"/>
        <v>65659969.13733051</v>
      </c>
      <c r="D21" s="4">
        <f t="shared" si="2"/>
        <v>5318408.2051075939</v>
      </c>
      <c r="E21" s="4">
        <f>Input!I22</f>
        <v>3604.7388207142853</v>
      </c>
      <c r="F21">
        <f t="shared" si="3"/>
        <v>48.585060428571524</v>
      </c>
      <c r="G21">
        <f t="shared" si="10"/>
        <v>56.070544748267977</v>
      </c>
      <c r="H21">
        <f t="shared" si="6"/>
        <v>56.032475500421484</v>
      </c>
      <c r="I21">
        <f t="shared" si="4"/>
        <v>86158.524668147089</v>
      </c>
      <c r="N21" s="4">
        <f>Input!J22</f>
        <v>4.1226674285712761</v>
      </c>
      <c r="O21">
        <f t="shared" si="7"/>
        <v>2.4637455714291718</v>
      </c>
      <c r="P21">
        <f t="shared" si="8"/>
        <v>0</v>
      </c>
      <c r="Q21">
        <f t="shared" si="9"/>
        <v>6.0700422407368562</v>
      </c>
      <c r="R21">
        <f t="shared" si="5"/>
        <v>84.37826768912484</v>
      </c>
    </row>
    <row r="22" spans="1:18" x14ac:dyDescent="0.25">
      <c r="A22">
        <f>Input!G23</f>
        <v>119</v>
      </c>
      <c r="B22">
        <f t="shared" si="0"/>
        <v>19</v>
      </c>
      <c r="C22">
        <f t="shared" si="1"/>
        <v>178482300.96318725</v>
      </c>
      <c r="D22" s="4">
        <f t="shared" si="2"/>
        <v>14456937.232271697</v>
      </c>
      <c r="E22" s="4">
        <f>Input!I23</f>
        <v>3609.8634112857139</v>
      </c>
      <c r="F22">
        <f t="shared" si="3"/>
        <v>53.709651000000122</v>
      </c>
      <c r="G22">
        <f t="shared" si="10"/>
        <v>56.070544748267977</v>
      </c>
      <c r="H22">
        <f t="shared" si="6"/>
        <v>5.5738192906102446</v>
      </c>
      <c r="I22">
        <f t="shared" si="4"/>
        <v>86158.524668147089</v>
      </c>
      <c r="N22" s="4">
        <f>Input!J23</f>
        <v>5.1245905714285982</v>
      </c>
      <c r="O22">
        <f t="shared" si="7"/>
        <v>3.4656687142864939</v>
      </c>
      <c r="P22">
        <f t="shared" si="8"/>
        <v>0</v>
      </c>
      <c r="Q22">
        <f t="shared" si="9"/>
        <v>12.0108596371842</v>
      </c>
      <c r="R22">
        <f t="shared" si="5"/>
        <v>66.975257790549378</v>
      </c>
    </row>
    <row r="23" spans="1:18" x14ac:dyDescent="0.25">
      <c r="A23">
        <f>Input!G24</f>
        <v>120</v>
      </c>
      <c r="B23">
        <f t="shared" si="0"/>
        <v>20</v>
      </c>
      <c r="C23">
        <f t="shared" si="1"/>
        <v>485165195.40979028</v>
      </c>
      <c r="D23" s="4">
        <f t="shared" si="2"/>
        <v>39298034.625657395</v>
      </c>
      <c r="E23" s="4">
        <f>Input!I24</f>
        <v>3615.2015264285719</v>
      </c>
      <c r="F23">
        <f t="shared" si="3"/>
        <v>59.047766142858109</v>
      </c>
      <c r="G23">
        <f t="shared" si="10"/>
        <v>56.070544748267977</v>
      </c>
      <c r="H23">
        <f t="shared" si="6"/>
        <v>8.863847232405206</v>
      </c>
      <c r="I23">
        <f t="shared" si="4"/>
        <v>86158.524668147089</v>
      </c>
      <c r="N23" s="4">
        <f>Input!J24</f>
        <v>5.3381151428579869</v>
      </c>
      <c r="O23">
        <f t="shared" si="7"/>
        <v>3.6791932857158827</v>
      </c>
      <c r="P23">
        <f t="shared" si="8"/>
        <v>0</v>
      </c>
      <c r="Q23">
        <f t="shared" si="9"/>
        <v>13.536463233656832</v>
      </c>
      <c r="R23">
        <f t="shared" si="5"/>
        <v>63.525948137212758</v>
      </c>
    </row>
    <row r="24" spans="1:18" x14ac:dyDescent="0.25">
      <c r="A24">
        <f>Input!G25</f>
        <v>121</v>
      </c>
      <c r="B24">
        <f t="shared" si="0"/>
        <v>21</v>
      </c>
      <c r="C24">
        <f t="shared" si="1"/>
        <v>1318815734.4832146</v>
      </c>
      <c r="D24" s="4">
        <f t="shared" si="2"/>
        <v>106823138.2690791</v>
      </c>
      <c r="E24" s="4">
        <f>Input!I25</f>
        <v>3620.8188660000005</v>
      </c>
      <c r="F24">
        <f t="shared" si="3"/>
        <v>64.66510571428671</v>
      </c>
      <c r="G24">
        <f t="shared" si="10"/>
        <v>56.070544748267977</v>
      </c>
      <c r="H24">
        <f t="shared" si="6"/>
        <v>73.866478198612853</v>
      </c>
      <c r="I24">
        <f t="shared" si="4"/>
        <v>86158.524668147089</v>
      </c>
      <c r="N24" s="4">
        <f>Input!J25</f>
        <v>5.6173395714286016</v>
      </c>
      <c r="O24">
        <f t="shared" si="7"/>
        <v>3.9584177142864974</v>
      </c>
      <c r="P24">
        <f t="shared" si="8"/>
        <v>0</v>
      </c>
      <c r="Q24">
        <f t="shared" si="9"/>
        <v>15.669070800777138</v>
      </c>
      <c r="R24">
        <f t="shared" si="5"/>
        <v>59.152900172198031</v>
      </c>
    </row>
    <row r="25" spans="1:18" x14ac:dyDescent="0.25">
      <c r="A25">
        <f>Input!G26</f>
        <v>122</v>
      </c>
      <c r="B25">
        <f t="shared" si="0"/>
        <v>22</v>
      </c>
      <c r="C25">
        <f t="shared" si="1"/>
        <v>3584912846.1315918</v>
      </c>
      <c r="D25" s="4">
        <f t="shared" si="2"/>
        <v>290375400.46780598</v>
      </c>
      <c r="E25" s="4">
        <f>Input!I26</f>
        <v>3627.0932044285719</v>
      </c>
      <c r="F25">
        <f t="shared" si="3"/>
        <v>70.939444142858065</v>
      </c>
      <c r="G25">
        <f t="shared" si="10"/>
        <v>56.070544748267977</v>
      </c>
      <c r="H25">
        <f t="shared" si="6"/>
        <v>221.08416920644149</v>
      </c>
      <c r="I25">
        <f t="shared" si="4"/>
        <v>86158.524668147089</v>
      </c>
      <c r="N25" s="4">
        <f>Input!J26</f>
        <v>6.2743384285713546</v>
      </c>
      <c r="O25">
        <f t="shared" si="7"/>
        <v>4.6154165714292503</v>
      </c>
      <c r="P25">
        <f t="shared" si="8"/>
        <v>0</v>
      </c>
      <c r="Q25">
        <f t="shared" si="9"/>
        <v>21.302070127823736</v>
      </c>
      <c r="R25">
        <f t="shared" si="5"/>
        <v>49.478470018746222</v>
      </c>
    </row>
    <row r="26" spans="1:18" x14ac:dyDescent="0.25">
      <c r="A26">
        <f>Input!G27</f>
        <v>123</v>
      </c>
      <c r="B26">
        <f t="shared" si="0"/>
        <v>23</v>
      </c>
      <c r="C26">
        <f t="shared" si="1"/>
        <v>9744803446.2489033</v>
      </c>
      <c r="D26" s="4">
        <f t="shared" si="2"/>
        <v>789322179.37515545</v>
      </c>
      <c r="E26" s="4">
        <f>Input!I27</f>
        <v>3634.8950650000002</v>
      </c>
      <c r="F26">
        <f t="shared" si="3"/>
        <v>78.741304714286343</v>
      </c>
      <c r="G26">
        <f t="shared" si="10"/>
        <v>56.070544748267977</v>
      </c>
      <c r="H26">
        <f t="shared" si="6"/>
        <v>513.96335743682107</v>
      </c>
      <c r="I26">
        <f t="shared" si="4"/>
        <v>86158.524668147089</v>
      </c>
      <c r="N26" s="4">
        <f>Input!J27</f>
        <v>7.8018605714282785</v>
      </c>
      <c r="O26">
        <f t="shared" si="7"/>
        <v>6.1429387142861742</v>
      </c>
      <c r="P26">
        <f t="shared" si="8"/>
        <v>0</v>
      </c>
      <c r="Q26">
        <f t="shared" si="9"/>
        <v>37.735696047475876</v>
      </c>
      <c r="R26">
        <f t="shared" si="5"/>
        <v>30.322327056043026</v>
      </c>
    </row>
    <row r="27" spans="1:18" x14ac:dyDescent="0.25">
      <c r="A27">
        <f>Input!G28</f>
        <v>124</v>
      </c>
      <c r="B27">
        <f t="shared" si="0"/>
        <v>24</v>
      </c>
      <c r="C27">
        <f t="shared" si="1"/>
        <v>26489122129.843472</v>
      </c>
      <c r="D27" s="4">
        <f t="shared" si="2"/>
        <v>2145600141.8471758</v>
      </c>
      <c r="E27" s="4">
        <f>Input!I28</f>
        <v>3643.7481235714286</v>
      </c>
      <c r="F27">
        <f t="shared" si="3"/>
        <v>87.594363285714735</v>
      </c>
      <c r="G27">
        <f t="shared" si="10"/>
        <v>56.070544748267977</v>
      </c>
      <c r="H27">
        <f t="shared" si="6"/>
        <v>993.75113518187186</v>
      </c>
      <c r="I27">
        <f t="shared" si="4"/>
        <v>86158.524668147089</v>
      </c>
      <c r="N27" s="4">
        <f>Input!J28</f>
        <v>8.8530585714283916</v>
      </c>
      <c r="O27">
        <f t="shared" si="7"/>
        <v>7.1941367142862873</v>
      </c>
      <c r="P27">
        <f t="shared" si="8"/>
        <v>0</v>
      </c>
      <c r="Q27">
        <f t="shared" si="9"/>
        <v>51.755603063841896</v>
      </c>
      <c r="R27">
        <f t="shared" si="5"/>
        <v>19.850350897722791</v>
      </c>
    </row>
    <row r="28" spans="1:18" x14ac:dyDescent="0.25">
      <c r="A28">
        <f>Input!G29</f>
        <v>125</v>
      </c>
      <c r="B28">
        <f t="shared" si="0"/>
        <v>25</v>
      </c>
      <c r="C28">
        <f t="shared" si="1"/>
        <v>72004899337.38588</v>
      </c>
      <c r="D28" s="4">
        <f t="shared" si="2"/>
        <v>5832345881.5743284</v>
      </c>
      <c r="E28" s="4">
        <f>Input!I29</f>
        <v>3653.8494799999999</v>
      </c>
      <c r="F28">
        <f t="shared" si="3"/>
        <v>97.695719714286042</v>
      </c>
      <c r="G28">
        <f t="shared" si="10"/>
        <v>56.070544748267977</v>
      </c>
      <c r="H28">
        <f t="shared" si="6"/>
        <v>1732.655190951617</v>
      </c>
      <c r="I28">
        <f t="shared" si="4"/>
        <v>86158.524668147089</v>
      </c>
      <c r="N28" s="4">
        <f>Input!J29</f>
        <v>10.101356428571307</v>
      </c>
      <c r="O28">
        <f t="shared" si="7"/>
        <v>8.4424345714292031</v>
      </c>
      <c r="P28">
        <f t="shared" si="8"/>
        <v>0</v>
      </c>
      <c r="Q28">
        <f t="shared" si="9"/>
        <v>71.274701492862988</v>
      </c>
      <c r="R28">
        <f t="shared" si="5"/>
        <v>10.285332648104658</v>
      </c>
    </row>
    <row r="29" spans="1:18" x14ac:dyDescent="0.25">
      <c r="A29">
        <f>Input!G30</f>
        <v>126</v>
      </c>
      <c r="B29">
        <f t="shared" si="0"/>
        <v>26</v>
      </c>
      <c r="C29">
        <f t="shared" si="1"/>
        <v>195729609428.83878</v>
      </c>
      <c r="D29" s="4">
        <f t="shared" si="2"/>
        <v>15853959832.023451</v>
      </c>
      <c r="E29" s="4">
        <f>Input!I30</f>
        <v>3664.4107354285711</v>
      </c>
      <c r="F29">
        <f t="shared" si="3"/>
        <v>108.2569751428573</v>
      </c>
      <c r="G29">
        <f t="shared" si="10"/>
        <v>56.070544748267977</v>
      </c>
      <c r="H29">
        <f t="shared" si="6"/>
        <v>2723.4235173293164</v>
      </c>
      <c r="I29">
        <f t="shared" si="4"/>
        <v>86158.524668147089</v>
      </c>
      <c r="N29" s="4">
        <f>Input!J30</f>
        <v>10.561255428571258</v>
      </c>
      <c r="O29">
        <f t="shared" si="7"/>
        <v>8.9023335714291534</v>
      </c>
      <c r="P29">
        <f t="shared" si="8"/>
        <v>0</v>
      </c>
      <c r="Q29">
        <f t="shared" si="9"/>
        <v>79.251543016994546</v>
      </c>
      <c r="R29">
        <f t="shared" si="5"/>
        <v>7.5469781956907784</v>
      </c>
    </row>
    <row r="30" spans="1:18" x14ac:dyDescent="0.25">
      <c r="A30">
        <f>Input!G31</f>
        <v>127</v>
      </c>
      <c r="B30">
        <f t="shared" si="0"/>
        <v>27</v>
      </c>
      <c r="C30">
        <f t="shared" si="1"/>
        <v>532048240601.79865</v>
      </c>
      <c r="D30" s="4">
        <f t="shared" si="2"/>
        <v>43095530925.360962</v>
      </c>
      <c r="E30" s="4">
        <f>Input!I31</f>
        <v>3675.1033907142855</v>
      </c>
      <c r="F30">
        <f t="shared" si="3"/>
        <v>118.94963042857171</v>
      </c>
      <c r="G30">
        <f t="shared" si="10"/>
        <v>56.070544748267977</v>
      </c>
      <c r="H30">
        <f t="shared" si="6"/>
        <v>3953.7794159909777</v>
      </c>
      <c r="I30">
        <f t="shared" si="4"/>
        <v>86158.524668147089</v>
      </c>
      <c r="N30" s="4">
        <f>Input!J31</f>
        <v>10.692655285714409</v>
      </c>
      <c r="O30">
        <f t="shared" si="7"/>
        <v>9.0337334285723045</v>
      </c>
      <c r="P30">
        <f t="shared" si="8"/>
        <v>0</v>
      </c>
      <c r="Q30">
        <f t="shared" si="9"/>
        <v>81.608339658504718</v>
      </c>
      <c r="R30">
        <f t="shared" si="5"/>
        <v>6.842286944035088</v>
      </c>
    </row>
    <row r="31" spans="1:18" x14ac:dyDescent="0.25">
      <c r="A31">
        <f>Input!G32</f>
        <v>128</v>
      </c>
      <c r="B31">
        <f t="shared" si="0"/>
        <v>28</v>
      </c>
      <c r="C31">
        <f t="shared" si="1"/>
        <v>1446257064291.4751</v>
      </c>
      <c r="D31" s="4">
        <f t="shared" si="2"/>
        <v>117145798607.05551</v>
      </c>
      <c r="E31" s="4">
        <f>Input!I32</f>
        <v>3685.9931455714286</v>
      </c>
      <c r="F31">
        <f t="shared" si="3"/>
        <v>129.8393852857148</v>
      </c>
      <c r="G31">
        <f t="shared" si="10"/>
        <v>56.070544748267977</v>
      </c>
      <c r="H31">
        <f t="shared" si="6"/>
        <v>5441.841834239257</v>
      </c>
      <c r="I31">
        <f t="shared" si="4"/>
        <v>86158.524668147089</v>
      </c>
      <c r="N31" s="4">
        <f>Input!J32</f>
        <v>10.889754857143089</v>
      </c>
      <c r="O31">
        <f t="shared" si="7"/>
        <v>9.2308330000009846</v>
      </c>
      <c r="P31">
        <f t="shared" si="8"/>
        <v>0</v>
      </c>
      <c r="Q31">
        <f t="shared" si="9"/>
        <v>85.208277873907178</v>
      </c>
      <c r="R31">
        <f t="shared" si="5"/>
        <v>5.8499983123436143</v>
      </c>
    </row>
    <row r="32" spans="1:18" x14ac:dyDescent="0.25">
      <c r="A32">
        <f>Input!G33</f>
        <v>129</v>
      </c>
      <c r="B32">
        <f t="shared" si="0"/>
        <v>29</v>
      </c>
      <c r="C32">
        <f t="shared" si="1"/>
        <v>3931334297144.042</v>
      </c>
      <c r="D32" s="4">
        <f t="shared" si="2"/>
        <v>318435295638.73395</v>
      </c>
      <c r="E32" s="4">
        <f>Input!I33</f>
        <v>3696.7515007142856</v>
      </c>
      <c r="F32">
        <f t="shared" si="3"/>
        <v>140.5977404285718</v>
      </c>
      <c r="G32">
        <f t="shared" si="10"/>
        <v>56.070544748267977</v>
      </c>
      <c r="H32">
        <f t="shared" si="6"/>
        <v>7144.8468095763728</v>
      </c>
      <c r="I32">
        <f t="shared" si="4"/>
        <v>86158.524668147089</v>
      </c>
      <c r="N32" s="4">
        <f>Input!J33</f>
        <v>10.758355142856999</v>
      </c>
      <c r="O32">
        <f t="shared" si="7"/>
        <v>9.0994332857148947</v>
      </c>
      <c r="P32">
        <f t="shared" si="8"/>
        <v>0</v>
      </c>
      <c r="Q32">
        <f t="shared" si="9"/>
        <v>82.799686121176165</v>
      </c>
      <c r="R32">
        <f t="shared" si="5"/>
        <v>6.5028911243489498</v>
      </c>
    </row>
    <row r="33" spans="1:18" x14ac:dyDescent="0.25">
      <c r="A33">
        <f>Input!G34</f>
        <v>130</v>
      </c>
      <c r="B33">
        <f t="shared" si="0"/>
        <v>30</v>
      </c>
      <c r="C33">
        <f t="shared" si="1"/>
        <v>10686474581524.463</v>
      </c>
      <c r="D33" s="4">
        <f t="shared" si="2"/>
        <v>865596877679.60645</v>
      </c>
      <c r="E33" s="4">
        <f>Input!I34</f>
        <v>3707.3784559999995</v>
      </c>
      <c r="F33">
        <f t="shared" si="3"/>
        <v>151.22469571428564</v>
      </c>
      <c r="G33">
        <f t="shared" si="10"/>
        <v>56.070544748267977</v>
      </c>
      <c r="H33">
        <f t="shared" si="6"/>
        <v>9054.3124460636809</v>
      </c>
      <c r="I33">
        <f t="shared" si="4"/>
        <v>86158.524668147089</v>
      </c>
      <c r="N33" s="4">
        <f>Input!J34</f>
        <v>10.626955285713848</v>
      </c>
      <c r="O33">
        <f t="shared" si="7"/>
        <v>8.9680334285717436</v>
      </c>
      <c r="P33">
        <f t="shared" si="8"/>
        <v>0</v>
      </c>
      <c r="Q33">
        <f t="shared" si="9"/>
        <v>80.425623575980268</v>
      </c>
      <c r="R33">
        <f t="shared" si="5"/>
        <v>7.1903164723189166</v>
      </c>
    </row>
    <row r="34" spans="1:18" x14ac:dyDescent="0.25">
      <c r="A34">
        <f>Input!G35</f>
        <v>131</v>
      </c>
      <c r="B34">
        <f t="shared" si="0"/>
        <v>31</v>
      </c>
      <c r="C34">
        <f t="shared" si="1"/>
        <v>29048849665247.426</v>
      </c>
      <c r="D34" s="4">
        <f t="shared" si="2"/>
        <v>2352936263372.2129</v>
      </c>
      <c r="E34" s="4">
        <f>Input!I35</f>
        <v>3717.5455122857138</v>
      </c>
      <c r="F34">
        <f t="shared" si="3"/>
        <v>161.391752</v>
      </c>
      <c r="G34">
        <f t="shared" si="10"/>
        <v>56.070544748267977</v>
      </c>
      <c r="H34">
        <f t="shared" si="6"/>
        <v>11092.556696962289</v>
      </c>
      <c r="I34">
        <f t="shared" si="4"/>
        <v>86158.524668147089</v>
      </c>
      <c r="N34" s="4">
        <f>Input!J35</f>
        <v>10.167056285714352</v>
      </c>
      <c r="O34">
        <f t="shared" si="7"/>
        <v>8.508134428572248</v>
      </c>
      <c r="P34">
        <f t="shared" si="8"/>
        <v>0</v>
      </c>
      <c r="Q34">
        <f t="shared" si="9"/>
        <v>72.388351454656416</v>
      </c>
      <c r="R34">
        <f t="shared" si="5"/>
        <v>9.8682403275299055</v>
      </c>
    </row>
    <row r="35" spans="1:18" x14ac:dyDescent="0.25">
      <c r="A35">
        <f>Input!G36</f>
        <v>132</v>
      </c>
      <c r="B35">
        <f t="shared" si="0"/>
        <v>32</v>
      </c>
      <c r="C35">
        <f t="shared" si="1"/>
        <v>78962960182680.687</v>
      </c>
      <c r="D35" s="4">
        <f t="shared" si="2"/>
        <v>6395943888251.8643</v>
      </c>
      <c r="E35" s="4">
        <f>Input!I36</f>
        <v>3727.2198194285711</v>
      </c>
      <c r="F35">
        <f t="shared" si="3"/>
        <v>171.06605914285728</v>
      </c>
      <c r="G35">
        <f t="shared" si="10"/>
        <v>56.070544748267977</v>
      </c>
      <c r="H35">
        <f t="shared" si="6"/>
        <v>13223.968330876196</v>
      </c>
      <c r="I35">
        <f t="shared" si="4"/>
        <v>86158.524668147089</v>
      </c>
      <c r="N35" s="4">
        <f>Input!J36</f>
        <v>9.6743071428572875</v>
      </c>
      <c r="O35">
        <f t="shared" si="7"/>
        <v>8.0153852857151833</v>
      </c>
      <c r="P35">
        <f t="shared" si="8"/>
        <v>0</v>
      </c>
      <c r="Q35">
        <f t="shared" si="9"/>
        <v>64.246401278459473</v>
      </c>
      <c r="R35">
        <f t="shared" si="5"/>
        <v>13.206862261706764</v>
      </c>
    </row>
    <row r="36" spans="1:18" x14ac:dyDescent="0.25">
      <c r="A36">
        <f>Input!G37</f>
        <v>133</v>
      </c>
      <c r="B36">
        <f t="shared" si="0"/>
        <v>33</v>
      </c>
      <c r="C36">
        <f t="shared" si="1"/>
        <v>214643579785916.06</v>
      </c>
      <c r="D36" s="4">
        <f t="shared" si="2"/>
        <v>17385978047283.584</v>
      </c>
      <c r="E36" s="4">
        <f>Input!I37</f>
        <v>3737.3868757142855</v>
      </c>
      <c r="F36">
        <f t="shared" si="3"/>
        <v>181.23311542857164</v>
      </c>
      <c r="G36">
        <f t="shared" si="10"/>
        <v>56.070544748267977</v>
      </c>
      <c r="H36">
        <f t="shared" si="6"/>
        <v>15665.669099302009</v>
      </c>
      <c r="I36">
        <f t="shared" si="4"/>
        <v>86158.524668147089</v>
      </c>
      <c r="N36" s="4">
        <f>Input!J37</f>
        <v>10.167056285714352</v>
      </c>
      <c r="O36">
        <f t="shared" si="7"/>
        <v>8.508134428572248</v>
      </c>
      <c r="P36">
        <f t="shared" si="8"/>
        <v>0</v>
      </c>
      <c r="Q36">
        <f t="shared" si="9"/>
        <v>72.388351454656416</v>
      </c>
      <c r="R36">
        <f t="shared" si="5"/>
        <v>9.8682403275299055</v>
      </c>
    </row>
    <row r="37" spans="1:18" x14ac:dyDescent="0.25">
      <c r="A37">
        <f>Input!G38</f>
        <v>134</v>
      </c>
      <c r="B37">
        <f t="shared" si="0"/>
        <v>34</v>
      </c>
      <c r="C37">
        <f t="shared" si="1"/>
        <v>583461742527454.87</v>
      </c>
      <c r="D37" s="4">
        <f t="shared" si="2"/>
        <v>47259988195923.695</v>
      </c>
      <c r="E37" s="4">
        <f>Input!I38</f>
        <v>3747.4882321428568</v>
      </c>
      <c r="F37">
        <f t="shared" si="3"/>
        <v>191.33447185714294</v>
      </c>
      <c r="G37">
        <f t="shared" si="10"/>
        <v>56.070544748267977</v>
      </c>
      <c r="H37">
        <f t="shared" si="6"/>
        <v>18296.329976915036</v>
      </c>
      <c r="I37">
        <f t="shared" si="4"/>
        <v>86158.524668147089</v>
      </c>
      <c r="N37" s="4">
        <f>Input!J38</f>
        <v>10.101356428571307</v>
      </c>
      <c r="O37">
        <f t="shared" si="7"/>
        <v>8.4424345714292031</v>
      </c>
      <c r="P37">
        <f t="shared" si="8"/>
        <v>0</v>
      </c>
      <c r="Q37">
        <f t="shared" si="9"/>
        <v>71.274701492862988</v>
      </c>
      <c r="R37">
        <f t="shared" si="5"/>
        <v>10.285332648104658</v>
      </c>
    </row>
    <row r="38" spans="1:18" x14ac:dyDescent="0.25">
      <c r="A38">
        <f>Input!G39</f>
        <v>135</v>
      </c>
      <c r="B38">
        <f t="shared" si="0"/>
        <v>35</v>
      </c>
      <c r="C38">
        <f t="shared" si="1"/>
        <v>1586013452313430.7</v>
      </c>
      <c r="D38" s="4">
        <f t="shared" si="2"/>
        <v>128465967126173.22</v>
      </c>
      <c r="E38" s="4">
        <f>Input!I39</f>
        <v>3757.8523879999998</v>
      </c>
      <c r="F38">
        <f t="shared" si="3"/>
        <v>201.69862771428598</v>
      </c>
      <c r="G38">
        <f t="shared" si="10"/>
        <v>56.070544748267977</v>
      </c>
      <c r="H38">
        <f t="shared" si="6"/>
        <v>21207.538548357417</v>
      </c>
      <c r="I38">
        <f t="shared" si="4"/>
        <v>86158.524668147089</v>
      </c>
      <c r="N38" s="4">
        <f>Input!J39</f>
        <v>10.364155857143032</v>
      </c>
      <c r="O38">
        <f t="shared" si="7"/>
        <v>8.7052340000009281</v>
      </c>
      <c r="P38">
        <f t="shared" si="8"/>
        <v>0</v>
      </c>
      <c r="Q38">
        <f t="shared" si="9"/>
        <v>75.781098994772151</v>
      </c>
      <c r="R38">
        <f t="shared" si="5"/>
        <v>8.6687610205517238</v>
      </c>
    </row>
    <row r="39" spans="1:18" x14ac:dyDescent="0.25">
      <c r="A39">
        <f>Input!G40</f>
        <v>136</v>
      </c>
      <c r="B39">
        <f t="shared" si="0"/>
        <v>36</v>
      </c>
      <c r="C39">
        <f t="shared" si="1"/>
        <v>4311231547115195</v>
      </c>
      <c r="D39" s="4">
        <f t="shared" si="2"/>
        <v>349206704014498.56</v>
      </c>
      <c r="E39" s="4">
        <f>Input!I40</f>
        <v>3768.4793432857145</v>
      </c>
      <c r="F39">
        <f t="shared" si="3"/>
        <v>212.32558300000073</v>
      </c>
      <c r="G39">
        <f t="shared" si="10"/>
        <v>56.070544748267977</v>
      </c>
      <c r="H39">
        <f t="shared" si="6"/>
        <v>24415.636979050461</v>
      </c>
      <c r="I39">
        <f t="shared" si="4"/>
        <v>86158.524668147089</v>
      </c>
      <c r="N39" s="4">
        <f>Input!J40</f>
        <v>10.626955285714757</v>
      </c>
      <c r="O39">
        <f t="shared" si="7"/>
        <v>8.9680334285726531</v>
      </c>
      <c r="P39">
        <f t="shared" si="8"/>
        <v>0</v>
      </c>
      <c r="Q39">
        <f t="shared" si="9"/>
        <v>80.425623575996582</v>
      </c>
      <c r="R39">
        <f t="shared" si="5"/>
        <v>7.1903164723140387</v>
      </c>
    </row>
    <row r="40" spans="1:18" x14ac:dyDescent="0.25">
      <c r="A40">
        <f>Input!G41</f>
        <v>137</v>
      </c>
      <c r="B40">
        <f t="shared" si="0"/>
        <v>37</v>
      </c>
      <c r="C40">
        <f t="shared" si="1"/>
        <v>1.1719142372802612E+16</v>
      </c>
      <c r="D40" s="4">
        <f t="shared" si="2"/>
        <v>949242237898692.75</v>
      </c>
      <c r="E40" s="4">
        <f>Input!I41</f>
        <v>3779.1555735714287</v>
      </c>
      <c r="F40">
        <f t="shared" si="3"/>
        <v>223.00181328571489</v>
      </c>
      <c r="G40">
        <f t="shared" si="10"/>
        <v>56.070544748267977</v>
      </c>
      <c r="H40">
        <f t="shared" si="6"/>
        <v>27866.048415521207</v>
      </c>
      <c r="I40">
        <f t="shared" si="4"/>
        <v>86158.524668147089</v>
      </c>
      <c r="N40" s="4">
        <f>Input!J41</f>
        <v>10.676230285714155</v>
      </c>
      <c r="O40">
        <f t="shared" si="7"/>
        <v>9.0173084285720506</v>
      </c>
      <c r="P40">
        <f t="shared" si="8"/>
        <v>0</v>
      </c>
      <c r="Q40">
        <f t="shared" si="9"/>
        <v>81.311851295996547</v>
      </c>
      <c r="R40">
        <f t="shared" si="5"/>
        <v>6.9284849842316296</v>
      </c>
    </row>
    <row r="41" spans="1:18" x14ac:dyDescent="0.25">
      <c r="A41">
        <f>Input!G42</f>
        <v>138</v>
      </c>
      <c r="B41">
        <f t="shared" si="0"/>
        <v>38</v>
      </c>
      <c r="C41">
        <f t="shared" si="1"/>
        <v>3.1855931757113756E+16</v>
      </c>
      <c r="D41" s="4">
        <f t="shared" si="2"/>
        <v>2580307926085819</v>
      </c>
      <c r="E41" s="4">
        <f>Input!I42</f>
        <v>3790.7187521428573</v>
      </c>
      <c r="F41">
        <f t="shared" si="3"/>
        <v>234.56499185714347</v>
      </c>
      <c r="G41">
        <f t="shared" si="10"/>
        <v>56.070544748267977</v>
      </c>
      <c r="H41">
        <f t="shared" si="6"/>
        <v>31860.267648703146</v>
      </c>
      <c r="I41">
        <f t="shared" si="4"/>
        <v>86158.524668147089</v>
      </c>
      <c r="N41" s="4">
        <f>Input!J42</f>
        <v>11.56317857142858</v>
      </c>
      <c r="O41">
        <f t="shared" si="7"/>
        <v>9.9042567142864755</v>
      </c>
      <c r="P41">
        <f t="shared" si="8"/>
        <v>0</v>
      </c>
      <c r="Q41">
        <f t="shared" si="9"/>
        <v>98.094301062488725</v>
      </c>
      <c r="R41">
        <f t="shared" si="5"/>
        <v>3.0459089461621596</v>
      </c>
    </row>
    <row r="42" spans="1:18" x14ac:dyDescent="0.25">
      <c r="A42">
        <f>Input!G43</f>
        <v>139</v>
      </c>
      <c r="B42">
        <f t="shared" si="0"/>
        <v>39</v>
      </c>
      <c r="C42">
        <f t="shared" si="1"/>
        <v>8.6593400423993744E+16</v>
      </c>
      <c r="D42" s="4">
        <f t="shared" si="2"/>
        <v>7014004147307932</v>
      </c>
      <c r="E42" s="4">
        <f>Input!I43</f>
        <v>3802.0848311428572</v>
      </c>
      <c r="F42">
        <f t="shared" si="3"/>
        <v>245.93107085714337</v>
      </c>
      <c r="G42">
        <f t="shared" si="10"/>
        <v>56.070544748267977</v>
      </c>
      <c r="H42">
        <f t="shared" si="6"/>
        <v>36047.019374338946</v>
      </c>
      <c r="I42">
        <f t="shared" si="4"/>
        <v>86158.524668147089</v>
      </c>
      <c r="N42" s="4">
        <f>Input!J43</f>
        <v>11.3660789999999</v>
      </c>
      <c r="O42">
        <f t="shared" si="7"/>
        <v>9.7071571428577954</v>
      </c>
      <c r="P42">
        <f t="shared" si="8"/>
        <v>0</v>
      </c>
      <c r="Q42">
        <f t="shared" si="9"/>
        <v>94.228899796135124</v>
      </c>
      <c r="R42">
        <f t="shared" si="5"/>
        <v>3.7727345269024735</v>
      </c>
    </row>
    <row r="43" spans="1:18" x14ac:dyDescent="0.25">
      <c r="A43">
        <f>Input!G44</f>
        <v>140</v>
      </c>
      <c r="B43">
        <f t="shared" si="0"/>
        <v>40</v>
      </c>
      <c r="C43">
        <f t="shared" si="1"/>
        <v>2.3538526683702E+17</v>
      </c>
      <c r="D43" s="4">
        <f t="shared" si="2"/>
        <v>1.906604001836354E+16</v>
      </c>
      <c r="E43" s="4">
        <f>Input!I44</f>
        <v>3813.1716855714285</v>
      </c>
      <c r="F43">
        <f t="shared" si="3"/>
        <v>257.01792528571468</v>
      </c>
      <c r="G43">
        <f t="shared" si="10"/>
        <v>56.070544748267977</v>
      </c>
      <c r="H43">
        <f t="shared" si="6"/>
        <v>40379.849744861407</v>
      </c>
      <c r="I43">
        <f t="shared" si="4"/>
        <v>86158.524668147089</v>
      </c>
      <c r="N43" s="4">
        <f>Input!J44</f>
        <v>11.086854428571314</v>
      </c>
      <c r="O43">
        <f t="shared" si="7"/>
        <v>9.4279325714292099</v>
      </c>
      <c r="P43">
        <f t="shared" si="8"/>
        <v>0</v>
      </c>
      <c r="Q43">
        <f t="shared" si="9"/>
        <v>88.885912571415801</v>
      </c>
      <c r="R43">
        <f t="shared" si="5"/>
        <v>4.9354061627688992</v>
      </c>
    </row>
    <row r="44" spans="1:18" x14ac:dyDescent="0.25">
      <c r="A44">
        <f>Input!G45</f>
        <v>141</v>
      </c>
      <c r="B44">
        <f t="shared" si="0"/>
        <v>41</v>
      </c>
      <c r="C44">
        <f t="shared" si="1"/>
        <v>6.3984349353005491E+17</v>
      </c>
      <c r="D44" s="4">
        <f t="shared" si="2"/>
        <v>5.1826870122590568E+16</v>
      </c>
      <c r="E44" s="4">
        <f>Input!I45</f>
        <v>3824.8005639999997</v>
      </c>
      <c r="F44">
        <f t="shared" si="3"/>
        <v>268.64680371428585</v>
      </c>
      <c r="G44">
        <f t="shared" si="10"/>
        <v>56.070544748267977</v>
      </c>
      <c r="H44">
        <f t="shared" si="6"/>
        <v>45188.665875987492</v>
      </c>
      <c r="I44">
        <f t="shared" si="4"/>
        <v>86158.524668147089</v>
      </c>
      <c r="N44" s="4">
        <f>Input!J45</f>
        <v>11.62887842857117</v>
      </c>
      <c r="O44">
        <f t="shared" si="7"/>
        <v>9.9699565714290657</v>
      </c>
      <c r="P44">
        <f t="shared" si="8"/>
        <v>0</v>
      </c>
      <c r="Q44">
        <f t="shared" si="9"/>
        <v>99.400034036181609</v>
      </c>
      <c r="R44">
        <f t="shared" si="5"/>
        <v>2.8208996374974595</v>
      </c>
    </row>
    <row r="45" spans="1:18" x14ac:dyDescent="0.25">
      <c r="A45">
        <f>Input!G46</f>
        <v>142</v>
      </c>
      <c r="B45">
        <f t="shared" si="0"/>
        <v>42</v>
      </c>
      <c r="C45">
        <f t="shared" si="1"/>
        <v>1.739274941520501E+18</v>
      </c>
      <c r="D45" s="4">
        <f t="shared" si="2"/>
        <v>1.4088003928014496E+17</v>
      </c>
      <c r="E45" s="4">
        <f>Input!I46</f>
        <v>3836.100943142857</v>
      </c>
      <c r="F45">
        <f t="shared" si="3"/>
        <v>279.94718285714316</v>
      </c>
      <c r="G45">
        <f t="shared" si="10"/>
        <v>56.070544748267977</v>
      </c>
      <c r="H45">
        <f t="shared" si="6"/>
        <v>50120.749090932259</v>
      </c>
      <c r="I45">
        <f t="shared" si="4"/>
        <v>86158.524668147089</v>
      </c>
      <c r="N45" s="4">
        <f>Input!J46</f>
        <v>11.300379142857309</v>
      </c>
      <c r="O45">
        <f t="shared" si="7"/>
        <v>9.6414572857152052</v>
      </c>
      <c r="P45">
        <f t="shared" si="8"/>
        <v>0</v>
      </c>
      <c r="Q45">
        <f t="shared" si="9"/>
        <v>92.957698592270816</v>
      </c>
      <c r="R45">
        <f t="shared" si="5"/>
        <v>4.0322756053957471</v>
      </c>
    </row>
    <row r="46" spans="1:18" x14ac:dyDescent="0.25">
      <c r="A46">
        <f>Input!G47</f>
        <v>143</v>
      </c>
      <c r="B46">
        <f t="shared" si="0"/>
        <v>43</v>
      </c>
      <c r="C46">
        <f t="shared" si="1"/>
        <v>4.7278394682293463E+18</v>
      </c>
      <c r="D46" s="4">
        <f t="shared" si="2"/>
        <v>3.8295165076781453E+17</v>
      </c>
      <c r="E46" s="4">
        <f>Input!I47</f>
        <v>3848.0254711428574</v>
      </c>
      <c r="F46">
        <f t="shared" si="3"/>
        <v>291.87171085714363</v>
      </c>
      <c r="G46">
        <f t="shared" si="10"/>
        <v>56.070544748267977</v>
      </c>
      <c r="H46">
        <f t="shared" si="6"/>
        <v>55602.189938305557</v>
      </c>
      <c r="I46">
        <f t="shared" si="4"/>
        <v>86158.524668147089</v>
      </c>
      <c r="N46" s="4">
        <f>Input!J47</f>
        <v>11.924528000000464</v>
      </c>
      <c r="O46">
        <f t="shared" si="7"/>
        <v>10.26560614285836</v>
      </c>
      <c r="P46">
        <f t="shared" si="8"/>
        <v>0</v>
      </c>
      <c r="Q46">
        <f t="shared" si="9"/>
        <v>105.3826694802913</v>
      </c>
      <c r="R46">
        <f t="shared" si="5"/>
        <v>1.915189818306076</v>
      </c>
    </row>
    <row r="47" spans="1:18" x14ac:dyDescent="0.25">
      <c r="A47">
        <f>Input!G48</f>
        <v>144</v>
      </c>
      <c r="B47">
        <f t="shared" si="0"/>
        <v>44</v>
      </c>
      <c r="C47">
        <f t="shared" si="1"/>
        <v>1.2851600114359308E+19</v>
      </c>
      <c r="D47" s="4">
        <f t="shared" si="2"/>
        <v>1.0409705134605446E+18</v>
      </c>
      <c r="E47" s="4">
        <f>Input!I48</f>
        <v>3860.0978238571429</v>
      </c>
      <c r="F47">
        <f t="shared" si="3"/>
        <v>303.94406357142907</v>
      </c>
      <c r="G47">
        <f t="shared" si="10"/>
        <v>56.070544748267977</v>
      </c>
      <c r="H47">
        <f t="shared" si="6"/>
        <v>61441.281333775987</v>
      </c>
      <c r="I47">
        <f t="shared" si="4"/>
        <v>86158.524668147089</v>
      </c>
      <c r="N47" s="4">
        <f>Input!J48</f>
        <v>12.072352714285444</v>
      </c>
      <c r="O47">
        <f t="shared" si="7"/>
        <v>10.413430857143339</v>
      </c>
      <c r="P47">
        <f t="shared" si="8"/>
        <v>0</v>
      </c>
      <c r="Q47">
        <f t="shared" si="9"/>
        <v>108.43954221650506</v>
      </c>
      <c r="R47">
        <f t="shared" si="5"/>
        <v>1.5278915871105641</v>
      </c>
    </row>
    <row r="48" spans="1:18" x14ac:dyDescent="0.25">
      <c r="A48">
        <f>Input!G49</f>
        <v>145</v>
      </c>
      <c r="B48">
        <f t="shared" si="0"/>
        <v>45</v>
      </c>
      <c r="C48">
        <f t="shared" si="1"/>
        <v>3.4934271057485095E+19</v>
      </c>
      <c r="D48" s="4">
        <f t="shared" si="2"/>
        <v>2.8296512307014804E+18</v>
      </c>
      <c r="E48" s="4">
        <f>Input!I49</f>
        <v>3871.7595524285712</v>
      </c>
      <c r="F48">
        <f t="shared" si="3"/>
        <v>315.60579214285735</v>
      </c>
      <c r="G48">
        <f t="shared" si="10"/>
        <v>56.070544748267977</v>
      </c>
      <c r="H48">
        <f t="shared" si="6"/>
        <v>67358.544640170701</v>
      </c>
      <c r="I48">
        <f t="shared" si="4"/>
        <v>86158.524668147089</v>
      </c>
      <c r="N48" s="4">
        <f>Input!J49</f>
        <v>11.661728571428284</v>
      </c>
      <c r="O48">
        <f t="shared" si="7"/>
        <v>10.00280671428618</v>
      </c>
      <c r="P48">
        <f t="shared" si="8"/>
        <v>0</v>
      </c>
      <c r="Q48">
        <f t="shared" si="9"/>
        <v>100.05614216336869</v>
      </c>
      <c r="R48">
        <f t="shared" si="5"/>
        <v>2.7116316308561661</v>
      </c>
    </row>
    <row r="49" spans="1:18" x14ac:dyDescent="0.25">
      <c r="A49">
        <f>Input!G50</f>
        <v>146</v>
      </c>
      <c r="B49">
        <f t="shared" si="0"/>
        <v>46</v>
      </c>
      <c r="C49">
        <f t="shared" si="1"/>
        <v>9.4961194206024483E+19</v>
      </c>
      <c r="D49" s="4">
        <f t="shared" si="2"/>
        <v>7.6917895212926075E+18</v>
      </c>
      <c r="E49" s="4">
        <f>Input!I50</f>
        <v>3884.4396290000004</v>
      </c>
      <c r="F49">
        <f t="shared" si="3"/>
        <v>328.28586871428661</v>
      </c>
      <c r="G49">
        <f t="shared" si="10"/>
        <v>56.070544748267977</v>
      </c>
      <c r="H49">
        <f t="shared" si="6"/>
        <v>74101.182601924462</v>
      </c>
      <c r="I49">
        <f t="shared" si="4"/>
        <v>86158.524668147089</v>
      </c>
      <c r="N49" s="4">
        <f>Input!J50</f>
        <v>12.680076571429254</v>
      </c>
      <c r="O49">
        <f t="shared" si="7"/>
        <v>11.02115471428715</v>
      </c>
      <c r="P49">
        <f t="shared" si="8"/>
        <v>0</v>
      </c>
      <c r="Q49">
        <f t="shared" si="9"/>
        <v>121.46585123625385</v>
      </c>
      <c r="R49">
        <f t="shared" si="5"/>
        <v>0.39483033443274168</v>
      </c>
    </row>
    <row r="50" spans="1:18" x14ac:dyDescent="0.25">
      <c r="A50">
        <f>Input!G51</f>
        <v>147</v>
      </c>
      <c r="B50">
        <f t="shared" si="0"/>
        <v>47</v>
      </c>
      <c r="C50">
        <f t="shared" si="1"/>
        <v>2.5813128861900675E+20</v>
      </c>
      <c r="D50" s="4">
        <f t="shared" si="2"/>
        <v>2.0908451684061397E+19</v>
      </c>
      <c r="E50" s="4">
        <f>Input!I51</f>
        <v>3897.743854571429</v>
      </c>
      <c r="F50">
        <f t="shared" si="3"/>
        <v>341.59009428571517</v>
      </c>
      <c r="G50">
        <f t="shared" si="10"/>
        <v>56.070544748267977</v>
      </c>
      <c r="H50">
        <f t="shared" si="6"/>
        <v>81521.413168066749</v>
      </c>
      <c r="I50">
        <f t="shared" si="4"/>
        <v>86158.524668147089</v>
      </c>
      <c r="N50" s="4">
        <f>Input!J51</f>
        <v>13.30422557142856</v>
      </c>
      <c r="O50">
        <f t="shared" si="7"/>
        <v>11.645303714286456</v>
      </c>
      <c r="P50">
        <f t="shared" si="8"/>
        <v>0</v>
      </c>
      <c r="Q50">
        <f t="shared" si="9"/>
        <v>135.61309859797393</v>
      </c>
      <c r="R50">
        <f t="shared" si="5"/>
        <v>1.76926343261867E-5</v>
      </c>
    </row>
    <row r="51" spans="1:18" x14ac:dyDescent="0.25">
      <c r="A51">
        <f>Input!G52</f>
        <v>148</v>
      </c>
      <c r="B51">
        <f t="shared" si="0"/>
        <v>48</v>
      </c>
      <c r="C51">
        <f t="shared" si="1"/>
        <v>7.0167359120976314E+20</v>
      </c>
      <c r="D51" s="4">
        <f t="shared" si="2"/>
        <v>5.6835064273998012E+19</v>
      </c>
      <c r="E51" s="4">
        <f>Input!I52</f>
        <v>3911.2287547142864</v>
      </c>
      <c r="F51">
        <f t="shared" si="3"/>
        <v>355.07499442857261</v>
      </c>
      <c r="G51">
        <f t="shared" si="10"/>
        <v>56.070544748267977</v>
      </c>
      <c r="H51">
        <f t="shared" si="6"/>
        <v>89403.660928621815</v>
      </c>
      <c r="I51">
        <f t="shared" si="4"/>
        <v>86158.524668147089</v>
      </c>
      <c r="N51" s="4">
        <f>Input!J52</f>
        <v>13.484900142857441</v>
      </c>
      <c r="O51">
        <f t="shared" si="7"/>
        <v>11.825978285715337</v>
      </c>
      <c r="P51">
        <f t="shared" si="8"/>
        <v>0</v>
      </c>
      <c r="Q51">
        <f t="shared" si="9"/>
        <v>139.85376241421065</v>
      </c>
      <c r="R51">
        <f t="shared" si="5"/>
        <v>3.1141064471255267E-2</v>
      </c>
    </row>
    <row r="52" spans="1:18" x14ac:dyDescent="0.25">
      <c r="A52">
        <f>Input!G53</f>
        <v>149</v>
      </c>
      <c r="B52">
        <f t="shared" si="0"/>
        <v>49</v>
      </c>
      <c r="C52">
        <f t="shared" si="1"/>
        <v>1.9073465724950998E+21</v>
      </c>
      <c r="D52" s="4">
        <f t="shared" si="2"/>
        <v>1.5449372243531068E+20</v>
      </c>
      <c r="E52" s="4">
        <f>Input!I53</f>
        <v>3925.0750041428573</v>
      </c>
      <c r="F52">
        <f t="shared" si="3"/>
        <v>368.92124385714351</v>
      </c>
      <c r="G52">
        <f t="shared" si="10"/>
        <v>56.070544748267977</v>
      </c>
      <c r="H52">
        <f t="shared" si="6"/>
        <v>97875.559932912161</v>
      </c>
      <c r="I52">
        <f t="shared" si="4"/>
        <v>86158.524668147089</v>
      </c>
      <c r="N52" s="4">
        <f>Input!J53</f>
        <v>13.8462494285709</v>
      </c>
      <c r="O52">
        <f t="shared" si="7"/>
        <v>12.187327571428796</v>
      </c>
      <c r="P52">
        <f t="shared" si="8"/>
        <v>0</v>
      </c>
      <c r="Q52">
        <f t="shared" si="9"/>
        <v>148.5309533333085</v>
      </c>
      <c r="R52">
        <f t="shared" si="5"/>
        <v>0.28924776637176675</v>
      </c>
    </row>
    <row r="53" spans="1:18" x14ac:dyDescent="0.25">
      <c r="A53">
        <f>Input!G54</f>
        <v>150</v>
      </c>
      <c r="B53">
        <f t="shared" si="0"/>
        <v>50</v>
      </c>
      <c r="C53">
        <f t="shared" si="1"/>
        <v>5.184705528587072E+21</v>
      </c>
      <c r="D53" s="4">
        <f t="shared" si="2"/>
        <v>4.1995747830690048E+20</v>
      </c>
      <c r="E53" s="4">
        <f>Input!I54</f>
        <v>3939.3154528571426</v>
      </c>
      <c r="F53">
        <f t="shared" si="3"/>
        <v>383.16169257142883</v>
      </c>
      <c r="G53">
        <f t="shared" si="10"/>
        <v>56.070544748267977</v>
      </c>
      <c r="H53">
        <f t="shared" si="6"/>
        <v>106988.61898427285</v>
      </c>
      <c r="I53">
        <f t="shared" si="4"/>
        <v>86158.524668147089</v>
      </c>
      <c r="N53" s="4">
        <f>Input!J54</f>
        <v>14.240448714285321</v>
      </c>
      <c r="O53">
        <f t="shared" si="7"/>
        <v>12.581526857143217</v>
      </c>
      <c r="P53">
        <f t="shared" si="8"/>
        <v>0</v>
      </c>
      <c r="Q53">
        <f t="shared" si="9"/>
        <v>158.29481805701607</v>
      </c>
      <c r="R53">
        <f t="shared" si="5"/>
        <v>0.86865546746196232</v>
      </c>
    </row>
    <row r="54" spans="1:18" x14ac:dyDescent="0.25">
      <c r="A54">
        <f>Input!G55</f>
        <v>151</v>
      </c>
      <c r="B54">
        <f t="shared" si="0"/>
        <v>51</v>
      </c>
      <c r="C54">
        <f t="shared" si="1"/>
        <v>1.4093490824269389E+22</v>
      </c>
      <c r="D54" s="4">
        <f t="shared" si="2"/>
        <v>1.1415627820071314E+21</v>
      </c>
      <c r="E54" s="4">
        <f>Input!I55</f>
        <v>3954.41</v>
      </c>
      <c r="F54">
        <f t="shared" si="3"/>
        <v>398.25623971428604</v>
      </c>
      <c r="G54">
        <f t="shared" si="10"/>
        <v>56.070544748267977</v>
      </c>
      <c r="H54">
        <f t="shared" si="6"/>
        <v>117091.04983937675</v>
      </c>
      <c r="I54">
        <f t="shared" si="4"/>
        <v>86158.524668147089</v>
      </c>
      <c r="N54" s="4">
        <f>Input!J55</f>
        <v>15.094547142857209</v>
      </c>
      <c r="O54">
        <f t="shared" si="7"/>
        <v>13.435625285715105</v>
      </c>
      <c r="P54">
        <f t="shared" si="8"/>
        <v>0</v>
      </c>
      <c r="Q54">
        <f t="shared" si="9"/>
        <v>180.51602681814708</v>
      </c>
      <c r="R54">
        <f t="shared" si="5"/>
        <v>3.1902079009900528</v>
      </c>
    </row>
    <row r="55" spans="1:18" x14ac:dyDescent="0.25">
      <c r="A55">
        <f>Input!G56</f>
        <v>152</v>
      </c>
      <c r="B55">
        <f t="shared" si="0"/>
        <v>52</v>
      </c>
      <c r="C55">
        <f t="shared" si="1"/>
        <v>3.8310080007165769E+22</v>
      </c>
      <c r="D55" s="4">
        <f t="shared" si="2"/>
        <v>3.1030893663751394E+21</v>
      </c>
      <c r="E55" s="4">
        <f>Input!I56</f>
        <v>3971.1963189999997</v>
      </c>
      <c r="F55">
        <f t="shared" si="3"/>
        <v>415.04255871428586</v>
      </c>
      <c r="G55">
        <f t="shared" si="10"/>
        <v>56.070544748267977</v>
      </c>
      <c r="H55">
        <f t="shared" si="6"/>
        <v>128860.90681081892</v>
      </c>
      <c r="I55">
        <f t="shared" si="4"/>
        <v>86158.524668147089</v>
      </c>
      <c r="N55" s="4">
        <f>Input!J56</f>
        <v>16.786318999999821</v>
      </c>
      <c r="O55">
        <f t="shared" si="7"/>
        <v>15.127397142857717</v>
      </c>
      <c r="P55">
        <f t="shared" si="8"/>
        <v>0</v>
      </c>
      <c r="Q55">
        <f t="shared" si="9"/>
        <v>228.83814431773982</v>
      </c>
      <c r="R55">
        <f t="shared" si="5"/>
        <v>12.09569914810284</v>
      </c>
    </row>
    <row r="56" spans="1:18" x14ac:dyDescent="0.25">
      <c r="A56">
        <f>Input!G57</f>
        <v>153</v>
      </c>
      <c r="B56">
        <f t="shared" si="0"/>
        <v>53</v>
      </c>
      <c r="C56">
        <f t="shared" si="1"/>
        <v>1.0413759433029089E+23</v>
      </c>
      <c r="D56" s="4">
        <f t="shared" si="2"/>
        <v>8.4350714367020347E+21</v>
      </c>
      <c r="E56" s="4">
        <f>Input!I57</f>
        <v>3988.902436285714</v>
      </c>
      <c r="F56">
        <f t="shared" si="3"/>
        <v>432.74867600000016</v>
      </c>
      <c r="G56">
        <f t="shared" si="10"/>
        <v>56.070544748267977</v>
      </c>
      <c r="H56">
        <f t="shared" si="6"/>
        <v>141886.41456329718</v>
      </c>
      <c r="I56">
        <f t="shared" si="4"/>
        <v>86158.524668147089</v>
      </c>
      <c r="N56" s="4">
        <f>Input!J57</f>
        <v>17.706117285714299</v>
      </c>
      <c r="O56">
        <f t="shared" si="7"/>
        <v>16.047195428572195</v>
      </c>
      <c r="P56">
        <f t="shared" si="8"/>
        <v>0</v>
      </c>
      <c r="Q56">
        <f t="shared" si="9"/>
        <v>257.51248112278836</v>
      </c>
      <c r="R56">
        <f t="shared" si="5"/>
        <v>19.339637343190869</v>
      </c>
    </row>
    <row r="57" spans="1:18" x14ac:dyDescent="0.25">
      <c r="A57">
        <f>Input!G58</f>
        <v>154</v>
      </c>
      <c r="B57">
        <f t="shared" si="0"/>
        <v>54</v>
      </c>
      <c r="C57">
        <f t="shared" si="1"/>
        <v>2.8307533032746939E+23</v>
      </c>
      <c r="D57" s="4">
        <f t="shared" si="2"/>
        <v>2.2928901408141072E+22</v>
      </c>
      <c r="E57" s="4">
        <f>Input!I58</f>
        <v>4007.1341525714292</v>
      </c>
      <c r="F57">
        <f t="shared" si="3"/>
        <v>450.98039228571542</v>
      </c>
      <c r="G57">
        <f t="shared" si="10"/>
        <v>56.070544748267977</v>
      </c>
      <c r="H57">
        <f t="shared" si="6"/>
        <v>155953.78768204997</v>
      </c>
      <c r="I57">
        <f t="shared" si="4"/>
        <v>86158.524668147089</v>
      </c>
      <c r="N57" s="4">
        <f>Input!J58</f>
        <v>18.231716285715265</v>
      </c>
      <c r="O57">
        <f t="shared" si="7"/>
        <v>16.572794428573161</v>
      </c>
      <c r="P57">
        <f t="shared" si="8"/>
        <v>0</v>
      </c>
      <c r="Q57">
        <f t="shared" si="9"/>
        <v>274.65751517174562</v>
      </c>
      <c r="R57">
        <f t="shared" si="5"/>
        <v>24.238729804783805</v>
      </c>
    </row>
    <row r="58" spans="1:18" x14ac:dyDescent="0.25">
      <c r="A58">
        <f>Input!G59</f>
        <v>155</v>
      </c>
      <c r="B58">
        <f t="shared" si="0"/>
        <v>55</v>
      </c>
      <c r="C58">
        <f t="shared" si="1"/>
        <v>7.6947852651420175E+23</v>
      </c>
      <c r="D58" s="4">
        <f t="shared" si="2"/>
        <v>6.232721604427889E+22</v>
      </c>
      <c r="E58" s="4">
        <f>Input!I59</f>
        <v>4025.8257681428577</v>
      </c>
      <c r="F58">
        <f t="shared" si="3"/>
        <v>469.67200785714385</v>
      </c>
      <c r="G58">
        <f t="shared" si="10"/>
        <v>56.070544748267977</v>
      </c>
      <c r="H58">
        <f t="shared" si="6"/>
        <v>171066.1702858028</v>
      </c>
      <c r="I58">
        <f t="shared" si="4"/>
        <v>86158.524668147089</v>
      </c>
      <c r="N58" s="4">
        <f>Input!J59</f>
        <v>18.691615571428429</v>
      </c>
      <c r="O58">
        <f t="shared" si="7"/>
        <v>17.032693714286324</v>
      </c>
      <c r="P58">
        <f t="shared" si="8"/>
        <v>0</v>
      </c>
      <c r="Q58">
        <f t="shared" si="9"/>
        <v>290.11265516468887</v>
      </c>
      <c r="R58">
        <f t="shared" si="5"/>
        <v>28.978667164343779</v>
      </c>
    </row>
    <row r="59" spans="1:18" x14ac:dyDescent="0.25">
      <c r="A59">
        <f>Input!G60</f>
        <v>156</v>
      </c>
      <c r="B59">
        <f t="shared" si="0"/>
        <v>56</v>
      </c>
      <c r="C59">
        <f t="shared" si="1"/>
        <v>2.0916594960129961E+24</v>
      </c>
      <c r="D59" s="4">
        <f t="shared" si="2"/>
        <v>1.6942293879160435E+23</v>
      </c>
      <c r="E59" s="4">
        <f>Input!I60</f>
        <v>4044.5338087142854</v>
      </c>
      <c r="F59">
        <f t="shared" si="3"/>
        <v>488.38004842857163</v>
      </c>
      <c r="G59">
        <f t="shared" si="10"/>
        <v>56.070544748267977</v>
      </c>
      <c r="H59">
        <f t="shared" si="6"/>
        <v>186891.50697231045</v>
      </c>
      <c r="I59">
        <f t="shared" si="4"/>
        <v>86158.524668147089</v>
      </c>
      <c r="N59" s="4">
        <f>Input!J60</f>
        <v>18.708040571427773</v>
      </c>
      <c r="O59">
        <f t="shared" si="7"/>
        <v>17.049118714285669</v>
      </c>
      <c r="P59">
        <f t="shared" si="8"/>
        <v>0</v>
      </c>
      <c r="Q59">
        <f t="shared" si="9"/>
        <v>290.67244893380581</v>
      </c>
      <c r="R59">
        <f t="shared" si="5"/>
        <v>29.155774530777197</v>
      </c>
    </row>
    <row r="60" spans="1:18" x14ac:dyDescent="0.25">
      <c r="A60">
        <f>Input!G61</f>
        <v>157</v>
      </c>
      <c r="B60">
        <f t="shared" si="0"/>
        <v>57</v>
      </c>
      <c r="C60">
        <f t="shared" si="1"/>
        <v>5.685719999335932E+24</v>
      </c>
      <c r="D60" s="4">
        <f t="shared" si="2"/>
        <v>4.6053929584134719E+23</v>
      </c>
      <c r="E60" s="4">
        <f>Input!I61</f>
        <v>4063.2089992857141</v>
      </c>
      <c r="F60">
        <f t="shared" si="3"/>
        <v>507.05523900000026</v>
      </c>
      <c r="G60">
        <f t="shared" si="10"/>
        <v>56.070544748267977</v>
      </c>
      <c r="H60">
        <f t="shared" si="6"/>
        <v>203387.19444932844</v>
      </c>
      <c r="I60">
        <f t="shared" si="4"/>
        <v>86158.524668147089</v>
      </c>
      <c r="N60" s="4">
        <f>Input!J61</f>
        <v>18.675190571428629</v>
      </c>
      <c r="O60">
        <f t="shared" si="7"/>
        <v>17.016268714286525</v>
      </c>
      <c r="P60">
        <f t="shared" si="8"/>
        <v>0</v>
      </c>
      <c r="Q60">
        <f t="shared" si="9"/>
        <v>289.5534009568064</v>
      </c>
      <c r="R60">
        <f t="shared" si="5"/>
        <v>28.802099359155434</v>
      </c>
    </row>
    <row r="61" spans="1:18" x14ac:dyDescent="0.25">
      <c r="A61">
        <f>Input!G62</f>
        <v>158</v>
      </c>
      <c r="B61">
        <f t="shared" si="0"/>
        <v>58</v>
      </c>
      <c r="C61">
        <f t="shared" si="1"/>
        <v>1.5455389355901039E+25</v>
      </c>
      <c r="D61" s="4">
        <f t="shared" si="2"/>
        <v>1.2518755991768583E+24</v>
      </c>
      <c r="E61" s="4">
        <f>Input!I62</f>
        <v>4081.687090285714</v>
      </c>
      <c r="F61">
        <f t="shared" si="3"/>
        <v>525.53333000000021</v>
      </c>
      <c r="G61">
        <f t="shared" si="10"/>
        <v>56.070544748267977</v>
      </c>
      <c r="H61">
        <f t="shared" si="6"/>
        <v>220395.30673631403</v>
      </c>
      <c r="I61">
        <f t="shared" si="4"/>
        <v>86158.524668147089</v>
      </c>
      <c r="N61" s="4">
        <f>Input!J62</f>
        <v>18.478090999999949</v>
      </c>
      <c r="O61">
        <f t="shared" si="7"/>
        <v>16.819169142857845</v>
      </c>
      <c r="P61">
        <f t="shared" si="8"/>
        <v>0</v>
      </c>
      <c r="Q61">
        <f t="shared" si="9"/>
        <v>282.88445065606152</v>
      </c>
      <c r="R61">
        <f t="shared" si="5"/>
        <v>26.725375905504468</v>
      </c>
    </row>
    <row r="62" spans="1:18" x14ac:dyDescent="0.25">
      <c r="A62">
        <f>Input!G63</f>
        <v>159</v>
      </c>
      <c r="B62">
        <f t="shared" si="0"/>
        <v>59</v>
      </c>
      <c r="C62">
        <f t="shared" si="1"/>
        <v>4.2012104037905144E+25</v>
      </c>
      <c r="D62" s="4">
        <f t="shared" si="2"/>
        <v>3.4029506927337337E+24</v>
      </c>
      <c r="E62" s="4">
        <f>Input!I63</f>
        <v>4099.5246072857135</v>
      </c>
      <c r="F62">
        <f t="shared" si="3"/>
        <v>543.37084699999969</v>
      </c>
      <c r="G62">
        <f t="shared" si="10"/>
        <v>56.070544748267977</v>
      </c>
      <c r="H62">
        <f t="shared" si="6"/>
        <v>237461.58457462906</v>
      </c>
      <c r="I62">
        <f t="shared" si="4"/>
        <v>86158.524668147089</v>
      </c>
      <c r="N62" s="4">
        <f>Input!J63</f>
        <v>17.83751699999948</v>
      </c>
      <c r="O62">
        <f t="shared" si="7"/>
        <v>16.178595142857375</v>
      </c>
      <c r="P62">
        <f t="shared" si="8"/>
        <v>0</v>
      </c>
      <c r="Q62">
        <f t="shared" si="9"/>
        <v>261.74694079648827</v>
      </c>
      <c r="R62">
        <f t="shared" si="5"/>
        <v>20.512612452175617</v>
      </c>
    </row>
    <row r="63" spans="1:18" x14ac:dyDescent="0.25">
      <c r="A63">
        <f>Input!G64</f>
        <v>160</v>
      </c>
      <c r="B63">
        <f t="shared" si="0"/>
        <v>60</v>
      </c>
      <c r="C63">
        <f t="shared" si="1"/>
        <v>1.1420073898156842E+26</v>
      </c>
      <c r="D63" s="4">
        <f t="shared" si="2"/>
        <v>9.2501790312002279E+24</v>
      </c>
      <c r="E63" s="4">
        <f>Input!I64</f>
        <v>4116.5573008571428</v>
      </c>
      <c r="F63">
        <f t="shared" si="3"/>
        <v>560.40354057142895</v>
      </c>
      <c r="G63">
        <f t="shared" si="10"/>
        <v>56.070544748267977</v>
      </c>
      <c r="H63">
        <f t="shared" si="6"/>
        <v>254351.77067596448</v>
      </c>
      <c r="I63">
        <f t="shared" si="4"/>
        <v>86158.524668147089</v>
      </c>
      <c r="N63" s="4">
        <f>Input!J64</f>
        <v>17.032693571429263</v>
      </c>
      <c r="O63">
        <f t="shared" si="7"/>
        <v>15.373771714287159</v>
      </c>
      <c r="P63">
        <f t="shared" si="8"/>
        <v>0</v>
      </c>
      <c r="Q63">
        <f t="shared" si="9"/>
        <v>236.35285672301592</v>
      </c>
      <c r="R63">
        <f t="shared" si="5"/>
        <v>13.870125498170855</v>
      </c>
    </row>
    <row r="64" spans="1:18" x14ac:dyDescent="0.25">
      <c r="A64">
        <f>Input!G65</f>
        <v>161</v>
      </c>
      <c r="B64">
        <f t="shared" si="0"/>
        <v>61</v>
      </c>
      <c r="C64">
        <f t="shared" si="1"/>
        <v>3.1042979357019199E+26</v>
      </c>
      <c r="D64" s="4">
        <f t="shared" si="2"/>
        <v>2.5144593570504476E+25</v>
      </c>
      <c r="E64" s="4">
        <f>Input!I65</f>
        <v>4133.6228442857137</v>
      </c>
      <c r="F64">
        <f t="shared" si="3"/>
        <v>577.46908399999984</v>
      </c>
      <c r="G64">
        <f t="shared" si="10"/>
        <v>56.070544748267977</v>
      </c>
      <c r="H64">
        <f t="shared" si="6"/>
        <v>271856.4367338398</v>
      </c>
      <c r="I64">
        <f t="shared" si="4"/>
        <v>86158.524668147089</v>
      </c>
      <c r="N64" s="4">
        <f>Input!J65</f>
        <v>17.065543428570891</v>
      </c>
      <c r="O64">
        <f t="shared" si="7"/>
        <v>15.406621571428786</v>
      </c>
      <c r="P64">
        <f t="shared" si="8"/>
        <v>0</v>
      </c>
      <c r="Q64">
        <f t="shared" si="9"/>
        <v>237.36398824521481</v>
      </c>
      <c r="R64">
        <f t="shared" si="5"/>
        <v>14.115887543432198</v>
      </c>
    </row>
    <row r="65" spans="1:18" x14ac:dyDescent="0.25">
      <c r="A65">
        <f>Input!G66</f>
        <v>162</v>
      </c>
      <c r="B65">
        <f t="shared" si="0"/>
        <v>62</v>
      </c>
      <c r="C65">
        <f t="shared" si="1"/>
        <v>8.4383566687414538E+26</v>
      </c>
      <c r="D65" s="4">
        <f t="shared" si="2"/>
        <v>6.8350091786690452E+25</v>
      </c>
      <c r="E65" s="4">
        <f>Input!I66</f>
        <v>4150.9183372857142</v>
      </c>
      <c r="F65">
        <f t="shared" si="3"/>
        <v>594.76457700000037</v>
      </c>
      <c r="G65">
        <f t="shared" si="10"/>
        <v>56.070544748267977</v>
      </c>
      <c r="H65">
        <f t="shared" si="6"/>
        <v>290191.26038363052</v>
      </c>
      <c r="I65">
        <f t="shared" si="4"/>
        <v>86158.524668147089</v>
      </c>
      <c r="N65" s="4">
        <f>Input!J66</f>
        <v>17.295493000000533</v>
      </c>
      <c r="O65">
        <f t="shared" si="7"/>
        <v>15.636571142858429</v>
      </c>
      <c r="P65">
        <f t="shared" si="8"/>
        <v>0</v>
      </c>
      <c r="Q65">
        <f t="shared" si="9"/>
        <v>244.50235710567296</v>
      </c>
      <c r="R65">
        <f t="shared" si="5"/>
        <v>15.896656751376383</v>
      </c>
    </row>
    <row r="66" spans="1:18" x14ac:dyDescent="0.25">
      <c r="A66">
        <f>Input!G67</f>
        <v>163</v>
      </c>
      <c r="B66">
        <f t="shared" si="0"/>
        <v>63</v>
      </c>
      <c r="C66">
        <f t="shared" si="1"/>
        <v>2.29378315946961E+27</v>
      </c>
      <c r="D66" s="4">
        <f t="shared" si="2"/>
        <v>1.8579481247726853E+26</v>
      </c>
      <c r="E66" s="4">
        <f>Input!I67</f>
        <v>4168.8544041428568</v>
      </c>
      <c r="F66">
        <f t="shared" si="3"/>
        <v>612.70064385714295</v>
      </c>
      <c r="G66">
        <f t="shared" si="10"/>
        <v>56.070544748267977</v>
      </c>
      <c r="H66">
        <f t="shared" si="6"/>
        <v>309837.06723395601</v>
      </c>
      <c r="I66">
        <f t="shared" si="4"/>
        <v>86158.524668147089</v>
      </c>
      <c r="N66" s="4">
        <f>Input!J67</f>
        <v>17.936066857142578</v>
      </c>
      <c r="O66">
        <f t="shared" si="7"/>
        <v>16.277145000000473</v>
      </c>
      <c r="P66">
        <f t="shared" si="8"/>
        <v>0</v>
      </c>
      <c r="Q66">
        <f t="shared" si="9"/>
        <v>264.94544935104039</v>
      </c>
      <c r="R66">
        <f t="shared" si="5"/>
        <v>21.415005918960748</v>
      </c>
    </row>
    <row r="67" spans="1:18" x14ac:dyDescent="0.25">
      <c r="A67">
        <f>Input!G68</f>
        <v>164</v>
      </c>
      <c r="B67">
        <f t="shared" si="0"/>
        <v>64</v>
      </c>
      <c r="C67">
        <f t="shared" si="1"/>
        <v>6.2351490808116167E+27</v>
      </c>
      <c r="D67" s="4">
        <f t="shared" si="2"/>
        <v>5.0504266257891488E+26</v>
      </c>
      <c r="E67" s="4">
        <f>Input!I68</f>
        <v>4187.726694285715</v>
      </c>
      <c r="F67">
        <f t="shared" si="3"/>
        <v>631.57293400000117</v>
      </c>
      <c r="G67">
        <f t="shared" si="10"/>
        <v>56.070544748267977</v>
      </c>
      <c r="H67">
        <f t="shared" si="6"/>
        <v>331203.00003445346</v>
      </c>
      <c r="I67">
        <f t="shared" si="4"/>
        <v>86158.524668147089</v>
      </c>
      <c r="N67" s="4">
        <f>Input!J68</f>
        <v>18.872290142858219</v>
      </c>
      <c r="O67">
        <f t="shared" si="7"/>
        <v>17.213368285716115</v>
      </c>
      <c r="P67">
        <f t="shared" si="8"/>
        <v>0</v>
      </c>
      <c r="Q67">
        <f t="shared" si="9"/>
        <v>296.30004773969733</v>
      </c>
      <c r="R67">
        <f t="shared" si="5"/>
        <v>30.956519294931258</v>
      </c>
    </row>
    <row r="68" spans="1:18" x14ac:dyDescent="0.25">
      <c r="A68">
        <f>Input!G69</f>
        <v>165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1.3728482922848374E+27</v>
      </c>
      <c r="E68" s="4">
        <f>Input!I69</f>
        <v>4208.1265065714288</v>
      </c>
      <c r="F68">
        <f t="shared" ref="F68:F84" si="14">E68-$E$3</f>
        <v>651.97274628571495</v>
      </c>
      <c r="G68">
        <f t="shared" si="10"/>
        <v>56.070544748267977</v>
      </c>
      <c r="H68">
        <f t="shared" si="6"/>
        <v>355099.43379717611</v>
      </c>
      <c r="I68">
        <f t="shared" ref="I68:I84" si="15">(G68-$J$4)^2</f>
        <v>86158.524668147089</v>
      </c>
      <c r="N68" s="4">
        <f>Input!J69</f>
        <v>20.399812285713779</v>
      </c>
      <c r="O68">
        <f t="shared" si="7"/>
        <v>18.740890428571674</v>
      </c>
      <c r="P68">
        <f t="shared" si="8"/>
        <v>0</v>
      </c>
      <c r="Q68">
        <f t="shared" si="9"/>
        <v>351.22097405572941</v>
      </c>
      <c r="R68">
        <f t="shared" ref="R68:R84" si="16">(O68-$S$4)^2</f>
        <v>50.287676728639767</v>
      </c>
    </row>
    <row r="69" spans="1:18" x14ac:dyDescent="0.25">
      <c r="A69">
        <f>Input!G70</f>
        <v>166</v>
      </c>
      <c r="B69">
        <f t="shared" si="11"/>
        <v>66</v>
      </c>
      <c r="C69">
        <f t="shared" si="12"/>
        <v>4.6071866343312918E+28</v>
      </c>
      <c r="D69" s="4">
        <f t="shared" si="13"/>
        <v>3.7317885661489057E+27</v>
      </c>
      <c r="E69" s="4">
        <f>Input!I70</f>
        <v>4229.3968422857142</v>
      </c>
      <c r="F69">
        <f t="shared" si="14"/>
        <v>673.24308200000041</v>
      </c>
      <c r="G69">
        <f t="shared" si="10"/>
        <v>56.070544748267977</v>
      </c>
      <c r="H69">
        <f t="shared" ref="H69:H84" si="17">(F69-G69)^2</f>
        <v>380901.94073774113</v>
      </c>
      <c r="I69">
        <f t="shared" si="15"/>
        <v>86158.524668147089</v>
      </c>
      <c r="N69" s="4">
        <f>Input!J70</f>
        <v>21.270335714285466</v>
      </c>
      <c r="O69">
        <f t="shared" ref="O69:O84" si="18">N69-$N$3</f>
        <v>19.611413857143361</v>
      </c>
      <c r="P69">
        <f t="shared" ref="P69:P84" si="19">$Y$3*((1/$AA$3)*(1/SQRT(2*PI()))*EXP(-1*D69*D69/2))</f>
        <v>0</v>
      </c>
      <c r="Q69">
        <f t="shared" ref="Q69:Q84" si="20">(O69-P69)^2</f>
        <v>384.60755347615464</v>
      </c>
      <c r="R69">
        <f t="shared" si="16"/>
        <v>63.39191341876797</v>
      </c>
    </row>
    <row r="70" spans="1:18" x14ac:dyDescent="0.25">
      <c r="A70">
        <f>Input!G71</f>
        <v>167</v>
      </c>
      <c r="B70">
        <f t="shared" si="11"/>
        <v>67</v>
      </c>
      <c r="C70">
        <f t="shared" si="12"/>
        <v>1.2523631708422139E+29</v>
      </c>
      <c r="D70" s="4">
        <f t="shared" si="13"/>
        <v>1.0144053047013807E+28</v>
      </c>
      <c r="E70" s="4">
        <f>Input!I71</f>
        <v>4252.4246497142867</v>
      </c>
      <c r="F70">
        <f t="shared" si="14"/>
        <v>696.2708894285729</v>
      </c>
      <c r="G70">
        <f t="shared" ref="G70:G84" si="21">G69+P70</f>
        <v>56.070544748267977</v>
      </c>
      <c r="H70">
        <f t="shared" si="17"/>
        <v>409856.48132878129</v>
      </c>
      <c r="I70">
        <f t="shared" si="15"/>
        <v>86158.524668147089</v>
      </c>
      <c r="N70" s="4">
        <f>Input!J71</f>
        <v>23.027807428572487</v>
      </c>
      <c r="O70">
        <f t="shared" si="18"/>
        <v>21.368885571430383</v>
      </c>
      <c r="P70">
        <f t="shared" si="19"/>
        <v>0</v>
      </c>
      <c r="Q70">
        <f t="shared" si="20"/>
        <v>456.62927056488559</v>
      </c>
      <c r="R70">
        <f t="shared" si="16"/>
        <v>94.466261972619009</v>
      </c>
    </row>
    <row r="71" spans="1:18" x14ac:dyDescent="0.25">
      <c r="A71">
        <f>Input!G72</f>
        <v>168</v>
      </c>
      <c r="B71">
        <f t="shared" si="11"/>
        <v>68</v>
      </c>
      <c r="C71">
        <f t="shared" si="12"/>
        <v>3.4042760499317408E+29</v>
      </c>
      <c r="D71" s="4">
        <f t="shared" si="13"/>
        <v>2.757439506462224E+28</v>
      </c>
      <c r="E71" s="4">
        <f>Input!I72</f>
        <v>4276.6186301428579</v>
      </c>
      <c r="F71">
        <f t="shared" si="14"/>
        <v>720.46486985714409</v>
      </c>
      <c r="G71">
        <f t="shared" si="21"/>
        <v>56.070544748267977</v>
      </c>
      <c r="H71">
        <f t="shared" si="17"/>
        <v>441419.819236879</v>
      </c>
      <c r="I71">
        <f t="shared" si="15"/>
        <v>86158.524668147089</v>
      </c>
      <c r="N71" s="4">
        <f>Input!J72</f>
        <v>24.193980428571194</v>
      </c>
      <c r="O71">
        <f t="shared" si="18"/>
        <v>22.53505857142909</v>
      </c>
      <c r="P71">
        <f t="shared" si="19"/>
        <v>0</v>
      </c>
      <c r="Q71">
        <f t="shared" si="20"/>
        <v>507.82886481773971</v>
      </c>
      <c r="R71">
        <f t="shared" si="16"/>
        <v>118.49516823192798</v>
      </c>
    </row>
    <row r="72" spans="1:18" x14ac:dyDescent="0.25">
      <c r="A72">
        <f>Input!G73</f>
        <v>169</v>
      </c>
      <c r="B72">
        <f t="shared" si="11"/>
        <v>69</v>
      </c>
      <c r="C72">
        <f t="shared" si="12"/>
        <v>9.2537817255877872E+29</v>
      </c>
      <c r="D72" s="4">
        <f t="shared" si="13"/>
        <v>7.49549770349134E+28</v>
      </c>
      <c r="E72" s="4">
        <f>Input!I73</f>
        <v>4301.601009</v>
      </c>
      <c r="F72">
        <f t="shared" si="14"/>
        <v>745.44724871428616</v>
      </c>
      <c r="G72">
        <f t="shared" si="21"/>
        <v>56.070544748267977</v>
      </c>
      <c r="H72">
        <f t="shared" si="17"/>
        <v>475240.23997105111</v>
      </c>
      <c r="I72">
        <f t="shared" si="15"/>
        <v>86158.524668147089</v>
      </c>
      <c r="N72" s="4">
        <f>Input!J73</f>
        <v>24.982378857142066</v>
      </c>
      <c r="O72">
        <f t="shared" si="18"/>
        <v>23.323456999999962</v>
      </c>
      <c r="P72">
        <f t="shared" si="19"/>
        <v>0</v>
      </c>
      <c r="Q72">
        <f t="shared" si="20"/>
        <v>543.98364643084722</v>
      </c>
      <c r="R72">
        <f t="shared" si="16"/>
        <v>136.28103912825148</v>
      </c>
    </row>
    <row r="73" spans="1:18" x14ac:dyDescent="0.25">
      <c r="A73">
        <f>Input!G74</f>
        <v>170</v>
      </c>
      <c r="B73">
        <f t="shared" si="11"/>
        <v>70</v>
      </c>
      <c r="C73">
        <f t="shared" si="12"/>
        <v>2.5154386709191669E+30</v>
      </c>
      <c r="D73" s="4">
        <f t="shared" si="13"/>
        <v>2.0374875202657013E+29</v>
      </c>
      <c r="E73" s="4">
        <f>Input!I74</f>
        <v>4326.9611621428576</v>
      </c>
      <c r="F73">
        <f t="shared" si="14"/>
        <v>770.80740185714376</v>
      </c>
      <c r="G73">
        <f t="shared" si="21"/>
        <v>56.070544748267977</v>
      </c>
      <c r="H73">
        <f t="shared" si="17"/>
        <v>510848.77490987355</v>
      </c>
      <c r="I73">
        <f t="shared" si="15"/>
        <v>86158.524668147089</v>
      </c>
      <c r="N73" s="4">
        <f>Input!J74</f>
        <v>25.360153142857598</v>
      </c>
      <c r="O73">
        <f t="shared" si="18"/>
        <v>23.701231285715494</v>
      </c>
      <c r="P73">
        <f t="shared" si="19"/>
        <v>0</v>
      </c>
      <c r="Q73">
        <f t="shared" si="20"/>
        <v>561.74836445897893</v>
      </c>
      <c r="R73">
        <f t="shared" si="16"/>
        <v>145.24398653643871</v>
      </c>
    </row>
    <row r="74" spans="1:18" x14ac:dyDescent="0.25">
      <c r="A74">
        <f>Input!G75</f>
        <v>171</v>
      </c>
      <c r="B74">
        <f t="shared" si="11"/>
        <v>71</v>
      </c>
      <c r="C74">
        <f t="shared" si="12"/>
        <v>6.8376712297627441E+30</v>
      </c>
      <c r="D74" s="4">
        <f t="shared" si="13"/>
        <v>5.5384653020503376E+29</v>
      </c>
      <c r="E74" s="4">
        <f>Input!I75</f>
        <v>4352.485565</v>
      </c>
      <c r="F74">
        <f t="shared" si="14"/>
        <v>796.33180471428614</v>
      </c>
      <c r="G74">
        <f t="shared" si="21"/>
        <v>56.070544748267977</v>
      </c>
      <c r="H74">
        <f t="shared" si="17"/>
        <v>547986.73300647677</v>
      </c>
      <c r="I74">
        <f t="shared" si="15"/>
        <v>86158.524668147089</v>
      </c>
      <c r="N74" s="4">
        <f>Input!J75</f>
        <v>25.524402857142377</v>
      </c>
      <c r="O74">
        <f t="shared" si="18"/>
        <v>23.865481000000273</v>
      </c>
      <c r="P74">
        <f t="shared" si="19"/>
        <v>0</v>
      </c>
      <c r="Q74">
        <f t="shared" si="20"/>
        <v>569.56118336137399</v>
      </c>
      <c r="R74">
        <f t="shared" si="16"/>
        <v>149.22994806873041</v>
      </c>
    </row>
    <row r="75" spans="1:18" x14ac:dyDescent="0.25">
      <c r="A75">
        <f>Input!G76</f>
        <v>172</v>
      </c>
      <c r="B75">
        <f t="shared" si="11"/>
        <v>72</v>
      </c>
      <c r="C75">
        <f t="shared" si="12"/>
        <v>1.8586717452841279E+31</v>
      </c>
      <c r="D75" s="4">
        <f t="shared" si="13"/>
        <v>1.5055109588114368E+30</v>
      </c>
      <c r="E75" s="4">
        <f>Input!I76</f>
        <v>4378.6176917142857</v>
      </c>
      <c r="F75">
        <f t="shared" si="14"/>
        <v>822.46393142857187</v>
      </c>
      <c r="G75">
        <f t="shared" si="21"/>
        <v>56.070544748267977</v>
      </c>
      <c r="H75">
        <f t="shared" si="17"/>
        <v>587358.82314730587</v>
      </c>
      <c r="I75">
        <f t="shared" si="15"/>
        <v>86158.524668147089</v>
      </c>
      <c r="N75" s="4">
        <f>Input!J76</f>
        <v>26.132126714285732</v>
      </c>
      <c r="O75">
        <f t="shared" si="18"/>
        <v>24.473204857143628</v>
      </c>
      <c r="P75">
        <f t="shared" si="19"/>
        <v>0</v>
      </c>
      <c r="Q75">
        <f t="shared" si="20"/>
        <v>598.93775597971842</v>
      </c>
      <c r="R75">
        <f t="shared" si="16"/>
        <v>164.44715041465884</v>
      </c>
    </row>
    <row r="76" spans="1:18" x14ac:dyDescent="0.25">
      <c r="A76">
        <f>Input!G77</f>
        <v>173</v>
      </c>
      <c r="B76">
        <f t="shared" si="11"/>
        <v>73</v>
      </c>
      <c r="C76">
        <f t="shared" si="12"/>
        <v>5.0523936302761039E+31</v>
      </c>
      <c r="D76" s="4">
        <f t="shared" si="13"/>
        <v>4.0924030818830826E+30</v>
      </c>
      <c r="E76" s="4">
        <f>Input!I77</f>
        <v>4405.2754175714281</v>
      </c>
      <c r="F76">
        <f t="shared" si="14"/>
        <v>849.12165728571426</v>
      </c>
      <c r="G76">
        <f t="shared" si="21"/>
        <v>56.070544748267977</v>
      </c>
      <c r="H76">
        <f t="shared" si="17"/>
        <v>628930.06709688134</v>
      </c>
      <c r="I76">
        <f t="shared" si="15"/>
        <v>86158.524668147089</v>
      </c>
      <c r="N76" s="4">
        <f>Input!J77</f>
        <v>26.657725857142395</v>
      </c>
      <c r="O76">
        <f t="shared" si="18"/>
        <v>24.998804000000291</v>
      </c>
      <c r="P76">
        <f t="shared" si="19"/>
        <v>0</v>
      </c>
      <c r="Q76">
        <f t="shared" si="20"/>
        <v>624.94020143043053</v>
      </c>
      <c r="R76">
        <f t="shared" si="16"/>
        <v>178.20365094960886</v>
      </c>
    </row>
    <row r="77" spans="1:18" x14ac:dyDescent="0.25">
      <c r="A77">
        <f>Input!G78</f>
        <v>174</v>
      </c>
      <c r="B77">
        <f t="shared" si="11"/>
        <v>74</v>
      </c>
      <c r="C77">
        <f t="shared" si="12"/>
        <v>1.3733829795401761E+32</v>
      </c>
      <c r="D77" s="4">
        <f t="shared" si="13"/>
        <v>1.1124304932212578E+31</v>
      </c>
      <c r="E77" s="4">
        <f>Input!I78</f>
        <v>4432.5572922857145</v>
      </c>
      <c r="F77">
        <f t="shared" si="14"/>
        <v>876.40353200000072</v>
      </c>
      <c r="G77">
        <f t="shared" si="21"/>
        <v>56.070544748267977</v>
      </c>
      <c r="H77">
        <f t="shared" si="17"/>
        <v>672946.20997335156</v>
      </c>
      <c r="I77">
        <f t="shared" si="15"/>
        <v>86158.524668147089</v>
      </c>
      <c r="N77" s="4">
        <f>Input!J78</f>
        <v>27.281874714286459</v>
      </c>
      <c r="O77">
        <f t="shared" si="18"/>
        <v>25.622952857144355</v>
      </c>
      <c r="P77">
        <f t="shared" si="19"/>
        <v>0</v>
      </c>
      <c r="Q77">
        <f t="shared" si="20"/>
        <v>656.53571311944211</v>
      </c>
      <c r="R77">
        <f t="shared" si="16"/>
        <v>195.25710596348904</v>
      </c>
    </row>
    <row r="78" spans="1:18" x14ac:dyDescent="0.25">
      <c r="A78">
        <f>Input!G79</f>
        <v>175</v>
      </c>
      <c r="B78">
        <f t="shared" si="11"/>
        <v>75</v>
      </c>
      <c r="C78">
        <f t="shared" si="12"/>
        <v>3.7332419967990015E+32</v>
      </c>
      <c r="D78" s="4">
        <f t="shared" si="13"/>
        <v>3.0238995951470782E+31</v>
      </c>
      <c r="E78" s="4">
        <f>Input!I79</f>
        <v>4460.5290155714283</v>
      </c>
      <c r="F78">
        <f t="shared" si="14"/>
        <v>904.3752552857145</v>
      </c>
      <c r="G78">
        <f t="shared" si="21"/>
        <v>56.070544748267977</v>
      </c>
      <c r="H78">
        <f t="shared" si="17"/>
        <v>719620.88192002103</v>
      </c>
      <c r="I78">
        <f t="shared" si="15"/>
        <v>86158.524668147089</v>
      </c>
      <c r="N78" s="4">
        <f>Input!J79</f>
        <v>27.971723285713779</v>
      </c>
      <c r="O78">
        <f t="shared" si="18"/>
        <v>26.312801428571674</v>
      </c>
      <c r="P78">
        <f t="shared" si="19"/>
        <v>0</v>
      </c>
      <c r="Q78">
        <f t="shared" si="20"/>
        <v>692.36351901944352</v>
      </c>
      <c r="R78">
        <f t="shared" si="16"/>
        <v>215.0121162344841</v>
      </c>
    </row>
    <row r="79" spans="1:18" x14ac:dyDescent="0.25">
      <c r="A79">
        <f>Input!G80</f>
        <v>176</v>
      </c>
      <c r="B79">
        <f t="shared" si="11"/>
        <v>76</v>
      </c>
      <c r="C79">
        <f t="shared" si="12"/>
        <v>1.0148003881138887E+33</v>
      </c>
      <c r="D79" s="4">
        <f t="shared" si="13"/>
        <v>8.2198113205729673E+31</v>
      </c>
      <c r="E79" s="4">
        <f>Input!I80</f>
        <v>4489.7490367142855</v>
      </c>
      <c r="F79">
        <f t="shared" si="14"/>
        <v>933.59527642857165</v>
      </c>
      <c r="G79">
        <f t="shared" si="21"/>
        <v>56.070544748267977</v>
      </c>
      <c r="H79">
        <f t="shared" si="17"/>
        <v>770049.65471058898</v>
      </c>
      <c r="I79">
        <f t="shared" si="15"/>
        <v>86158.524668147089</v>
      </c>
      <c r="N79" s="4">
        <f>Input!J80</f>
        <v>29.220021142857149</v>
      </c>
      <c r="O79">
        <f t="shared" si="18"/>
        <v>27.561099285715045</v>
      </c>
      <c r="P79">
        <f t="shared" si="19"/>
        <v>0</v>
      </c>
      <c r="Q79">
        <f t="shared" si="20"/>
        <v>759.61419383704231</v>
      </c>
      <c r="R79">
        <f t="shared" si="16"/>
        <v>253.1786743734331</v>
      </c>
    </row>
    <row r="80" spans="1:18" x14ac:dyDescent="0.25">
      <c r="A80">
        <f>Input!G81</f>
        <v>177</v>
      </c>
      <c r="B80">
        <f t="shared" si="11"/>
        <v>77</v>
      </c>
      <c r="C80">
        <f t="shared" si="12"/>
        <v>2.7585134545231703E+33</v>
      </c>
      <c r="D80" s="4">
        <f t="shared" si="13"/>
        <v>2.2343763746075443E+32</v>
      </c>
      <c r="E80" s="4">
        <f>Input!I81</f>
        <v>4519.4453818571428</v>
      </c>
      <c r="F80">
        <f t="shared" si="14"/>
        <v>963.291621571429</v>
      </c>
      <c r="G80">
        <f t="shared" si="21"/>
        <v>56.070544748267977</v>
      </c>
      <c r="H80">
        <f t="shared" si="17"/>
        <v>823050.08223217598</v>
      </c>
      <c r="I80">
        <f t="shared" si="15"/>
        <v>86158.524668147089</v>
      </c>
      <c r="N80" s="4">
        <f>Input!J81</f>
        <v>29.696345142857353</v>
      </c>
      <c r="O80">
        <f t="shared" si="18"/>
        <v>28.037423285715249</v>
      </c>
      <c r="P80">
        <f t="shared" si="19"/>
        <v>0</v>
      </c>
      <c r="Q80">
        <f t="shared" si="20"/>
        <v>786.09710450236764</v>
      </c>
      <c r="R80">
        <f t="shared" si="16"/>
        <v>268.56370265950818</v>
      </c>
    </row>
    <row r="81" spans="1:18" x14ac:dyDescent="0.25">
      <c r="A81">
        <f>Input!G82</f>
        <v>178</v>
      </c>
      <c r="B81">
        <f t="shared" si="11"/>
        <v>78</v>
      </c>
      <c r="C81">
        <f t="shared" si="12"/>
        <v>7.4984169969901209E+33</v>
      </c>
      <c r="D81" s="4">
        <f t="shared" si="13"/>
        <v>6.0736646970338889E+32</v>
      </c>
      <c r="E81" s="4">
        <f>Input!I82</f>
        <v>4549.223852000001</v>
      </c>
      <c r="F81">
        <f t="shared" si="14"/>
        <v>993.07009171428717</v>
      </c>
      <c r="G81">
        <f t="shared" si="21"/>
        <v>56.070544748267977</v>
      </c>
      <c r="H81">
        <f t="shared" si="17"/>
        <v>877968.15101452533</v>
      </c>
      <c r="I81">
        <f t="shared" si="15"/>
        <v>86158.524668147089</v>
      </c>
      <c r="N81" s="4">
        <f>Input!J82</f>
        <v>29.778470142858168</v>
      </c>
      <c r="O81">
        <f t="shared" si="18"/>
        <v>28.119548285716064</v>
      </c>
      <c r="P81">
        <f t="shared" si="19"/>
        <v>0</v>
      </c>
      <c r="Q81">
        <f t="shared" si="20"/>
        <v>790.70899579271725</v>
      </c>
      <c r="R81">
        <f t="shared" si="16"/>
        <v>271.26216193634474</v>
      </c>
    </row>
    <row r="82" spans="1:18" x14ac:dyDescent="0.25">
      <c r="A82">
        <f>Input!G83</f>
        <v>179</v>
      </c>
      <c r="B82">
        <f t="shared" si="11"/>
        <v>79</v>
      </c>
      <c r="C82">
        <f t="shared" si="12"/>
        <v>2.0382810665126688E+34</v>
      </c>
      <c r="D82" s="4">
        <f t="shared" si="13"/>
        <v>1.6509932378100432E+33</v>
      </c>
      <c r="E82" s="4">
        <f>Input!I83</f>
        <v>4580.1849198571426</v>
      </c>
      <c r="F82">
        <f t="shared" si="14"/>
        <v>1024.0311595714288</v>
      </c>
      <c r="G82">
        <f t="shared" si="21"/>
        <v>56.070544748267977</v>
      </c>
      <c r="H82">
        <f t="shared" si="17"/>
        <v>936947.75184883166</v>
      </c>
      <c r="I82">
        <f t="shared" si="15"/>
        <v>86158.524668147089</v>
      </c>
      <c r="N82" s="4">
        <f>Input!J83</f>
        <v>30.961067857141643</v>
      </c>
      <c r="O82">
        <f t="shared" si="18"/>
        <v>29.302145999999539</v>
      </c>
      <c r="P82">
        <f t="shared" si="19"/>
        <v>0</v>
      </c>
      <c r="Q82">
        <f t="shared" si="20"/>
        <v>858.61576020528901</v>
      </c>
      <c r="R82">
        <f t="shared" si="16"/>
        <v>311.61555860955741</v>
      </c>
    </row>
    <row r="83" spans="1:18" x14ac:dyDescent="0.25">
      <c r="A83">
        <f>Input!G84</f>
        <v>180</v>
      </c>
      <c r="B83">
        <f t="shared" si="11"/>
        <v>80</v>
      </c>
      <c r="C83">
        <f t="shared" si="12"/>
        <v>5.5406223843935098E+34</v>
      </c>
      <c r="D83" s="4">
        <f t="shared" si="13"/>
        <v>4.4878649172478033E+33</v>
      </c>
      <c r="E83" s="4">
        <f>Input!I84</f>
        <v>4612.7063598571431</v>
      </c>
      <c r="F83">
        <f t="shared" si="14"/>
        <v>1056.5525995714293</v>
      </c>
      <c r="G83">
        <f t="shared" si="21"/>
        <v>56.070544748267977</v>
      </c>
      <c r="H83">
        <f t="shared" si="17"/>
        <v>1000964.3420231752</v>
      </c>
      <c r="I83">
        <f t="shared" si="15"/>
        <v>86158.524668147089</v>
      </c>
      <c r="N83" s="4">
        <f>Input!J84</f>
        <v>32.521440000000439</v>
      </c>
      <c r="O83">
        <f t="shared" si="18"/>
        <v>30.862518142858335</v>
      </c>
      <c r="P83">
        <f t="shared" si="19"/>
        <v>0</v>
      </c>
      <c r="Q83">
        <f t="shared" si="20"/>
        <v>952.49502611825983</v>
      </c>
      <c r="R83">
        <f t="shared" si="16"/>
        <v>369.13968283473173</v>
      </c>
    </row>
    <row r="84" spans="1:18" x14ac:dyDescent="0.25">
      <c r="A84">
        <f>Input!G85</f>
        <v>181</v>
      </c>
      <c r="B84">
        <f t="shared" si="11"/>
        <v>81</v>
      </c>
      <c r="C84">
        <f t="shared" si="12"/>
        <v>1.5060973145850306E+35</v>
      </c>
      <c r="D84" s="4">
        <f t="shared" si="13"/>
        <v>1.2199281653133561E+34</v>
      </c>
      <c r="E84" s="4">
        <f>Input!I85</f>
        <v>4645.7862487142856</v>
      </c>
      <c r="F84">
        <f t="shared" si="14"/>
        <v>1089.6324884285718</v>
      </c>
      <c r="G84">
        <f t="shared" si="21"/>
        <v>56.070544748267977</v>
      </c>
      <c r="H84">
        <f t="shared" si="17"/>
        <v>1068250.2914242074</v>
      </c>
      <c r="I84">
        <f t="shared" si="15"/>
        <v>86158.524668147089</v>
      </c>
      <c r="N84" s="4">
        <f>Input!J85</f>
        <v>33.079888857142578</v>
      </c>
      <c r="O84">
        <f t="shared" si="18"/>
        <v>31.420967000000473</v>
      </c>
      <c r="P84">
        <f t="shared" si="19"/>
        <v>0</v>
      </c>
      <c r="Q84">
        <f t="shared" si="20"/>
        <v>987.27716721511877</v>
      </c>
      <c r="R84">
        <f t="shared" si="16"/>
        <v>390.91051286729936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2021-08-17T22:23:06Z</dcterms:modified>
</cp:coreProperties>
</file>