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LogNormal!$U$5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1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5" l="1"/>
  <c r="Z13" i="5" l="1"/>
  <c r="AA13" i="5" s="1"/>
  <c r="Z12" i="5"/>
  <c r="AA12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83" i="15" l="1"/>
  <c r="D195" i="15"/>
  <c r="D206" i="15"/>
  <c r="D351" i="15"/>
  <c r="D391" i="15"/>
  <c r="D415" i="15"/>
  <c r="D149" i="15"/>
  <c r="D196" i="15"/>
  <c r="E196" i="15" s="1"/>
  <c r="D344" i="15"/>
  <c r="D352" i="15"/>
  <c r="D240" i="15"/>
  <c r="D341" i="15"/>
  <c r="E341" i="15" s="1"/>
  <c r="D369" i="15"/>
  <c r="D381" i="15"/>
  <c r="D385" i="15"/>
  <c r="D43" i="15"/>
  <c r="D150" i="15"/>
  <c r="E150" i="15" s="1"/>
  <c r="D156" i="15"/>
  <c r="D189" i="15"/>
  <c r="D350" i="15"/>
  <c r="D382" i="15"/>
  <c r="D398" i="15"/>
  <c r="D406" i="15"/>
  <c r="D414" i="15"/>
  <c r="E415" i="15" s="1"/>
  <c r="B84" i="5"/>
  <c r="B80" i="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E392" i="15" s="1"/>
  <c r="D400" i="15"/>
  <c r="E400" i="15" s="1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E374" i="15" s="1"/>
  <c r="D395" i="15"/>
  <c r="D419" i="15"/>
  <c r="E419" i="15" s="1"/>
  <c r="D349" i="15"/>
  <c r="D205" i="15"/>
  <c r="E206" i="15" s="1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E397" i="15" s="1"/>
  <c r="D405" i="15"/>
  <c r="D413" i="15"/>
  <c r="E407" i="15"/>
  <c r="D70" i="15"/>
  <c r="D326" i="15"/>
  <c r="E344" i="15"/>
  <c r="D359" i="15"/>
  <c r="D370" i="15"/>
  <c r="E370" i="15" s="1"/>
  <c r="D377" i="15"/>
  <c r="D403" i="15"/>
  <c r="E403" i="15" s="1"/>
  <c r="D410" i="15"/>
  <c r="D35" i="15"/>
  <c r="D47" i="15"/>
  <c r="D82" i="15"/>
  <c r="D85" i="15"/>
  <c r="D106" i="15"/>
  <c r="D123" i="15"/>
  <c r="D190" i="15"/>
  <c r="E190" i="15" s="1"/>
  <c r="D253" i="15"/>
  <c r="E253" i="15" s="1"/>
  <c r="D286" i="15"/>
  <c r="D323" i="15"/>
  <c r="D312" i="15"/>
  <c r="D338" i="15"/>
  <c r="D371" i="15"/>
  <c r="E371" i="15" s="1"/>
  <c r="D378" i="15"/>
  <c r="D404" i="15"/>
  <c r="D411" i="15"/>
  <c r="D54" i="15"/>
  <c r="D105" i="15"/>
  <c r="E106" i="15" s="1"/>
  <c r="D204" i="15"/>
  <c r="D254" i="15"/>
  <c r="E254" i="15" s="1"/>
  <c r="D255" i="15"/>
  <c r="D324" i="15"/>
  <c r="D331" i="15"/>
  <c r="D335" i="15"/>
  <c r="D357" i="15"/>
  <c r="E357" i="15" s="1"/>
  <c r="D360" i="15"/>
  <c r="D368" i="15"/>
  <c r="D375" i="15"/>
  <c r="D393" i="15"/>
  <c r="D401" i="15"/>
  <c r="E402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E391" i="15" s="1"/>
  <c r="D62" i="15"/>
  <c r="D325" i="15"/>
  <c r="D328" i="15"/>
  <c r="D336" i="15"/>
  <c r="E337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E183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404" i="15"/>
  <c r="E393" i="15" l="1"/>
  <c r="E342" i="15"/>
  <c r="E286" i="15"/>
  <c r="E317" i="15"/>
  <c r="E351" i="15"/>
  <c r="E367" i="15"/>
  <c r="E418" i="15"/>
  <c r="E387" i="15"/>
  <c r="E265" i="15"/>
  <c r="E66" i="15"/>
  <c r="E362" i="15"/>
  <c r="E62" i="15"/>
  <c r="E270" i="15"/>
  <c r="E327" i="15"/>
  <c r="E335" i="15"/>
  <c r="E412" i="15"/>
  <c r="E417" i="15"/>
  <c r="E413" i="15"/>
  <c r="E348" i="15"/>
  <c r="E363" i="15"/>
  <c r="E352" i="15"/>
  <c r="E43" i="15"/>
  <c r="E44" i="15"/>
  <c r="E368" i="15"/>
  <c r="E350" i="15"/>
  <c r="E271" i="15"/>
  <c r="E56" i="15"/>
  <c r="E322" i="15"/>
  <c r="E333" i="15"/>
  <c r="E381" i="15"/>
  <c r="E377" i="15"/>
  <c r="E51" i="15"/>
  <c r="E399" i="15"/>
  <c r="E360" i="15"/>
  <c r="E409" i="15"/>
  <c r="E49" i="15"/>
  <c r="E52" i="15"/>
  <c r="E398" i="15"/>
  <c r="E313" i="15"/>
  <c r="E323" i="15"/>
  <c r="E364" i="15"/>
  <c r="E157" i="15"/>
  <c r="E112" i="15"/>
  <c r="E42" i="15"/>
  <c r="E120" i="15"/>
  <c r="E48" i="15"/>
  <c r="E50" i="15"/>
  <c r="E189" i="15"/>
  <c r="E332" i="15"/>
  <c r="E372" i="15"/>
  <c r="E109" i="15"/>
  <c r="E382" i="15"/>
  <c r="E55" i="15"/>
  <c r="E384" i="15"/>
  <c r="E108" i="15"/>
  <c r="E40" i="15"/>
  <c r="E54" i="15"/>
  <c r="E375" i="15"/>
  <c r="E406" i="15"/>
  <c r="E349" i="15"/>
  <c r="E205" i="15"/>
  <c r="E414" i="15"/>
  <c r="E386" i="15"/>
  <c r="E358" i="15"/>
  <c r="E38" i="15"/>
  <c r="E421" i="15"/>
  <c r="E365" i="15"/>
  <c r="E356" i="15"/>
  <c r="E123" i="15"/>
  <c r="E331" i="15"/>
  <c r="E334" i="15"/>
  <c r="E336" i="15"/>
  <c r="E390" i="15"/>
  <c r="E275" i="15"/>
  <c r="E264" i="15"/>
  <c r="E90" i="15"/>
  <c r="E394" i="15"/>
  <c r="E110" i="15"/>
  <c r="E47" i="15"/>
  <c r="E57" i="15"/>
  <c r="E401" i="15"/>
  <c r="E324" i="15"/>
  <c r="E191" i="15"/>
  <c r="E410" i="15"/>
  <c r="E359" i="15"/>
  <c r="E388" i="15"/>
  <c r="E353" i="15"/>
  <c r="E343" i="15"/>
  <c r="E408" i="15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F48" i="16"/>
  <c r="H48" i="16" s="1"/>
  <c r="B90" i="15"/>
  <c r="G47" i="16" l="1"/>
  <c r="I46" i="17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86" i="5" l="1"/>
  <c r="P87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<sst xmlns="http://schemas.openxmlformats.org/spreadsheetml/2006/main" count="710" uniqueCount="467">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</sst>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0.44347414285714282</c:v>
                </c:pt>
                <c:pt idx="3">
                  <c:v>1.1333228571428573</c:v>
                </c:pt>
                <c:pt idx="4">
                  <c:v>2.0366961428571426</c:v>
                </c:pt>
                <c:pt idx="5">
                  <c:v>3.4985184285714279</c:v>
                </c:pt>
                <c:pt idx="6">
                  <c:v>5.2395652857142858</c:v>
                </c:pt>
                <c:pt idx="7">
                  <c:v>8.6231091428571442</c:v>
                </c:pt>
                <c:pt idx="8">
                  <c:v>12.729351571428571</c:v>
                </c:pt>
                <c:pt idx="9">
                  <c:v>17.82109214285714</c:v>
                </c:pt>
                <c:pt idx="10">
                  <c:v>23.274182142857143</c:v>
                </c:pt>
                <c:pt idx="11">
                  <c:v>30.419044</c:v>
                </c:pt>
                <c:pt idx="12">
                  <c:v>39.649876999999996</c:v>
                </c:pt>
                <c:pt idx="13">
                  <c:v>48.486510714285714</c:v>
                </c:pt>
                <c:pt idx="14">
                  <c:v>63.679607571428562</c:v>
                </c:pt>
                <c:pt idx="15">
                  <c:v>81.599249571428558</c:v>
                </c:pt>
                <c:pt idx="16">
                  <c:v>112.19896814285713</c:v>
                </c:pt>
                <c:pt idx="17">
                  <c:v>142.19096271428572</c:v>
                </c:pt>
                <c:pt idx="18">
                  <c:v>178.47372071428572</c:v>
                </c:pt>
                <c:pt idx="19">
                  <c:v>217.49944857142859</c:v>
                </c:pt>
                <c:pt idx="20">
                  <c:v>273.72211971428572</c:v>
                </c:pt>
                <c:pt idx="21">
                  <c:v>341.96786871428571</c:v>
                </c:pt>
                <c:pt idx="22">
                  <c:v>427.64051042857142</c:v>
                </c:pt>
                <c:pt idx="23">
                  <c:v>514.26580057142849</c:v>
                </c:pt>
                <c:pt idx="24">
                  <c:v>622.5884755714286</c:v>
                </c:pt>
                <c:pt idx="25">
                  <c:v>740.47048299999994</c:v>
                </c:pt>
                <c:pt idx="26">
                  <c:v>869.71856942857141</c:v>
                </c:pt>
                <c:pt idx="27">
                  <c:v>996.78213485714286</c:v>
                </c:pt>
                <c:pt idx="28">
                  <c:v>1122.1703534285714</c:v>
                </c:pt>
                <c:pt idx="29">
                  <c:v>1245.374051</c:v>
                </c:pt>
                <c:pt idx="30">
                  <c:v>1366.179703</c:v>
                </c:pt>
                <c:pt idx="31">
                  <c:v>1483.240462</c:v>
                </c:pt>
                <c:pt idx="32">
                  <c:v>1593.7476579999998</c:v>
                </c:pt>
                <c:pt idx="33">
                  <c:v>1706.6036247142858</c:v>
                </c:pt>
                <c:pt idx="34">
                  <c:v>1821.841212</c:v>
                </c:pt>
                <c:pt idx="35">
                  <c:v>1931.5271595714285</c:v>
                </c:pt>
                <c:pt idx="36">
                  <c:v>2037.1232897142856</c:v>
                </c:pt>
                <c:pt idx="37">
                  <c:v>2140.1242745714285</c:v>
                </c:pt>
                <c:pt idx="38">
                  <c:v>2234.3214755714284</c:v>
                </c:pt>
                <c:pt idx="39">
                  <c:v>2327.0897042857146</c:v>
                </c:pt>
                <c:pt idx="40">
                  <c:v>2417.6241371428569</c:v>
                </c:pt>
                <c:pt idx="41">
                  <c:v>2503.4281787142859</c:v>
                </c:pt>
                <c:pt idx="42">
                  <c:v>2584.6496537142857</c:v>
                </c:pt>
                <c:pt idx="43">
                  <c:v>2660.2373641428576</c:v>
                </c:pt>
                <c:pt idx="44">
                  <c:v>2731.1111082857146</c:v>
                </c:pt>
                <c:pt idx="45">
                  <c:v>2797.3201611428572</c:v>
                </c:pt>
                <c:pt idx="46">
                  <c:v>2857.8133244285718</c:v>
                </c:pt>
                <c:pt idx="47">
                  <c:v>2908.0080317142856</c:v>
                </c:pt>
                <c:pt idx="48">
                  <c:v>2952.0433754285709</c:v>
                </c:pt>
                <c:pt idx="49">
                  <c:v>2993.5492738571429</c:v>
                </c:pt>
                <c:pt idx="50">
                  <c:v>3031.2774292857148</c:v>
                </c:pt>
                <c:pt idx="51">
                  <c:v>3069.4654837142862</c:v>
                </c:pt>
                <c:pt idx="52">
                  <c:v>3106.520215285715</c:v>
                </c:pt>
                <c:pt idx="53">
                  <c:v>3141.4561258571425</c:v>
                </c:pt>
                <c:pt idx="54">
                  <c:v>3173.1891672857141</c:v>
                </c:pt>
                <c:pt idx="55">
                  <c:v>3202.1628138571432</c:v>
                </c:pt>
                <c:pt idx="56">
                  <c:v>3228.4263402857146</c:v>
                </c:pt>
                <c:pt idx="57">
                  <c:v>3252.8995449999998</c:v>
                </c:pt>
                <c:pt idx="58">
                  <c:v>3274.5969300000002</c:v>
                </c:pt>
                <c:pt idx="59">
                  <c:v>3294.6353930000005</c:v>
                </c:pt>
                <c:pt idx="60">
                  <c:v>3314.3617815714292</c:v>
                </c:pt>
                <c:pt idx="61">
                  <c:v>3333.0698219999999</c:v>
                </c:pt>
                <c:pt idx="62">
                  <c:v>3350.9730388571425</c:v>
                </c:pt>
                <c:pt idx="63">
                  <c:v>3367.8579077142858</c:v>
                </c:pt>
                <c:pt idx="64">
                  <c:v>3383.0181547142856</c:v>
                </c:pt>
                <c:pt idx="65">
                  <c:v>3396.8808291428577</c:v>
                </c:pt>
                <c:pt idx="66">
                  <c:v>3410.3000294285716</c:v>
                </c:pt>
                <c:pt idx="67">
                  <c:v>3422.5366318571432</c:v>
                </c:pt>
                <c:pt idx="68">
                  <c:v>3433.2621371428577</c:v>
                </c:pt>
                <c:pt idx="69">
                  <c:v>3442.1316208571438</c:v>
                </c:pt>
                <c:pt idx="70">
                  <c:v>3450.3769557142855</c:v>
                </c:pt>
                <c:pt idx="71">
                  <c:v>3457.5053925714287</c:v>
                </c:pt>
                <c:pt idx="72">
                  <c:v>3464.0753804285719</c:v>
                </c:pt>
                <c:pt idx="73">
                  <c:v>3470.0376444285716</c:v>
                </c:pt>
                <c:pt idx="74">
                  <c:v>3476.1313081428571</c:v>
                </c:pt>
                <c:pt idx="75">
                  <c:v>3481.929322428572</c:v>
                </c:pt>
                <c:pt idx="76">
                  <c:v>3487.4645371428574</c:v>
                </c:pt>
                <c:pt idx="77">
                  <c:v>3492.5070028571431</c:v>
                </c:pt>
                <c:pt idx="78">
                  <c:v>3497.7794181428576</c:v>
                </c:pt>
                <c:pt idx="79">
                  <c:v>3502.4112595714287</c:v>
                </c:pt>
                <c:pt idx="80">
                  <c:v>3506.5667768571425</c:v>
                </c:pt>
                <c:pt idx="81">
                  <c:v>3510.4759195714291</c:v>
                </c:pt>
                <c:pt idx="82">
                  <c:v>3514.5000371428582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33.663393172537276</c:v>
                </c:pt>
                <c:pt idx="2">
                  <c:v>38.946355995092922</c:v>
                </c:pt>
                <c:pt idx="3">
                  <c:v>45.047638727683676</c:v>
                </c:pt>
                <c:pt idx="4">
                  <c:v>52.09037188187844</c:v>
                </c:pt>
                <c:pt idx="5">
                  <c:v>60.214996874910234</c:v>
                </c:pt>
                <c:pt idx="6">
                  <c:v>69.581291285182402</c:v>
                </c:pt>
                <c:pt idx="7">
                  <c:v>80.370490431174829</c:v>
                </c:pt>
                <c:pt idx="8">
                  <c:v>92.787455016652515</c:v>
                </c:pt>
                <c:pt idx="9">
                  <c:v>107.06280997861717</c:v>
                </c:pt>
                <c:pt idx="10">
                  <c:v>123.45494825515296</c:v>
                </c:pt>
                <c:pt idx="11">
                  <c:v>142.25175411104533</c:v>
                </c:pt>
                <c:pt idx="12">
                  <c:v>163.77185348282939</c:v>
                </c:pt>
                <c:pt idx="13">
                  <c:v>188.36514387468344</c:v>
                </c:pt>
                <c:pt idx="14">
                  <c:v>216.41229529349607</c:v>
                </c:pt>
                <c:pt idx="15">
                  <c:v>248.32285017188741</c:v>
                </c:pt>
                <c:pt idx="16">
                  <c:v>284.53149059288387</c:v>
                </c:pt>
                <c:pt idx="17">
                  <c:v>325.49199543450732</c:v>
                </c:pt>
                <c:pt idx="18">
                  <c:v>371.66839265973954</c:v>
                </c:pt>
                <c:pt idx="19">
                  <c:v>423.522841776711</c:v>
                </c:pt>
                <c:pt idx="20">
                  <c:v>481.49988110406491</c:v>
                </c:pt>
                <c:pt idx="21">
                  <c:v>546.00686782002197</c:v>
                </c:pt>
                <c:pt idx="22">
                  <c:v>617.39074639731132</c:v>
                </c:pt>
                <c:pt idx="23">
                  <c:v>695.91171281832976</c:v>
                </c:pt>
                <c:pt idx="24">
                  <c:v>781.71488764899902</c:v>
                </c:pt>
                <c:pt idx="25">
                  <c:v>874.80173007463907</c:v>
                </c:pt>
                <c:pt idx="26">
                  <c:v>975.00353907560532</c:v>
                </c:pt>
                <c:pt idx="27">
                  <c:v>1081.9598808985468</c:v>
                </c:pt>
                <c:pt idx="28">
                  <c:v>1195.1050121120209</c:v>
                </c:pt>
                <c:pt idx="29">
                  <c:v>1313.6651950787323</c:v>
                </c:pt>
                <c:pt idx="30">
                  <c:v>1436.6691307897279</c:v>
                </c:pt>
                <c:pt idx="31">
                  <c:v>1562.972553550705</c:v>
                </c:pt>
                <c:pt idx="32">
                  <c:v>1691.2964541327879</c:v>
                </c:pt>
                <c:pt idx="33">
                  <c:v>1820.2766565972463</c:v>
                </c:pt>
                <c:pt idx="34">
                  <c:v>1948.5208870099013</c:v>
                </c:pt>
                <c:pt idx="35">
                  <c:v>2074.6683658463539</c:v>
                </c:pt>
                <c:pt idx="36">
                  <c:v>2197.4465733790626</c:v>
                </c:pt>
                <c:pt idx="37">
                  <c:v>2315.7202654973644</c:v>
                </c:pt>
                <c:pt idx="38">
                  <c:v>2428.5289592080476</c:v>
                </c:pt>
                <c:pt idx="39">
                  <c:v>2535.110712096171</c:v>
                </c:pt>
                <c:pt idx="40">
                  <c:v>2634.9117601350686</c:v>
                </c:pt>
                <c:pt idx="41">
                  <c:v>2727.5831385453807</c:v>
                </c:pt>
                <c:pt idx="42">
                  <c:v>2812.9665634282769</c:v>
                </c:pt>
                <c:pt idx="43">
                  <c:v>2891.0724938273966</c:v>
                </c:pt>
                <c:pt idx="44">
                  <c:v>2962.0534399667645</c:v>
                </c:pt>
                <c:pt idx="45">
                  <c:v>3026.1753342130523</c:v>
                </c:pt>
                <c:pt idx="46">
                  <c:v>3083.7892776878498</c:v>
                </c:pt>
                <c:pt idx="47">
                  <c:v>3135.3053582854841</c:v>
                </c:pt>
                <c:pt idx="48">
                  <c:v>3181.1696192995091</c:v>
                </c:pt>
                <c:pt idx="49">
                  <c:v>3221.844717952416</c:v>
                </c:pt>
                <c:pt idx="50">
                  <c:v>3257.794388424059</c:v>
                </c:pt>
                <c:pt idx="51">
                  <c:v>3289.4715233236911</c:v>
                </c:pt>
                <c:pt idx="52">
                  <c:v>3317.3095002069804</c:v>
                </c:pt>
                <c:pt idx="53">
                  <c:v>3341.716284790371</c:v>
                </c:pt>
                <c:pt idx="54">
                  <c:v>3363.0708160100685</c:v>
                </c:pt>
                <c:pt idx="55">
                  <c:v>3381.7211975604409</c:v>
                </c:pt>
                <c:pt idx="56">
                  <c:v>3397.9842673877988</c:v>
                </c:pt>
                <c:pt idx="57">
                  <c:v>3412.1461767079973</c:v>
                </c:pt>
                <c:pt idx="58">
                  <c:v>3424.463673655177</c:v>
                </c:pt>
                <c:pt idx="59">
                  <c:v>3435.1658474364654</c:v>
                </c:pt>
                <c:pt idx="60">
                  <c:v>3444.4561433816066</c:v>
                </c:pt>
                <c:pt idx="61">
                  <c:v>3452.5145059874403</c:v>
                </c:pt>
                <c:pt idx="62">
                  <c:v>3459.4995456793258</c:v>
                </c:pt>
                <c:pt idx="63">
                  <c:v>3465.5506560142285</c:v>
                </c:pt>
                <c:pt idx="64">
                  <c:v>3470.7900322953992</c:v>
                </c:pt>
                <c:pt idx="65">
                  <c:v>3475.3245610711247</c:v>
                </c:pt>
                <c:pt idx="66">
                  <c:v>3479.2475637683078</c:v>
                </c:pt>
                <c:pt idx="67">
                  <c:v>3482.6403877050225</c:v>
                </c:pt>
                <c:pt idx="68">
                  <c:v>3485.573844755053</c:v>
                </c:pt>
                <c:pt idx="69">
                  <c:v>3488.1095026916469</c:v>
                </c:pt>
                <c:pt idx="70">
                  <c:v>3490.3008372806889</c:v>
                </c:pt>
                <c:pt idx="71">
                  <c:v>3492.1942549747846</c:v>
                </c:pt>
                <c:pt idx="72">
                  <c:v>3493.8299969309073</c:v>
                </c:pt>
                <c:pt idx="73">
                  <c:v>3495.2429353057232</c:v>
                </c:pt>
                <c:pt idx="74">
                  <c:v>3496.4632725787719</c:v>
                </c:pt>
                <c:pt idx="75">
                  <c:v>3497.517154166625</c:v>
                </c:pt>
                <c:pt idx="76">
                  <c:v>3498.4272039320681</c:v>
                </c:pt>
                <c:pt idx="77">
                  <c:v>3499.212991441445</c:v>
                </c:pt>
                <c:pt idx="78">
                  <c:v>3499.8914390365226</c:v>
                </c:pt>
                <c:pt idx="79">
                  <c:v>3500.4771760031008</c:v>
                </c:pt>
                <c:pt idx="80">
                  <c:v>3500.982846362278</c:v>
                </c:pt>
                <c:pt idx="81">
                  <c:v>3501.4193760975063</c:v>
                </c:pt>
                <c:pt idx="82">
                  <c:v>3501.79620497017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1320"/>
        <c:axId val="492847792"/>
      </c:scatterChart>
      <c:valAx>
        <c:axId val="4928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valAx>
        <c:axId val="492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0.14782471428571425</c:v>
                </c:pt>
                <c:pt idx="3">
                  <c:v>0.39419928571428581</c:v>
                </c:pt>
                <c:pt idx="4">
                  <c:v>0.60772385714285693</c:v>
                </c:pt>
                <c:pt idx="5">
                  <c:v>1.1661728571428567</c:v>
                </c:pt>
                <c:pt idx="6">
                  <c:v>1.4453974285714293</c:v>
                </c:pt>
                <c:pt idx="7">
                  <c:v>3.0878944285714289</c:v>
                </c:pt>
                <c:pt idx="8">
                  <c:v>3.8105929999999986</c:v>
                </c:pt>
                <c:pt idx="9">
                  <c:v>4.79609114285714</c:v>
                </c:pt>
                <c:pt idx="10">
                  <c:v>5.1574405714285749</c:v>
                </c:pt>
                <c:pt idx="11">
                  <c:v>6.8492124285714286</c:v>
                </c:pt>
                <c:pt idx="12">
                  <c:v>8.9351835714285723</c:v>
                </c:pt>
                <c:pt idx="13">
                  <c:v>8.5409842857142895</c:v>
                </c:pt>
                <c:pt idx="14">
                  <c:v>14.89744742857142</c:v>
                </c:pt>
                <c:pt idx="15">
                  <c:v>17.623992571428566</c:v>
                </c:pt>
                <c:pt idx="16">
                  <c:v>30.304069142857138</c:v>
                </c:pt>
                <c:pt idx="17">
                  <c:v>29.696345142857147</c:v>
                </c:pt>
                <c:pt idx="18">
                  <c:v>35.987108571428571</c:v>
                </c:pt>
                <c:pt idx="19">
                  <c:v>38.730078428571439</c:v>
                </c:pt>
                <c:pt idx="20">
                  <c:v>55.927021714285736</c:v>
                </c:pt>
                <c:pt idx="21">
                  <c:v>67.950099571428566</c:v>
                </c:pt>
                <c:pt idx="22">
                  <c:v>85.37699228571428</c:v>
                </c:pt>
                <c:pt idx="23">
                  <c:v>86.329640714285645</c:v>
                </c:pt>
                <c:pt idx="24">
                  <c:v>108.02702557142869</c:v>
                </c:pt>
                <c:pt idx="25">
                  <c:v>117.58635799999992</c:v>
                </c:pt>
                <c:pt idx="26">
                  <c:v>128.95243700000003</c:v>
                </c:pt>
                <c:pt idx="27">
                  <c:v>126.76791600000003</c:v>
                </c:pt>
                <c:pt idx="28">
                  <c:v>125.0925691428571</c:v>
                </c:pt>
                <c:pt idx="29">
                  <c:v>122.9080481428572</c:v>
                </c:pt>
                <c:pt idx="30">
                  <c:v>120.51000257142859</c:v>
                </c:pt>
                <c:pt idx="31">
                  <c:v>116.76510957142854</c:v>
                </c:pt>
                <c:pt idx="32">
                  <c:v>110.21154657142837</c:v>
                </c:pt>
                <c:pt idx="33">
                  <c:v>112.56031728571465</c:v>
                </c:pt>
                <c:pt idx="34">
                  <c:v>114.94193785714278</c:v>
                </c:pt>
                <c:pt idx="35">
                  <c:v>109.39029814285699</c:v>
                </c:pt>
                <c:pt idx="36">
                  <c:v>105.30048071428577</c:v>
                </c:pt>
                <c:pt idx="37">
                  <c:v>102.70533542857119</c:v>
                </c:pt>
                <c:pt idx="38">
                  <c:v>93.901551571428527</c:v>
                </c:pt>
                <c:pt idx="39">
                  <c:v>92.472579285714701</c:v>
                </c:pt>
                <c:pt idx="40">
                  <c:v>90.238783428570869</c:v>
                </c:pt>
                <c:pt idx="41">
                  <c:v>85.508392142857602</c:v>
                </c:pt>
                <c:pt idx="42">
                  <c:v>80.925825571428405</c:v>
                </c:pt>
                <c:pt idx="43">
                  <c:v>75.292061000000459</c:v>
                </c:pt>
                <c:pt idx="44">
                  <c:v>70.578094714285626</c:v>
                </c:pt>
                <c:pt idx="45">
                  <c:v>65.913403428571101</c:v>
                </c:pt>
                <c:pt idx="46">
                  <c:v>60.197513857143242</c:v>
                </c:pt>
                <c:pt idx="47">
                  <c:v>49.899057857142346</c:v>
                </c:pt>
                <c:pt idx="48">
                  <c:v>43.739694285713888</c:v>
                </c:pt>
                <c:pt idx="49">
                  <c:v>41.210249000000552</c:v>
                </c:pt>
                <c:pt idx="50">
                  <c:v>37.432506000000451</c:v>
                </c:pt>
                <c:pt idx="51">
                  <c:v>37.892404999999947</c:v>
                </c:pt>
                <c:pt idx="52">
                  <c:v>36.759082142857444</c:v>
                </c:pt>
                <c:pt idx="53">
                  <c:v>34.640261142856055</c:v>
                </c:pt>
                <c:pt idx="54">
                  <c:v>31.437392000000166</c:v>
                </c:pt>
                <c:pt idx="55">
                  <c:v>28.677997142857642</c:v>
                </c:pt>
                <c:pt idx="56">
                  <c:v>25.967876999999937</c:v>
                </c:pt>
                <c:pt idx="57">
                  <c:v>24.177555285713773</c:v>
                </c:pt>
                <c:pt idx="58">
                  <c:v>21.401735571428965</c:v>
                </c:pt>
                <c:pt idx="59">
                  <c:v>19.74281357142889</c:v>
                </c:pt>
                <c:pt idx="60">
                  <c:v>19.430739142857313</c:v>
                </c:pt>
                <c:pt idx="61">
                  <c:v>18.412390999999282</c:v>
                </c:pt>
                <c:pt idx="62">
                  <c:v>17.607567428571095</c:v>
                </c:pt>
                <c:pt idx="63">
                  <c:v>16.589219428571944</c:v>
                </c:pt>
                <c:pt idx="64">
                  <c:v>14.864597571428371</c:v>
                </c:pt>
                <c:pt idx="65">
                  <c:v>13.567025000000635</c:v>
                </c:pt>
                <c:pt idx="66">
                  <c:v>13.123550857142513</c:v>
                </c:pt>
                <c:pt idx="67">
                  <c:v>11.940953000000158</c:v>
                </c:pt>
                <c:pt idx="68">
                  <c:v>10.429855857143034</c:v>
                </c:pt>
                <c:pt idx="69">
                  <c:v>8.5738342857147334</c:v>
                </c:pt>
                <c:pt idx="70">
                  <c:v>7.9496854285702145</c:v>
                </c:pt>
                <c:pt idx="71">
                  <c:v>6.8327874285718142</c:v>
                </c:pt>
                <c:pt idx="72">
                  <c:v>6.2743384285717045</c:v>
                </c:pt>
                <c:pt idx="73">
                  <c:v>5.6666145714283491</c:v>
                </c:pt>
                <c:pt idx="74">
                  <c:v>5.7980142857139843</c:v>
                </c:pt>
                <c:pt idx="75">
                  <c:v>5.5023648571435704</c:v>
                </c:pt>
                <c:pt idx="76">
                  <c:v>5.2395652857138746</c:v>
                </c:pt>
                <c:pt idx="77">
                  <c:v>4.7468162857143259</c:v>
                </c:pt>
                <c:pt idx="78">
                  <c:v>4.9767658571430591</c:v>
                </c:pt>
                <c:pt idx="79">
                  <c:v>4.3361919999996505</c:v>
                </c:pt>
                <c:pt idx="80">
                  <c:v>3.8598678571423846</c:v>
                </c:pt>
                <c:pt idx="81">
                  <c:v>3.6134932857152164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3.9308925114303938E-3</c:v>
                </c:pt>
                <c:pt idx="3">
                  <c:v>3.3818984336420881E-2</c:v>
                </c:pt>
                <c:pt idx="4">
                  <c:v>0.11907067349205604</c:v>
                </c:pt>
                <c:pt idx="5">
                  <c:v>0.29072812853718688</c:v>
                </c:pt>
                <c:pt idx="6">
                  <c:v>0.58070976748111924</c:v>
                </c:pt>
                <c:pt idx="7">
                  <c:v>1.0212988320089871</c:v>
                </c:pt>
                <c:pt idx="8">
                  <c:v>1.6446636199604652</c:v>
                </c:pt>
                <c:pt idx="9">
                  <c:v>2.4823506959770234</c:v>
                </c:pt>
                <c:pt idx="10">
                  <c:v>3.5647293161099052</c:v>
                </c:pt>
                <c:pt idx="11">
                  <c:v>4.9203800084600422</c:v>
                </c:pt>
                <c:pt idx="12">
                  <c:v>6.5754284352509895</c:v>
                </c:pt>
                <c:pt idx="13">
                  <c:v>8.5528315083794801</c:v>
                </c:pt>
                <c:pt idx="14">
                  <c:v>10.871627628869604</c:v>
                </c:pt>
                <c:pt idx="15">
                  <c:v>13.546167356991878</c:v>
                </c:pt>
                <c:pt idx="16">
                  <c:v>16.58534492341899</c:v>
                </c:pt>
                <c:pt idx="17">
                  <c:v>19.991854724316447</c:v>
                </c:pt>
                <c:pt idx="18">
                  <c:v>23.761500175861702</c:v>
                </c:pt>
                <c:pt idx="19">
                  <c:v>27.882584855011707</c:v>
                </c:pt>
                <c:pt idx="20">
                  <c:v>32.335417513414171</c:v>
                </c:pt>
                <c:pt idx="21">
                  <c:v>37.091963100759024</c:v>
                </c:pt>
                <c:pt idx="22">
                  <c:v>42.115671162053964</c:v>
                </c:pt>
                <c:pt idx="23">
                  <c:v>47.361510697373717</c:v>
                </c:pt>
                <c:pt idx="24">
                  <c:v>52.776236656576202</c:v>
                </c:pt>
                <c:pt idx="25">
                  <c:v>58.298907615369295</c:v>
                </c:pt>
                <c:pt idx="26">
                  <c:v>63.861666857037108</c:v>
                </c:pt>
                <c:pt idx="27">
                  <c:v>69.390790179491361</c:v>
                </c:pt>
                <c:pt idx="28">
                  <c:v>74.807993483801198</c:v>
                </c:pt>
                <c:pt idx="29">
                  <c:v>80.031981917016537</c:v>
                </c:pt>
                <c:pt idx="30">
                  <c:v>84.980210490820156</c:v>
                </c:pt>
                <c:pt idx="31">
                  <c:v>89.570814231829445</c:v>
                </c:pt>
                <c:pt idx="32">
                  <c:v>93.724654673608526</c:v>
                </c:pt>
                <c:pt idx="33">
                  <c:v>97.367419559686383</c:v>
                </c:pt>
                <c:pt idx="34">
                  <c:v>100.43170468782539</c:v>
                </c:pt>
                <c:pt idx="35">
                  <c:v>102.85900155088451</c:v>
                </c:pt>
                <c:pt idx="36">
                  <c:v>104.60151239673333</c:v>
                </c:pt>
                <c:pt idx="37">
                  <c:v>105.62371598098431</c:v>
                </c:pt>
                <c:pt idx="38">
                  <c:v>105.90361288062275</c:v>
                </c:pt>
                <c:pt idx="39">
                  <c:v>105.43358880953416</c:v>
                </c:pt>
                <c:pt idx="40">
                  <c:v>104.22084771352174</c:v>
                </c:pt>
                <c:pt idx="41">
                  <c:v>102.28738304623317</c:v>
                </c:pt>
                <c:pt idx="42">
                  <c:v>99.669474809068944</c:v>
                </c:pt>
                <c:pt idx="43">
                  <c:v>96.416720724784412</c:v>
                </c:pt>
                <c:pt idx="44">
                  <c:v>92.590631180219219</c:v>
                </c:pt>
                <c:pt idx="45">
                  <c:v>88.262838088348403</c:v>
                </c:pt>
                <c:pt idx="46">
                  <c:v>83.512986332689024</c:v>
                </c:pt>
                <c:pt idx="47">
                  <c:v>78.426391787525958</c:v>
                </c:pt>
                <c:pt idx="48">
                  <c:v>73.091561037476112</c:v>
                </c:pt>
                <c:pt idx="49">
                  <c:v>67.597674078609145</c:v>
                </c:pt>
                <c:pt idx="50">
                  <c:v>62.032132015385727</c:v>
                </c:pt>
                <c:pt idx="51">
                  <c:v>56.478266979111282</c:v>
                </c:pt>
                <c:pt idx="52">
                  <c:v>51.013301469085071</c:v>
                </c:pt>
                <c:pt idx="53">
                  <c:v>45.70662970628203</c:v>
                </c:pt>
                <c:pt idx="54">
                  <c:v>40.618475359475923</c:v>
                </c:pt>
                <c:pt idx="55">
                  <c:v>35.798959369160642</c:v>
                </c:pt>
                <c:pt idx="56">
                  <c:v>31.28758991996667</c:v>
                </c:pt>
                <c:pt idx="57">
                  <c:v>27.113165304215475</c:v>
                </c:pt>
                <c:pt idx="58">
                  <c:v>23.294060815308317</c:v>
                </c:pt>
                <c:pt idx="59">
                  <c:v>19.838854074229609</c:v>
                </c:pt>
                <c:pt idx="60">
                  <c:v>16.74723023033091</c:v>
                </c:pt>
                <c:pt idx="61">
                  <c:v>14.011099872667909</c:v>
                </c:pt>
                <c:pt idx="62">
                  <c:v>11.61585847286366</c:v>
                </c:pt>
                <c:pt idx="63">
                  <c:v>9.5417166373946696</c:v>
                </c:pt>
                <c:pt idx="64">
                  <c:v>7.7650349419658236</c:v>
                </c:pt>
                <c:pt idx="65">
                  <c:v>6.2596049607602255</c:v>
                </c:pt>
                <c:pt idx="66">
                  <c:v>4.99782841603413</c:v>
                </c:pt>
                <c:pt idx="67">
                  <c:v>3.951758193460253</c:v>
                </c:pt>
                <c:pt idx="68">
                  <c:v>3.0939773263819896</c:v>
                </c:pt>
                <c:pt idx="69">
                  <c:v>2.3983040544181664</c:v>
                </c:pt>
                <c:pt idx="70">
                  <c:v>1.8403219563693571</c:v>
                </c:pt>
                <c:pt idx="71">
                  <c:v>1.3977433775538957</c:v>
                </c:pt>
                <c:pt idx="72">
                  <c:v>1.0506215589635743</c:v>
                </c:pt>
                <c:pt idx="73">
                  <c:v>0.78143187969691452</c:v>
                </c:pt>
                <c:pt idx="74">
                  <c:v>0.57504548416208656</c:v>
                </c:pt>
                <c:pt idx="75">
                  <c:v>0.41861947663305732</c:v>
                </c:pt>
                <c:pt idx="76">
                  <c:v>0.30142713626736073</c:v>
                </c:pt>
                <c:pt idx="77">
                  <c:v>0.21464961125447027</c:v>
                </c:pt>
                <c:pt idx="78">
                  <c:v>0.15114768993581609</c:v>
                </c:pt>
                <c:pt idx="79">
                  <c:v>0.10522890280195328</c:v>
                </c:pt>
                <c:pt idx="80">
                  <c:v>7.2421720736020712E-2</c:v>
                </c:pt>
                <c:pt idx="81">
                  <c:v>4.9265256107686298E-2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6224"/>
        <c:axId val="627095048"/>
      </c:scatterChart>
      <c:valAx>
        <c:axId val="6270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048"/>
        <c:crosses val="autoZero"/>
        <c:crossBetween val="midCat"/>
      </c:valAx>
      <c:valAx>
        <c:axId val="627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0.44347414285714282</c:v>
                </c:pt>
                <c:pt idx="3">
                  <c:v>1.1333228571428573</c:v>
                </c:pt>
                <c:pt idx="4">
                  <c:v>2.0366961428571426</c:v>
                </c:pt>
                <c:pt idx="5">
                  <c:v>3.4985184285714279</c:v>
                </c:pt>
                <c:pt idx="6">
                  <c:v>5.2395652857142858</c:v>
                </c:pt>
                <c:pt idx="7">
                  <c:v>8.6231091428571442</c:v>
                </c:pt>
                <c:pt idx="8">
                  <c:v>12.729351571428571</c:v>
                </c:pt>
                <c:pt idx="9">
                  <c:v>17.82109214285714</c:v>
                </c:pt>
                <c:pt idx="10">
                  <c:v>23.274182142857143</c:v>
                </c:pt>
                <c:pt idx="11">
                  <c:v>30.419044</c:v>
                </c:pt>
                <c:pt idx="12">
                  <c:v>39.649876999999996</c:v>
                </c:pt>
                <c:pt idx="13">
                  <c:v>48.486510714285714</c:v>
                </c:pt>
                <c:pt idx="14">
                  <c:v>63.679607571428562</c:v>
                </c:pt>
                <c:pt idx="15">
                  <c:v>81.599249571428558</c:v>
                </c:pt>
                <c:pt idx="16">
                  <c:v>112.19896814285713</c:v>
                </c:pt>
                <c:pt idx="17">
                  <c:v>142.19096271428572</c:v>
                </c:pt>
                <c:pt idx="18">
                  <c:v>178.47372071428572</c:v>
                </c:pt>
                <c:pt idx="19">
                  <c:v>217.49944857142859</c:v>
                </c:pt>
                <c:pt idx="20">
                  <c:v>273.72211971428572</c:v>
                </c:pt>
                <c:pt idx="21">
                  <c:v>341.96786871428571</c:v>
                </c:pt>
                <c:pt idx="22">
                  <c:v>427.64051042857142</c:v>
                </c:pt>
                <c:pt idx="23">
                  <c:v>514.26580057142849</c:v>
                </c:pt>
                <c:pt idx="24">
                  <c:v>622.5884755714286</c:v>
                </c:pt>
                <c:pt idx="25">
                  <c:v>740.47048299999994</c:v>
                </c:pt>
                <c:pt idx="26">
                  <c:v>869.71856942857141</c:v>
                </c:pt>
                <c:pt idx="27">
                  <c:v>996.78213485714286</c:v>
                </c:pt>
                <c:pt idx="28">
                  <c:v>1122.1703534285714</c:v>
                </c:pt>
                <c:pt idx="29">
                  <c:v>1245.374051</c:v>
                </c:pt>
                <c:pt idx="30">
                  <c:v>1366.179703</c:v>
                </c:pt>
                <c:pt idx="31">
                  <c:v>1483.240462</c:v>
                </c:pt>
                <c:pt idx="32">
                  <c:v>1593.7476579999998</c:v>
                </c:pt>
                <c:pt idx="33">
                  <c:v>1706.6036247142858</c:v>
                </c:pt>
                <c:pt idx="34">
                  <c:v>1821.841212</c:v>
                </c:pt>
                <c:pt idx="35">
                  <c:v>1931.5271595714285</c:v>
                </c:pt>
                <c:pt idx="36">
                  <c:v>2037.1232897142856</c:v>
                </c:pt>
                <c:pt idx="37">
                  <c:v>2140.1242745714285</c:v>
                </c:pt>
                <c:pt idx="38">
                  <c:v>2234.3214755714284</c:v>
                </c:pt>
                <c:pt idx="39">
                  <c:v>2327.0897042857146</c:v>
                </c:pt>
                <c:pt idx="40">
                  <c:v>2417.6241371428569</c:v>
                </c:pt>
                <c:pt idx="41">
                  <c:v>2503.4281787142859</c:v>
                </c:pt>
                <c:pt idx="42">
                  <c:v>2584.6496537142857</c:v>
                </c:pt>
                <c:pt idx="43">
                  <c:v>2660.2373641428576</c:v>
                </c:pt>
                <c:pt idx="44">
                  <c:v>2731.1111082857146</c:v>
                </c:pt>
                <c:pt idx="45">
                  <c:v>2797.3201611428572</c:v>
                </c:pt>
                <c:pt idx="46">
                  <c:v>2857.8133244285718</c:v>
                </c:pt>
                <c:pt idx="47">
                  <c:v>2908.0080317142856</c:v>
                </c:pt>
                <c:pt idx="48">
                  <c:v>2952.0433754285709</c:v>
                </c:pt>
                <c:pt idx="49">
                  <c:v>2993.5492738571429</c:v>
                </c:pt>
                <c:pt idx="50">
                  <c:v>3031.2774292857148</c:v>
                </c:pt>
                <c:pt idx="51">
                  <c:v>3069.4654837142862</c:v>
                </c:pt>
                <c:pt idx="52">
                  <c:v>3106.520215285715</c:v>
                </c:pt>
                <c:pt idx="53">
                  <c:v>3141.4561258571425</c:v>
                </c:pt>
                <c:pt idx="54">
                  <c:v>3173.1891672857141</c:v>
                </c:pt>
                <c:pt idx="55">
                  <c:v>3202.1628138571432</c:v>
                </c:pt>
                <c:pt idx="56">
                  <c:v>3228.4263402857146</c:v>
                </c:pt>
                <c:pt idx="57">
                  <c:v>3252.8995449999998</c:v>
                </c:pt>
                <c:pt idx="58">
                  <c:v>3274.5969300000002</c:v>
                </c:pt>
                <c:pt idx="59">
                  <c:v>3294.6353930000005</c:v>
                </c:pt>
                <c:pt idx="60">
                  <c:v>3314.3617815714292</c:v>
                </c:pt>
                <c:pt idx="61">
                  <c:v>3333.0698219999999</c:v>
                </c:pt>
                <c:pt idx="62">
                  <c:v>3350.9730388571425</c:v>
                </c:pt>
                <c:pt idx="63">
                  <c:v>3367.8579077142858</c:v>
                </c:pt>
                <c:pt idx="64">
                  <c:v>3383.0181547142856</c:v>
                </c:pt>
                <c:pt idx="65">
                  <c:v>3396.8808291428577</c:v>
                </c:pt>
                <c:pt idx="66">
                  <c:v>3410.3000294285716</c:v>
                </c:pt>
                <c:pt idx="67">
                  <c:v>3422.5366318571432</c:v>
                </c:pt>
                <c:pt idx="68">
                  <c:v>3433.2621371428577</c:v>
                </c:pt>
                <c:pt idx="69">
                  <c:v>3442.1316208571438</c:v>
                </c:pt>
                <c:pt idx="70">
                  <c:v>3450.3769557142855</c:v>
                </c:pt>
                <c:pt idx="71">
                  <c:v>3457.5053925714287</c:v>
                </c:pt>
                <c:pt idx="72">
                  <c:v>3464.0753804285719</c:v>
                </c:pt>
                <c:pt idx="73">
                  <c:v>3470.0376444285716</c:v>
                </c:pt>
                <c:pt idx="74">
                  <c:v>3476.1313081428571</c:v>
                </c:pt>
                <c:pt idx="75">
                  <c:v>3481.929322428572</c:v>
                </c:pt>
                <c:pt idx="76">
                  <c:v>3487.4645371428574</c:v>
                </c:pt>
                <c:pt idx="77">
                  <c:v>3492.5070028571431</c:v>
                </c:pt>
                <c:pt idx="78">
                  <c:v>3497.7794181428576</c:v>
                </c:pt>
                <c:pt idx="79">
                  <c:v>3502.4112595714287</c:v>
                </c:pt>
                <c:pt idx="80">
                  <c:v>3506.5667768571425</c:v>
                </c:pt>
                <c:pt idx="81">
                  <c:v>3510.4759195714291</c:v>
                </c:pt>
                <c:pt idx="82">
                  <c:v>3514.5000371428582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0520"/>
        <c:axId val="346370912"/>
      </c:scatterChart>
      <c:valAx>
        <c:axId val="3463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912"/>
        <c:crosses val="autoZero"/>
        <c:crossBetween val="midCat"/>
      </c:valAx>
      <c:valAx>
        <c:axId val="3463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0.14782471428571425</c:v>
                </c:pt>
                <c:pt idx="3">
                  <c:v>0.39419928571428581</c:v>
                </c:pt>
                <c:pt idx="4">
                  <c:v>0.60772385714285693</c:v>
                </c:pt>
                <c:pt idx="5">
                  <c:v>1.1661728571428567</c:v>
                </c:pt>
                <c:pt idx="6">
                  <c:v>1.4453974285714293</c:v>
                </c:pt>
                <c:pt idx="7">
                  <c:v>3.0878944285714289</c:v>
                </c:pt>
                <c:pt idx="8">
                  <c:v>3.8105929999999986</c:v>
                </c:pt>
                <c:pt idx="9">
                  <c:v>4.79609114285714</c:v>
                </c:pt>
                <c:pt idx="10">
                  <c:v>5.1574405714285749</c:v>
                </c:pt>
                <c:pt idx="11">
                  <c:v>6.8492124285714286</c:v>
                </c:pt>
                <c:pt idx="12">
                  <c:v>8.9351835714285723</c:v>
                </c:pt>
                <c:pt idx="13">
                  <c:v>8.5409842857142895</c:v>
                </c:pt>
                <c:pt idx="14">
                  <c:v>14.89744742857142</c:v>
                </c:pt>
                <c:pt idx="15">
                  <c:v>17.623992571428566</c:v>
                </c:pt>
                <c:pt idx="16">
                  <c:v>30.304069142857138</c:v>
                </c:pt>
                <c:pt idx="17">
                  <c:v>29.696345142857147</c:v>
                </c:pt>
                <c:pt idx="18">
                  <c:v>35.987108571428571</c:v>
                </c:pt>
                <c:pt idx="19">
                  <c:v>38.730078428571439</c:v>
                </c:pt>
                <c:pt idx="20">
                  <c:v>55.927021714285736</c:v>
                </c:pt>
                <c:pt idx="21">
                  <c:v>67.950099571428566</c:v>
                </c:pt>
                <c:pt idx="22">
                  <c:v>85.37699228571428</c:v>
                </c:pt>
                <c:pt idx="23">
                  <c:v>86.329640714285645</c:v>
                </c:pt>
                <c:pt idx="24">
                  <c:v>108.02702557142869</c:v>
                </c:pt>
                <c:pt idx="25">
                  <c:v>117.58635799999992</c:v>
                </c:pt>
                <c:pt idx="26">
                  <c:v>128.95243700000003</c:v>
                </c:pt>
                <c:pt idx="27">
                  <c:v>126.76791600000003</c:v>
                </c:pt>
                <c:pt idx="28">
                  <c:v>125.0925691428571</c:v>
                </c:pt>
                <c:pt idx="29">
                  <c:v>122.9080481428572</c:v>
                </c:pt>
                <c:pt idx="30">
                  <c:v>120.51000257142859</c:v>
                </c:pt>
                <c:pt idx="31">
                  <c:v>116.76510957142854</c:v>
                </c:pt>
                <c:pt idx="32">
                  <c:v>110.21154657142837</c:v>
                </c:pt>
                <c:pt idx="33">
                  <c:v>112.56031728571465</c:v>
                </c:pt>
                <c:pt idx="34">
                  <c:v>114.94193785714278</c:v>
                </c:pt>
                <c:pt idx="35">
                  <c:v>109.39029814285699</c:v>
                </c:pt>
                <c:pt idx="36">
                  <c:v>105.30048071428577</c:v>
                </c:pt>
                <c:pt idx="37">
                  <c:v>102.70533542857119</c:v>
                </c:pt>
                <c:pt idx="38">
                  <c:v>93.901551571428527</c:v>
                </c:pt>
                <c:pt idx="39">
                  <c:v>92.472579285714701</c:v>
                </c:pt>
                <c:pt idx="40">
                  <c:v>90.238783428570869</c:v>
                </c:pt>
                <c:pt idx="41">
                  <c:v>85.508392142857602</c:v>
                </c:pt>
                <c:pt idx="42">
                  <c:v>80.925825571428405</c:v>
                </c:pt>
                <c:pt idx="43">
                  <c:v>75.292061000000459</c:v>
                </c:pt>
                <c:pt idx="44">
                  <c:v>70.578094714285626</c:v>
                </c:pt>
                <c:pt idx="45">
                  <c:v>65.913403428571101</c:v>
                </c:pt>
                <c:pt idx="46">
                  <c:v>60.197513857143242</c:v>
                </c:pt>
                <c:pt idx="47">
                  <c:v>49.899057857142346</c:v>
                </c:pt>
                <c:pt idx="48">
                  <c:v>43.739694285713888</c:v>
                </c:pt>
                <c:pt idx="49">
                  <c:v>41.210249000000552</c:v>
                </c:pt>
                <c:pt idx="50">
                  <c:v>37.432506000000451</c:v>
                </c:pt>
                <c:pt idx="51">
                  <c:v>37.892404999999947</c:v>
                </c:pt>
                <c:pt idx="52">
                  <c:v>36.759082142857444</c:v>
                </c:pt>
                <c:pt idx="53">
                  <c:v>34.640261142856055</c:v>
                </c:pt>
                <c:pt idx="54">
                  <c:v>31.437392000000166</c:v>
                </c:pt>
                <c:pt idx="55">
                  <c:v>28.677997142857642</c:v>
                </c:pt>
                <c:pt idx="56">
                  <c:v>25.967876999999937</c:v>
                </c:pt>
                <c:pt idx="57">
                  <c:v>24.177555285713773</c:v>
                </c:pt>
                <c:pt idx="58">
                  <c:v>21.401735571428965</c:v>
                </c:pt>
                <c:pt idx="59">
                  <c:v>19.74281357142889</c:v>
                </c:pt>
                <c:pt idx="60">
                  <c:v>19.430739142857313</c:v>
                </c:pt>
                <c:pt idx="61">
                  <c:v>18.412390999999282</c:v>
                </c:pt>
                <c:pt idx="62">
                  <c:v>17.607567428571095</c:v>
                </c:pt>
                <c:pt idx="63">
                  <c:v>16.589219428571944</c:v>
                </c:pt>
                <c:pt idx="64">
                  <c:v>14.864597571428371</c:v>
                </c:pt>
                <c:pt idx="65">
                  <c:v>13.567025000000635</c:v>
                </c:pt>
                <c:pt idx="66">
                  <c:v>13.123550857142513</c:v>
                </c:pt>
                <c:pt idx="67">
                  <c:v>11.940953000000158</c:v>
                </c:pt>
                <c:pt idx="68">
                  <c:v>10.429855857143034</c:v>
                </c:pt>
                <c:pt idx="69">
                  <c:v>8.5738342857147334</c:v>
                </c:pt>
                <c:pt idx="70">
                  <c:v>7.9496854285702145</c:v>
                </c:pt>
                <c:pt idx="71">
                  <c:v>6.8327874285718142</c:v>
                </c:pt>
                <c:pt idx="72">
                  <c:v>6.2743384285717045</c:v>
                </c:pt>
                <c:pt idx="73">
                  <c:v>5.6666145714283491</c:v>
                </c:pt>
                <c:pt idx="74">
                  <c:v>5.7980142857139843</c:v>
                </c:pt>
                <c:pt idx="75">
                  <c:v>5.5023648571435704</c:v>
                </c:pt>
                <c:pt idx="76">
                  <c:v>5.2395652857138746</c:v>
                </c:pt>
                <c:pt idx="77">
                  <c:v>4.7468162857143259</c:v>
                </c:pt>
                <c:pt idx="78">
                  <c:v>4.9767658571430591</c:v>
                </c:pt>
                <c:pt idx="79">
                  <c:v>4.3361919999996505</c:v>
                </c:pt>
                <c:pt idx="80">
                  <c:v>3.8598678571423846</c:v>
                </c:pt>
                <c:pt idx="81">
                  <c:v>3.6134932857152164</c:v>
                </c:pt>
                <c:pt idx="82">
                  <c:v>3.7284681428576589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1696"/>
        <c:axId val="346370128"/>
      </c:scatterChart>
      <c:valAx>
        <c:axId val="3463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128"/>
        <c:crosses val="autoZero"/>
        <c:crossBetween val="midCat"/>
      </c:valAx>
      <c:valAx>
        <c:axId val="346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0.14782471428571425</c:v>
                </c:pt>
                <c:pt idx="3">
                  <c:v>0.39419928571428581</c:v>
                </c:pt>
                <c:pt idx="4">
                  <c:v>0.60772385714285693</c:v>
                </c:pt>
                <c:pt idx="5">
                  <c:v>1.1661728571428567</c:v>
                </c:pt>
                <c:pt idx="6">
                  <c:v>1.4453974285714293</c:v>
                </c:pt>
                <c:pt idx="7">
                  <c:v>3.0878944285714289</c:v>
                </c:pt>
                <c:pt idx="8">
                  <c:v>3.8105929999999986</c:v>
                </c:pt>
                <c:pt idx="9">
                  <c:v>4.79609114285714</c:v>
                </c:pt>
                <c:pt idx="10">
                  <c:v>5.1574405714285749</c:v>
                </c:pt>
                <c:pt idx="11">
                  <c:v>6.8492124285714286</c:v>
                </c:pt>
                <c:pt idx="12">
                  <c:v>8.9351835714285723</c:v>
                </c:pt>
                <c:pt idx="13">
                  <c:v>8.5409842857142895</c:v>
                </c:pt>
                <c:pt idx="14">
                  <c:v>14.89744742857142</c:v>
                </c:pt>
                <c:pt idx="15">
                  <c:v>17.623992571428566</c:v>
                </c:pt>
                <c:pt idx="16">
                  <c:v>30.304069142857138</c:v>
                </c:pt>
                <c:pt idx="17">
                  <c:v>29.696345142857147</c:v>
                </c:pt>
                <c:pt idx="18">
                  <c:v>35.987108571428571</c:v>
                </c:pt>
                <c:pt idx="19">
                  <c:v>38.730078428571439</c:v>
                </c:pt>
                <c:pt idx="20">
                  <c:v>55.927021714285736</c:v>
                </c:pt>
                <c:pt idx="21">
                  <c:v>67.950099571428566</c:v>
                </c:pt>
                <c:pt idx="22">
                  <c:v>85.37699228571428</c:v>
                </c:pt>
                <c:pt idx="23">
                  <c:v>86.329640714285645</c:v>
                </c:pt>
                <c:pt idx="24">
                  <c:v>108.02702557142869</c:v>
                </c:pt>
                <c:pt idx="25">
                  <c:v>117.58635799999992</c:v>
                </c:pt>
                <c:pt idx="26">
                  <c:v>128.95243700000003</c:v>
                </c:pt>
                <c:pt idx="27">
                  <c:v>126.76791600000003</c:v>
                </c:pt>
                <c:pt idx="28">
                  <c:v>125.0925691428571</c:v>
                </c:pt>
                <c:pt idx="29">
                  <c:v>122.9080481428572</c:v>
                </c:pt>
                <c:pt idx="30">
                  <c:v>120.51000257142859</c:v>
                </c:pt>
                <c:pt idx="31">
                  <c:v>116.76510957142854</c:v>
                </c:pt>
                <c:pt idx="32">
                  <c:v>110.21154657142837</c:v>
                </c:pt>
                <c:pt idx="33">
                  <c:v>112.56031728571465</c:v>
                </c:pt>
                <c:pt idx="34">
                  <c:v>114.94193785714278</c:v>
                </c:pt>
                <c:pt idx="35">
                  <c:v>109.39029814285699</c:v>
                </c:pt>
                <c:pt idx="36">
                  <c:v>105.30048071428577</c:v>
                </c:pt>
                <c:pt idx="37">
                  <c:v>102.70533542857119</c:v>
                </c:pt>
                <c:pt idx="38">
                  <c:v>93.901551571428527</c:v>
                </c:pt>
                <c:pt idx="39">
                  <c:v>92.472579285714701</c:v>
                </c:pt>
                <c:pt idx="40">
                  <c:v>90.238783428570869</c:v>
                </c:pt>
                <c:pt idx="41">
                  <c:v>85.508392142857602</c:v>
                </c:pt>
                <c:pt idx="42">
                  <c:v>80.925825571428405</c:v>
                </c:pt>
                <c:pt idx="43">
                  <c:v>75.292061000000459</c:v>
                </c:pt>
                <c:pt idx="44">
                  <c:v>70.578094714285626</c:v>
                </c:pt>
                <c:pt idx="45">
                  <c:v>65.913403428571101</c:v>
                </c:pt>
                <c:pt idx="46">
                  <c:v>60.197513857143242</c:v>
                </c:pt>
                <c:pt idx="47">
                  <c:v>49.899057857142346</c:v>
                </c:pt>
                <c:pt idx="48">
                  <c:v>43.739694285713888</c:v>
                </c:pt>
                <c:pt idx="49">
                  <c:v>41.210249000000552</c:v>
                </c:pt>
                <c:pt idx="50">
                  <c:v>37.432506000000451</c:v>
                </c:pt>
                <c:pt idx="51">
                  <c:v>37.892404999999947</c:v>
                </c:pt>
                <c:pt idx="52">
                  <c:v>36.759082142857444</c:v>
                </c:pt>
                <c:pt idx="53">
                  <c:v>34.640261142856055</c:v>
                </c:pt>
                <c:pt idx="54">
                  <c:v>31.437392000000166</c:v>
                </c:pt>
                <c:pt idx="55">
                  <c:v>28.677997142857642</c:v>
                </c:pt>
                <c:pt idx="56">
                  <c:v>25.967876999999937</c:v>
                </c:pt>
                <c:pt idx="57">
                  <c:v>24.177555285713773</c:v>
                </c:pt>
                <c:pt idx="58">
                  <c:v>21.401735571428965</c:v>
                </c:pt>
                <c:pt idx="59">
                  <c:v>19.74281357142889</c:v>
                </c:pt>
                <c:pt idx="60">
                  <c:v>19.430739142857313</c:v>
                </c:pt>
                <c:pt idx="61">
                  <c:v>18.412390999999282</c:v>
                </c:pt>
                <c:pt idx="62">
                  <c:v>17.607567428571095</c:v>
                </c:pt>
                <c:pt idx="63">
                  <c:v>16.589219428571944</c:v>
                </c:pt>
                <c:pt idx="64">
                  <c:v>14.864597571428371</c:v>
                </c:pt>
                <c:pt idx="65">
                  <c:v>13.567025000000635</c:v>
                </c:pt>
                <c:pt idx="66">
                  <c:v>13.123550857142513</c:v>
                </c:pt>
                <c:pt idx="67">
                  <c:v>11.940953000000158</c:v>
                </c:pt>
                <c:pt idx="68">
                  <c:v>10.429855857143034</c:v>
                </c:pt>
                <c:pt idx="69">
                  <c:v>8.5738342857147334</c:v>
                </c:pt>
                <c:pt idx="70">
                  <c:v>7.9496854285702145</c:v>
                </c:pt>
                <c:pt idx="71">
                  <c:v>6.8327874285718142</c:v>
                </c:pt>
                <c:pt idx="72">
                  <c:v>6.2743384285717045</c:v>
                </c:pt>
                <c:pt idx="73">
                  <c:v>5.6666145714283491</c:v>
                </c:pt>
                <c:pt idx="74">
                  <c:v>5.7980142857139843</c:v>
                </c:pt>
                <c:pt idx="75">
                  <c:v>5.5023648571435704</c:v>
                </c:pt>
                <c:pt idx="76">
                  <c:v>5.2395652857138746</c:v>
                </c:pt>
                <c:pt idx="77">
                  <c:v>4.7468162857143259</c:v>
                </c:pt>
                <c:pt idx="78">
                  <c:v>4.9767658571430591</c:v>
                </c:pt>
                <c:pt idx="79">
                  <c:v>4.3361919999996505</c:v>
                </c:pt>
                <c:pt idx="80">
                  <c:v>3.8598678571423846</c:v>
                </c:pt>
                <c:pt idx="81">
                  <c:v>3.6134932857152164</c:v>
                </c:pt>
                <c:pt idx="82">
                  <c:v>3.7284681428576589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5.2065523108157157</c:v>
                </c:pt>
                <c:pt idx="2">
                  <c:v>5.9685958183552721</c:v>
                </c:pt>
                <c:pt idx="3">
                  <c:v>6.8457585912564509</c:v>
                </c:pt>
                <c:pt idx="4">
                  <c:v>7.854379649893227</c:v>
                </c:pt>
                <c:pt idx="5">
                  <c:v>9.012763312707861</c:v>
                </c:pt>
                <c:pt idx="6">
                  <c:v>10.341293948439965</c:v>
                </c:pt>
                <c:pt idx="7">
                  <c:v>11.862510753862557</c:v>
                </c:pt>
                <c:pt idx="8">
                  <c:v>13.601121024772143</c:v>
                </c:pt>
                <c:pt idx="9">
                  <c:v>15.583924068630781</c:v>
                </c:pt>
                <c:pt idx="10">
                  <c:v>17.839610626652419</c:v>
                </c:pt>
                <c:pt idx="11">
                  <c:v>20.398394700071943</c:v>
                </c:pt>
                <c:pt idx="12">
                  <c:v>23.291426581962732</c:v>
                </c:pt>
                <c:pt idx="13">
                  <c:v>26.549928694948498</c:v>
                </c:pt>
                <c:pt idx="14">
                  <c:v>30.203991137330689</c:v>
                </c:pt>
                <c:pt idx="15">
                  <c:v>34.280964008219257</c:v>
                </c:pt>
                <c:pt idx="16">
                  <c:v>38.803391831093784</c:v>
                </c:pt>
                <c:pt idx="17">
                  <c:v>43.786455754804962</c:v>
                </c:pt>
                <c:pt idx="18">
                  <c:v>49.234926227409296</c:v>
                </c:pt>
                <c:pt idx="19">
                  <c:v>55.139686854779896</c:v>
                </c:pt>
                <c:pt idx="20">
                  <c:v>61.473972016386121</c:v>
                </c:pt>
                <c:pt idx="21">
                  <c:v>68.189565899466416</c:v>
                </c:pt>
                <c:pt idx="22">
                  <c:v>75.213332347868999</c:v>
                </c:pt>
                <c:pt idx="23">
                  <c:v>82.44456817715006</c:v>
                </c:pt>
                <c:pt idx="24">
                  <c:v>89.753772050094142</c:v>
                </c:pt>
                <c:pt idx="25">
                  <c:v>96.983461834474923</c:v>
                </c:pt>
                <c:pt idx="26">
                  <c:v>103.95161611667803</c:v>
                </c:pt>
                <c:pt idx="27">
                  <c:v>110.45812606498659</c:v>
                </c:pt>
                <c:pt idx="28">
                  <c:v>116.2943077197144</c:v>
                </c:pt>
                <c:pt idx="29">
                  <c:v>121.25506279280715</c:v>
                </c:pt>
                <c:pt idx="30">
                  <c:v>125.15275400816354</c:v>
                </c:pt>
                <c:pt idx="31">
                  <c:v>127.83138649405097</c:v>
                </c:pt>
                <c:pt idx="32">
                  <c:v>129.17938759725806</c:v>
                </c:pt>
                <c:pt idx="33">
                  <c:v>129.13926425073851</c:v>
                </c:pt>
                <c:pt idx="34">
                  <c:v>127.71274073924053</c:v>
                </c:pt>
                <c:pt idx="35">
                  <c:v>124.96060304777093</c:v>
                </c:pt>
                <c:pt idx="36">
                  <c:v>120.99727353201106</c:v>
                </c:pt>
                <c:pt idx="37">
                  <c:v>115.98093177958431</c:v>
                </c:pt>
                <c:pt idx="38">
                  <c:v>110.10060631528154</c:v>
                </c:pt>
                <c:pt idx="39">
                  <c:v>103.56196626766356</c:v>
                </c:pt>
                <c:pt idx="40">
                  <c:v>96.573510331446585</c:v>
                </c:pt>
                <c:pt idx="41">
                  <c:v>89.334537787899151</c:v>
                </c:pt>
                <c:pt idx="42">
                  <c:v>82.02580567849742</c:v>
                </c:pt>
                <c:pt idx="43">
                  <c:v>74.803255048055817</c:v>
                </c:pt>
                <c:pt idx="44">
                  <c:v>67.794733073073587</c:v>
                </c:pt>
                <c:pt idx="45">
                  <c:v>61.099310032931342</c:v>
                </c:pt>
                <c:pt idx="46">
                  <c:v>54.788608848562617</c:v>
                </c:pt>
                <c:pt idx="47">
                  <c:v>48.90951433283557</c:v>
                </c:pt>
                <c:pt idx="48">
                  <c:v>43.487674550315205</c:v>
                </c:pt>
                <c:pt idx="49">
                  <c:v>38.531308358859413</c:v>
                </c:pt>
                <c:pt idx="50">
                  <c:v>34.034956959027369</c:v>
                </c:pt>
                <c:pt idx="51">
                  <c:v>29.982938373576761</c:v>
                </c:pt>
                <c:pt idx="52">
                  <c:v>26.352367642899097</c:v>
                </c:pt>
                <c:pt idx="53">
                  <c:v>23.115685986181795</c:v>
                </c:pt>
                <c:pt idx="54">
                  <c:v>20.242698889529699</c:v>
                </c:pt>
                <c:pt idx="55">
                  <c:v>17.702159017811287</c:v>
                </c:pt>
                <c:pt idx="56">
                  <c:v>15.462949390579155</c:v>
                </c:pt>
                <c:pt idx="57">
                  <c:v>13.494929945136352</c:v>
                </c:pt>
                <c:pt idx="58">
                  <c:v>11.7695104197501</c:v>
                </c:pt>
                <c:pt idx="59">
                  <c:v>10.260007592288012</c:v>
                </c:pt>
                <c:pt idx="60">
                  <c:v>8.9418376201465666</c:v>
                </c:pt>
                <c:pt idx="61">
                  <c:v>7.7925861183790666</c:v>
                </c:pt>
                <c:pt idx="62">
                  <c:v>6.7919906676355035</c:v>
                </c:pt>
                <c:pt idx="63">
                  <c:v>5.9218632131551665</c:v>
                </c:pt>
                <c:pt idx="64">
                  <c:v>5.1659735555654667</c:v>
                </c:pt>
                <c:pt idx="65">
                  <c:v>4.5099099088470309</c:v>
                </c:pt>
                <c:pt idx="66">
                  <c:v>3.9409282639055019</c:v>
                </c:pt>
                <c:pt idx="67">
                  <c:v>3.4477989429428182</c:v>
                </c:pt>
                <c:pt idx="68">
                  <c:v>3.0206561320609633</c:v>
                </c:pt>
                <c:pt idx="69">
                  <c:v>2.650854206794671</c:v>
                </c:pt>
                <c:pt idx="70">
                  <c:v>2.3308331964888747</c:v>
                </c:pt>
                <c:pt idx="71">
                  <c:v>2.0539946624571099</c:v>
                </c:pt>
                <c:pt idx="72">
                  <c:v>1.8145885021589718</c:v>
                </c:pt>
                <c:pt idx="73">
                  <c:v>1.6076106638705359</c:v>
                </c:pt>
                <c:pt idx="74">
                  <c:v>1.4287114047371012</c:v>
                </c:pt>
                <c:pt idx="75">
                  <c:v>1.274113503490425</c:v>
                </c:pt>
                <c:pt idx="76">
                  <c:v>1.1405397117250593</c:v>
                </c:pt>
                <c:pt idx="77">
                  <c:v>1.0251486671765164</c:v>
                </c:pt>
                <c:pt idx="78">
                  <c:v>0.9254784783871941</c:v>
                </c:pt>
                <c:pt idx="79">
                  <c:v>0.83939720722296496</c:v>
                </c:pt>
                <c:pt idx="80">
                  <c:v>0.76505951273016293</c:v>
                </c:pt>
                <c:pt idx="81">
                  <c:v>0.70086876872644732</c:v>
                </c:pt>
                <c:pt idx="82">
                  <c:v>0.64544402257328826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928"/>
        <c:axId val="492848184"/>
      </c:scatterChart>
      <c:valAx>
        <c:axId val="4928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184"/>
        <c:crosses val="autoZero"/>
        <c:crossBetween val="midCat"/>
      </c:valAx>
      <c:valAx>
        <c:axId val="4928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0.68984871428571437</c:v>
                </c:pt>
                <c:pt idx="4">
                  <c:v>1.5932219999999999</c:v>
                </c:pt>
                <c:pt idx="5">
                  <c:v>3.0550442857142852</c:v>
                </c:pt>
                <c:pt idx="6">
                  <c:v>4.7960911428571436</c:v>
                </c:pt>
                <c:pt idx="7">
                  <c:v>8.1796350000000011</c:v>
                </c:pt>
                <c:pt idx="8">
                  <c:v>12.285877428571428</c:v>
                </c:pt>
                <c:pt idx="9">
                  <c:v>17.377617999999995</c:v>
                </c:pt>
                <c:pt idx="10">
                  <c:v>22.830707999999998</c:v>
                </c:pt>
                <c:pt idx="11">
                  <c:v>29.975569857142855</c:v>
                </c:pt>
                <c:pt idx="12">
                  <c:v>39.206402857142855</c:v>
                </c:pt>
                <c:pt idx="13">
                  <c:v>48.043036571428573</c:v>
                </c:pt>
                <c:pt idx="14">
                  <c:v>63.236133428571421</c:v>
                </c:pt>
                <c:pt idx="15">
                  <c:v>81.155775428571417</c:v>
                </c:pt>
                <c:pt idx="16">
                  <c:v>111.75549399999998</c:v>
                </c:pt>
                <c:pt idx="17">
                  <c:v>141.74748857142856</c:v>
                </c:pt>
                <c:pt idx="18">
                  <c:v>178.03024657142856</c:v>
                </c:pt>
                <c:pt idx="19">
                  <c:v>217.05597442857143</c:v>
                </c:pt>
                <c:pt idx="20">
                  <c:v>273.27864557142863</c:v>
                </c:pt>
                <c:pt idx="21">
                  <c:v>341.52439457142862</c:v>
                </c:pt>
                <c:pt idx="22">
                  <c:v>427.19703628571432</c:v>
                </c:pt>
                <c:pt idx="23">
                  <c:v>513.82232642857139</c:v>
                </c:pt>
                <c:pt idx="24">
                  <c:v>622.1450014285715</c:v>
                </c:pt>
                <c:pt idx="25">
                  <c:v>740.02700885714285</c:v>
                </c:pt>
                <c:pt idx="26">
                  <c:v>869.27509528571431</c:v>
                </c:pt>
                <c:pt idx="27">
                  <c:v>996.33866071428577</c:v>
                </c:pt>
                <c:pt idx="28">
                  <c:v>1121.7268792857142</c:v>
                </c:pt>
                <c:pt idx="29">
                  <c:v>1244.9305768571428</c:v>
                </c:pt>
                <c:pt idx="30">
                  <c:v>1365.7362288571428</c:v>
                </c:pt>
                <c:pt idx="31">
                  <c:v>1482.7969878571428</c:v>
                </c:pt>
                <c:pt idx="32">
                  <c:v>1593.3041838571426</c:v>
                </c:pt>
                <c:pt idx="33">
                  <c:v>1706.1601505714286</c:v>
                </c:pt>
                <c:pt idx="34">
                  <c:v>1821.3977378571428</c:v>
                </c:pt>
                <c:pt idx="35">
                  <c:v>1931.0836854285712</c:v>
                </c:pt>
                <c:pt idx="36">
                  <c:v>2036.6798155714284</c:v>
                </c:pt>
                <c:pt idx="37">
                  <c:v>2139.6808004285713</c:v>
                </c:pt>
                <c:pt idx="38">
                  <c:v>2233.8780014285712</c:v>
                </c:pt>
                <c:pt idx="39">
                  <c:v>2326.6462301428573</c:v>
                </c:pt>
                <c:pt idx="40">
                  <c:v>2417.1806629999996</c:v>
                </c:pt>
                <c:pt idx="41">
                  <c:v>2502.9847045714287</c:v>
                </c:pt>
                <c:pt idx="42">
                  <c:v>2584.2061795714285</c:v>
                </c:pt>
                <c:pt idx="43">
                  <c:v>2659.7938900000004</c:v>
                </c:pt>
                <c:pt idx="44">
                  <c:v>2730.6676341428574</c:v>
                </c:pt>
                <c:pt idx="45">
                  <c:v>2796.8766869999999</c:v>
                </c:pt>
                <c:pt idx="46">
                  <c:v>2857.3698502857146</c:v>
                </c:pt>
                <c:pt idx="47">
                  <c:v>2907.5645575714284</c:v>
                </c:pt>
                <c:pt idx="48">
                  <c:v>2951.5999012857137</c:v>
                </c:pt>
                <c:pt idx="49">
                  <c:v>2993.1057997142857</c:v>
                </c:pt>
                <c:pt idx="50">
                  <c:v>3030.8339551428576</c:v>
                </c:pt>
                <c:pt idx="51">
                  <c:v>3069.022009571429</c:v>
                </c:pt>
                <c:pt idx="52">
                  <c:v>3106.0767411428578</c:v>
                </c:pt>
                <c:pt idx="53">
                  <c:v>3141.0126517142853</c:v>
                </c:pt>
                <c:pt idx="54">
                  <c:v>3172.7456931428569</c:v>
                </c:pt>
                <c:pt idx="55">
                  <c:v>3201.719339714286</c:v>
                </c:pt>
                <c:pt idx="56">
                  <c:v>3227.9828661428573</c:v>
                </c:pt>
                <c:pt idx="57">
                  <c:v>3252.4560708571425</c:v>
                </c:pt>
                <c:pt idx="58">
                  <c:v>3274.1534558571429</c:v>
                </c:pt>
                <c:pt idx="59">
                  <c:v>3294.1919188571433</c:v>
                </c:pt>
                <c:pt idx="60">
                  <c:v>3313.918307428572</c:v>
                </c:pt>
                <c:pt idx="61">
                  <c:v>3332.6263478571427</c:v>
                </c:pt>
                <c:pt idx="62">
                  <c:v>3350.5295647142852</c:v>
                </c:pt>
                <c:pt idx="63">
                  <c:v>3367.4144335714286</c:v>
                </c:pt>
                <c:pt idx="64">
                  <c:v>3382.5746805714284</c:v>
                </c:pt>
                <c:pt idx="65">
                  <c:v>3396.4373550000005</c:v>
                </c:pt>
                <c:pt idx="66">
                  <c:v>3409.8565552857144</c:v>
                </c:pt>
                <c:pt idx="67">
                  <c:v>3422.093157714286</c:v>
                </c:pt>
                <c:pt idx="68">
                  <c:v>3432.8186630000005</c:v>
                </c:pt>
                <c:pt idx="69">
                  <c:v>3441.6881467142866</c:v>
                </c:pt>
                <c:pt idx="70">
                  <c:v>3449.9334815714283</c:v>
                </c:pt>
                <c:pt idx="71">
                  <c:v>3457.0619184285715</c:v>
                </c:pt>
                <c:pt idx="72">
                  <c:v>3463.6319062857146</c:v>
                </c:pt>
                <c:pt idx="73">
                  <c:v>3469.5941702857144</c:v>
                </c:pt>
                <c:pt idx="74">
                  <c:v>3475.6878339999998</c:v>
                </c:pt>
                <c:pt idx="75">
                  <c:v>3481.4858482857148</c:v>
                </c:pt>
                <c:pt idx="76">
                  <c:v>3487.0210630000001</c:v>
                </c:pt>
                <c:pt idx="77">
                  <c:v>3492.0635287142859</c:v>
                </c:pt>
                <c:pt idx="78">
                  <c:v>3497.3359440000004</c:v>
                </c:pt>
                <c:pt idx="79">
                  <c:v>3501.9677854285715</c:v>
                </c:pt>
                <c:pt idx="80">
                  <c:v>3506.1233027142853</c:v>
                </c:pt>
                <c:pt idx="81">
                  <c:v>3510.0324454285719</c:v>
                </c:pt>
                <c:pt idx="82">
                  <c:v>3514.056563000001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5.6674128230684828E-16</c:v>
                </c:pt>
                <c:pt idx="3">
                  <c:v>1.498081057481538E-9</c:v>
                </c:pt>
                <c:pt idx="4">
                  <c:v>1.7648005109563201E-6</c:v>
                </c:pt>
                <c:pt idx="5">
                  <c:v>1.3299458411389277E-4</c:v>
                </c:pt>
                <c:pt idx="6">
                  <c:v>2.6122215226101384E-3</c:v>
                </c:pt>
                <c:pt idx="7">
                  <c:v>2.3663696516358818E-2</c:v>
                </c:pt>
                <c:pt idx="8">
                  <c:v>0.13053082680368416</c:v>
                </c:pt>
                <c:pt idx="9">
                  <c:v>0.5114884264008237</c:v>
                </c:pt>
                <c:pt idx="10">
                  <c:v>1.563991335234445</c:v>
                </c:pt>
                <c:pt idx="11">
                  <c:v>3.9673502256826332</c:v>
                </c:pt>
                <c:pt idx="12">
                  <c:v>8.7071108570713385</c:v>
                </c:pt>
                <c:pt idx="13">
                  <c:v>17.035964289528565</c:v>
                </c:pt>
                <c:pt idx="14">
                  <c:v>30.377807166094811</c:v>
                </c:pt>
                <c:pt idx="15">
                  <c:v>50.196874593099764</c:v>
                </c:pt>
                <c:pt idx="16">
                  <c:v>77.858969520497666</c:v>
                </c:pt>
                <c:pt idx="17">
                  <c:v>114.50845103913544</c:v>
                </c:pt>
                <c:pt idx="18">
                  <c:v>160.97672652804141</c:v>
                </c:pt>
                <c:pt idx="19">
                  <c:v>217.72915552949794</c:v>
                </c:pt>
                <c:pt idx="20">
                  <c:v>284.84985174338323</c:v>
                </c:pt>
                <c:pt idx="21">
                  <c:v>362.05885376203736</c:v>
                </c:pt>
                <c:pt idx="22">
                  <c:v>448.75355829499176</c:v>
                </c:pt>
                <c:pt idx="23">
                  <c:v>544.06569676992194</c:v>
                </c:pt>
                <c:pt idx="24">
                  <c:v>646.9258486049597</c:v>
                </c:pt>
                <c:pt idx="25">
                  <c:v>756.128925015866</c:v>
                </c:pt>
                <c:pt idx="26">
                  <c:v>870.39576255360669</c:v>
                </c:pt>
                <c:pt idx="27">
                  <c:v>988.42762503470783</c:v>
                </c:pt>
                <c:pt idx="28">
                  <c:v>1108.9518492883308</c:v>
                </c:pt>
                <c:pt idx="29">
                  <c:v>1230.7580080167199</c:v>
                </c:pt>
                <c:pt idx="30">
                  <c:v>1352.7247928266938</c:v>
                </c:pt>
                <c:pt idx="31">
                  <c:v>1473.8383718594016</c:v>
                </c:pt>
                <c:pt idx="32">
                  <c:v>1593.2032975398772</c:v>
                </c:pt>
                <c:pt idx="33">
                  <c:v>1710.0471837287571</c:v>
                </c:pt>
                <c:pt idx="34">
                  <c:v>1823.7203877488532</c:v>
                </c:pt>
                <c:pt idx="35">
                  <c:v>1933.6918639563846</c:v>
                </c:pt>
                <c:pt idx="36">
                  <c:v>2039.5422357387206</c:v>
                </c:pt>
                <c:pt idx="37">
                  <c:v>2140.9549876659885</c:v>
                </c:pt>
                <c:pt idx="38">
                  <c:v>2237.7065272255004</c:v>
                </c:pt>
                <c:pt idx="39">
                  <c:v>2329.6557182718107</c:v>
                </c:pt>
                <c:pt idx="40">
                  <c:v>2416.7333534527374</c:v>
                </c:pt>
                <c:pt idx="41">
                  <c:v>2498.9319143458979</c:v>
                </c:pt>
                <c:pt idx="42">
                  <c:v>2576.2958673184853</c:v>
                </c:pt>
                <c:pt idx="43">
                  <c:v>2648.9126600190721</c:v>
                </c:pt>
                <c:pt idx="44">
                  <c:v>2716.9045167213126</c:v>
                </c:pt>
                <c:pt idx="45">
                  <c:v>2780.421078703434</c:v>
                </c:pt>
                <c:pt idx="46">
                  <c:v>2839.6328964632194</c:v>
                </c:pt>
                <c:pt idx="47">
                  <c:v>2894.7257518090232</c:v>
                </c:pt>
                <c:pt idx="48">
                  <c:v>2945.8957678139832</c:v>
                </c:pt>
                <c:pt idx="49">
                  <c:v>2993.345251536804</c:v>
                </c:pt>
                <c:pt idx="50">
                  <c:v>3037.2792067801338</c:v>
                </c:pt>
                <c:pt idx="51">
                  <c:v>3077.9024506848596</c:v>
                </c:pt>
                <c:pt idx="52">
                  <c:v>3115.4172675716995</c:v>
                </c:pt>
                <c:pt idx="53">
                  <c:v>3150.0215352656564</c:v>
                </c:pt>
                <c:pt idx="54">
                  <c:v>3181.9072624760406</c:v>
                </c:pt>
                <c:pt idx="55">
                  <c:v>3211.2594801080863</c:v>
                </c:pt>
                <c:pt idx="56">
                  <c:v>3238.2554342324488</c:v>
                </c:pt>
                <c:pt idx="57">
                  <c:v>3263.0640335217986</c:v>
                </c:pt>
                <c:pt idx="58">
                  <c:v>3285.8455090501598</c:v>
                </c:pt>
                <c:pt idx="59">
                  <c:v>3306.7512492791548</c:v>
                </c:pt>
                <c:pt idx="60">
                  <c:v>3325.9237777175867</c:v>
                </c:pt>
                <c:pt idx="61">
                  <c:v>3343.4968450692495</c:v>
                </c:pt>
                <c:pt idx="62">
                  <c:v>3359.595611641872</c:v>
                </c:pt>
                <c:pt idx="63">
                  <c:v>3374.3368993636818</c:v>
                </c:pt>
                <c:pt idx="64">
                  <c:v>3387.8294959456643</c:v>
                </c:pt>
                <c:pt idx="65">
                  <c:v>3400.174496550891</c:v>
                </c:pt>
                <c:pt idx="66">
                  <c:v>3411.4656708084844</c:v>
                </c:pt>
                <c:pt idx="67">
                  <c:v>3421.7898451645319</c:v>
                </c:pt>
                <c:pt idx="68">
                  <c:v>3431.2272924235849</c:v>
                </c:pt>
                <c:pt idx="69">
                  <c:v>3439.8521219309614</c:v>
                </c:pt>
                <c:pt idx="70">
                  <c:v>3447.732665206257</c:v>
                </c:pt>
                <c:pt idx="71">
                  <c:v>3454.9318529893685</c:v>
                </c:pt>
                <c:pt idx="72">
                  <c:v>3461.5075806274422</c:v>
                </c:pt>
                <c:pt idx="73">
                  <c:v>3467.5130595379687</c:v>
                </c:pt>
                <c:pt idx="74">
                  <c:v>3472.9971531511865</c:v>
                </c:pt>
                <c:pt idx="75">
                  <c:v>3478.0046962833089</c:v>
                </c:pt>
                <c:pt idx="76">
                  <c:v>3482.5767973380989</c:v>
                </c:pt>
                <c:pt idx="77">
                  <c:v>3486.7511230931905</c:v>
                </c:pt>
                <c:pt idx="78">
                  <c:v>3490.5621661127175</c:v>
                </c:pt>
                <c:pt idx="79">
                  <c:v>3494.0414950509407</c:v>
                </c:pt>
                <c:pt idx="80">
                  <c:v>3497.2179882828073</c:v>
                </c:pt>
                <c:pt idx="81">
                  <c:v>3500.1180514255179</c:v>
                </c:pt>
                <c:pt idx="82">
                  <c:v>3502.7658194077007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1968"/>
        <c:axId val="628911184"/>
      </c:scatterChart>
      <c:valAx>
        <c:axId val="6289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valAx>
        <c:axId val="628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0.295649429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0.24637457142857155</c:v>
                </c:pt>
                <c:pt idx="4">
                  <c:v>0.45989914285714273</c:v>
                </c:pt>
                <c:pt idx="5">
                  <c:v>1.0183481428571426</c:v>
                </c:pt>
                <c:pt idx="6">
                  <c:v>1.2975727142857152</c:v>
                </c:pt>
                <c:pt idx="7">
                  <c:v>2.9400697142857148</c:v>
                </c:pt>
                <c:pt idx="8">
                  <c:v>3.6627682857142845</c:v>
                </c:pt>
                <c:pt idx="9">
                  <c:v>4.648266428571425</c:v>
                </c:pt>
                <c:pt idx="10">
                  <c:v>5.00961585714286</c:v>
                </c:pt>
                <c:pt idx="11">
                  <c:v>6.7013877142857137</c:v>
                </c:pt>
                <c:pt idx="12">
                  <c:v>8.7873588571428574</c:v>
                </c:pt>
                <c:pt idx="13">
                  <c:v>8.3931595714285745</c:v>
                </c:pt>
                <c:pt idx="14">
                  <c:v>14.749622714285705</c:v>
                </c:pt>
                <c:pt idx="15">
                  <c:v>17.476167857142855</c:v>
                </c:pt>
                <c:pt idx="16">
                  <c:v>30.156244428571426</c:v>
                </c:pt>
                <c:pt idx="17">
                  <c:v>29.548520428571436</c:v>
                </c:pt>
                <c:pt idx="18">
                  <c:v>35.83928385714286</c:v>
                </c:pt>
                <c:pt idx="19">
                  <c:v>38.582253714285727</c:v>
                </c:pt>
                <c:pt idx="20">
                  <c:v>55.779197000000025</c:v>
                </c:pt>
                <c:pt idx="21">
                  <c:v>67.802274857142848</c:v>
                </c:pt>
                <c:pt idx="22">
                  <c:v>85.229167571428562</c:v>
                </c:pt>
                <c:pt idx="23">
                  <c:v>86.181815999999927</c:v>
                </c:pt>
                <c:pt idx="24">
                  <c:v>107.87920085714298</c:v>
                </c:pt>
                <c:pt idx="25">
                  <c:v>117.4385332857142</c:v>
                </c:pt>
                <c:pt idx="26">
                  <c:v>128.80461228571431</c:v>
                </c:pt>
                <c:pt idx="27">
                  <c:v>126.62009128571431</c:v>
                </c:pt>
                <c:pt idx="28">
                  <c:v>124.94474442857138</c:v>
                </c:pt>
                <c:pt idx="29">
                  <c:v>122.76022342857148</c:v>
                </c:pt>
                <c:pt idx="30">
                  <c:v>120.36217785714287</c:v>
                </c:pt>
                <c:pt idx="31">
                  <c:v>116.61728485714282</c:v>
                </c:pt>
                <c:pt idx="32">
                  <c:v>110.06372185714265</c:v>
                </c:pt>
                <c:pt idx="33">
                  <c:v>112.41249257142893</c:v>
                </c:pt>
                <c:pt idx="34">
                  <c:v>114.79411314285706</c:v>
                </c:pt>
                <c:pt idx="35">
                  <c:v>109.24247342857127</c:v>
                </c:pt>
                <c:pt idx="36">
                  <c:v>105.15265600000005</c:v>
                </c:pt>
                <c:pt idx="37">
                  <c:v>102.55751071428547</c:v>
                </c:pt>
                <c:pt idx="38">
                  <c:v>93.753726857142809</c:v>
                </c:pt>
                <c:pt idx="39">
                  <c:v>92.324754571428983</c:v>
                </c:pt>
                <c:pt idx="40">
                  <c:v>90.090958714285151</c:v>
                </c:pt>
                <c:pt idx="41">
                  <c:v>85.360567428571883</c:v>
                </c:pt>
                <c:pt idx="42">
                  <c:v>80.778000857142686</c:v>
                </c:pt>
                <c:pt idx="43">
                  <c:v>75.14423628571474</c:v>
                </c:pt>
                <c:pt idx="44">
                  <c:v>70.430269999999908</c:v>
                </c:pt>
                <c:pt idx="45">
                  <c:v>65.765578714285382</c:v>
                </c:pt>
                <c:pt idx="46">
                  <c:v>60.049689142857531</c:v>
                </c:pt>
                <c:pt idx="47">
                  <c:v>49.751233142856634</c:v>
                </c:pt>
                <c:pt idx="48">
                  <c:v>43.591869571428177</c:v>
                </c:pt>
                <c:pt idx="49">
                  <c:v>41.06242428571484</c:v>
                </c:pt>
                <c:pt idx="50">
                  <c:v>37.28468128571474</c:v>
                </c:pt>
                <c:pt idx="51">
                  <c:v>37.744580285714235</c:v>
                </c:pt>
                <c:pt idx="52">
                  <c:v>36.611257428571733</c:v>
                </c:pt>
                <c:pt idx="53">
                  <c:v>34.492436428570343</c:v>
                </c:pt>
                <c:pt idx="54">
                  <c:v>31.289567285714455</c:v>
                </c:pt>
                <c:pt idx="55">
                  <c:v>28.53017242857193</c:v>
                </c:pt>
                <c:pt idx="56">
                  <c:v>25.820052285714226</c:v>
                </c:pt>
                <c:pt idx="57">
                  <c:v>24.029730571428061</c:v>
                </c:pt>
                <c:pt idx="58">
                  <c:v>21.253910857143254</c:v>
                </c:pt>
                <c:pt idx="59">
                  <c:v>19.594988857143179</c:v>
                </c:pt>
                <c:pt idx="60">
                  <c:v>19.282914428571601</c:v>
                </c:pt>
                <c:pt idx="61">
                  <c:v>18.26456628571357</c:v>
                </c:pt>
                <c:pt idx="62">
                  <c:v>17.459742714285383</c:v>
                </c:pt>
                <c:pt idx="63">
                  <c:v>16.441394714286233</c:v>
                </c:pt>
                <c:pt idx="64">
                  <c:v>14.716772857142656</c:v>
                </c:pt>
                <c:pt idx="65">
                  <c:v>13.41920028571492</c:v>
                </c:pt>
                <c:pt idx="66">
                  <c:v>12.975726142856798</c:v>
                </c:pt>
                <c:pt idx="67">
                  <c:v>11.793128285714443</c:v>
                </c:pt>
                <c:pt idx="68">
                  <c:v>10.282031142857319</c:v>
                </c:pt>
                <c:pt idx="69">
                  <c:v>8.4260095714290184</c:v>
                </c:pt>
                <c:pt idx="70">
                  <c:v>7.8018607142844996</c:v>
                </c:pt>
                <c:pt idx="71">
                  <c:v>6.6849627142860992</c:v>
                </c:pt>
                <c:pt idx="72">
                  <c:v>6.1265137142859896</c:v>
                </c:pt>
                <c:pt idx="73">
                  <c:v>5.5187898571426341</c:v>
                </c:pt>
                <c:pt idx="74">
                  <c:v>5.6501895714282693</c:v>
                </c:pt>
                <c:pt idx="75">
                  <c:v>5.3545401428578554</c:v>
                </c:pt>
                <c:pt idx="76">
                  <c:v>5.0917405714281596</c:v>
                </c:pt>
                <c:pt idx="77">
                  <c:v>4.5989915714286109</c:v>
                </c:pt>
                <c:pt idx="78">
                  <c:v>4.8289411428573441</c:v>
                </c:pt>
                <c:pt idx="79">
                  <c:v>4.1883672857139356</c:v>
                </c:pt>
                <c:pt idx="80">
                  <c:v>3.7120431428566705</c:v>
                </c:pt>
                <c:pt idx="81">
                  <c:v>3.4656685714295024</c:v>
                </c:pt>
                <c:pt idx="82">
                  <c:v>3.5806434285719448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5.6674128230684828E-16</c:v>
                </c:pt>
                <c:pt idx="3">
                  <c:v>1.4980804907402557E-9</c:v>
                </c:pt>
                <c:pt idx="4">
                  <c:v>1.7633024298988385E-6</c:v>
                </c:pt>
                <c:pt idx="5">
                  <c:v>1.3122978360293646E-4</c:v>
                </c:pt>
                <c:pt idx="6">
                  <c:v>2.4792269384962457E-3</c:v>
                </c:pt>
                <c:pt idx="7">
                  <c:v>2.1051474993748681E-2</c:v>
                </c:pt>
                <c:pt idx="8">
                  <c:v>0.10686713028732533</c:v>
                </c:pt>
                <c:pt idx="9">
                  <c:v>0.38095759959713948</c:v>
                </c:pt>
                <c:pt idx="10">
                  <c:v>1.0525029088336213</c:v>
                </c:pt>
                <c:pt idx="11">
                  <c:v>2.4033588904481884</c:v>
                </c:pt>
                <c:pt idx="12">
                  <c:v>4.7397606313887044</c:v>
                </c:pt>
                <c:pt idx="13">
                  <c:v>8.3288534324572279</c:v>
                </c:pt>
                <c:pt idx="14">
                  <c:v>13.341842876566245</c:v>
                </c:pt>
                <c:pt idx="15">
                  <c:v>19.819067427004956</c:v>
                </c:pt>
                <c:pt idx="16">
                  <c:v>27.662094927397902</c:v>
                </c:pt>
                <c:pt idx="17">
                  <c:v>36.649481518637771</c:v>
                </c:pt>
                <c:pt idx="18">
                  <c:v>46.468275488905959</c:v>
                </c:pt>
                <c:pt idx="19">
                  <c:v>56.752429001456541</c:v>
                </c:pt>
                <c:pt idx="20">
                  <c:v>67.120696213885282</c:v>
                </c:pt>
                <c:pt idx="21">
                  <c:v>77.209002018654147</c:v>
                </c:pt>
                <c:pt idx="22">
                  <c:v>86.694704532954418</c:v>
                </c:pt>
                <c:pt idx="23">
                  <c:v>95.312138474930208</c:v>
                </c:pt>
                <c:pt idx="24">
                  <c:v>102.86015183503771</c:v>
                </c:pt>
                <c:pt idx="25">
                  <c:v>109.20307641090628</c:v>
                </c:pt>
                <c:pt idx="26">
                  <c:v>114.26683753774064</c:v>
                </c:pt>
                <c:pt idx="27">
                  <c:v>118.03186248110116</c:v>
                </c:pt>
                <c:pt idx="28">
                  <c:v>120.52422425362305</c:v>
                </c:pt>
                <c:pt idx="29">
                  <c:v>121.80615872838909</c:v>
                </c:pt>
                <c:pt idx="30">
                  <c:v>121.96678480997387</c:v>
                </c:pt>
                <c:pt idx="31">
                  <c:v>121.11357903270782</c:v>
                </c:pt>
                <c:pt idx="32">
                  <c:v>119.36492568047565</c:v>
                </c:pt>
                <c:pt idx="33">
                  <c:v>116.84388618887979</c:v>
                </c:pt>
                <c:pt idx="34">
                  <c:v>113.67320402009608</c:v>
                </c:pt>
                <c:pt idx="35">
                  <c:v>109.97147620753147</c:v>
                </c:pt>
                <c:pt idx="36">
                  <c:v>105.85037178233586</c:v>
                </c:pt>
                <c:pt idx="37">
                  <c:v>101.412751927268</c:v>
                </c:pt>
                <c:pt idx="38">
                  <c:v>96.751539559511713</c:v>
                </c:pt>
                <c:pt idx="39">
                  <c:v>91.949191046310247</c:v>
                </c:pt>
                <c:pt idx="40">
                  <c:v>87.077635180926748</c:v>
                </c:pt>
                <c:pt idx="41">
                  <c:v>82.198560893160391</c:v>
                </c:pt>
                <c:pt idx="42">
                  <c:v>77.363952972587398</c:v>
                </c:pt>
                <c:pt idx="43">
                  <c:v>72.616792700586885</c:v>
                </c:pt>
                <c:pt idx="44">
                  <c:v>67.991856702240739</c:v>
                </c:pt>
                <c:pt idx="45">
                  <c:v>63.516561982121267</c:v>
                </c:pt>
                <c:pt idx="46">
                  <c:v>59.211817759785376</c:v>
                </c:pt>
                <c:pt idx="47">
                  <c:v>55.092855345803855</c:v>
                </c:pt>
                <c:pt idx="48">
                  <c:v>51.17001600495977</c:v>
                </c:pt>
                <c:pt idx="49">
                  <c:v>47.449483722821</c:v>
                </c:pt>
                <c:pt idx="50">
                  <c:v>43.933955243329621</c:v>
                </c:pt>
                <c:pt idx="51">
                  <c:v>40.623243904725932</c:v>
                </c:pt>
                <c:pt idx="52">
                  <c:v>37.51481688683976</c:v>
                </c:pt>
                <c:pt idx="53">
                  <c:v>34.604267693956956</c:v>
                </c:pt>
                <c:pt idx="54">
                  <c:v>31.885727210384388</c:v>
                </c:pt>
                <c:pt idx="55">
                  <c:v>29.352217632045601</c:v>
                </c:pt>
                <c:pt idx="56">
                  <c:v>26.995954124362246</c:v>
                </c:pt>
                <c:pt idx="57">
                  <c:v>24.808599289349917</c:v>
                </c:pt>
                <c:pt idx="58">
                  <c:v>22.781475528361113</c:v>
                </c:pt>
                <c:pt idx="59">
                  <c:v>20.905740228995189</c:v>
                </c:pt>
                <c:pt idx="60">
                  <c:v>19.172528438431861</c:v>
                </c:pt>
                <c:pt idx="61">
                  <c:v>17.573067351662907</c:v>
                </c:pt>
                <c:pt idx="62">
                  <c:v>16.098766572622704</c:v>
                </c:pt>
                <c:pt idx="63">
                  <c:v>14.741287721809922</c:v>
                </c:pt>
                <c:pt idx="64">
                  <c:v>13.492596581982308</c:v>
                </c:pt>
                <c:pt idx="65">
                  <c:v>12.34500060522676</c:v>
                </c:pt>
                <c:pt idx="66">
                  <c:v>11.291174257593397</c:v>
                </c:pt>
                <c:pt idx="67">
                  <c:v>10.324174356047527</c:v>
                </c:pt>
                <c:pt idx="68">
                  <c:v>9.4374472590528224</c:v>
                </c:pt>
                <c:pt idx="69">
                  <c:v>8.6248295073764893</c:v>
                </c:pt>
                <c:pt idx="70">
                  <c:v>7.8805432752956781</c:v>
                </c:pt>
                <c:pt idx="71">
                  <c:v>7.1991877831114479</c:v>
                </c:pt>
                <c:pt idx="72">
                  <c:v>6.5757276380734853</c:v>
                </c:pt>
                <c:pt idx="73">
                  <c:v>6.0054789105266657</c:v>
                </c:pt>
                <c:pt idx="74">
                  <c:v>5.4840936132179365</c:v>
                </c:pt>
                <c:pt idx="75">
                  <c:v>5.0075431321225388</c:v>
                </c:pt>
                <c:pt idx="76">
                  <c:v>4.5721010547899992</c:v>
                </c:pt>
                <c:pt idx="77">
                  <c:v>4.1743257550913908</c:v>
                </c:pt>
                <c:pt idx="78">
                  <c:v>3.811043019527053</c:v>
                </c:pt>
                <c:pt idx="79">
                  <c:v>3.4793289382230932</c:v>
                </c:pt>
                <c:pt idx="80">
                  <c:v>3.1764932318666101</c:v>
                </c:pt>
                <c:pt idx="81">
                  <c:v>2.9000631427105374</c:v>
                </c:pt>
                <c:pt idx="82">
                  <c:v>2.6477679821826068</c:v>
                </c:pt>
                <c:pt idx="84">
                  <c:v>121.96678480997387</c:v>
                </c:pt>
                <c:pt idx="85">
                  <c:v>81.311189873315911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4320"/>
        <c:axId val="628914712"/>
      </c:scatterChart>
      <c:valAx>
        <c:axId val="628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712"/>
        <c:crosses val="autoZero"/>
        <c:crossBetween val="midCat"/>
      </c:valAx>
      <c:valAx>
        <c:axId val="6289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0.44347414285714282</c:v>
                </c:pt>
                <c:pt idx="3">
                  <c:v>1.1333228571428573</c:v>
                </c:pt>
                <c:pt idx="4">
                  <c:v>2.0366961428571426</c:v>
                </c:pt>
                <c:pt idx="5">
                  <c:v>3.4985184285714279</c:v>
                </c:pt>
                <c:pt idx="6">
                  <c:v>5.2395652857142858</c:v>
                </c:pt>
                <c:pt idx="7">
                  <c:v>8.6231091428571442</c:v>
                </c:pt>
                <c:pt idx="8">
                  <c:v>12.729351571428571</c:v>
                </c:pt>
                <c:pt idx="9">
                  <c:v>17.82109214285714</c:v>
                </c:pt>
                <c:pt idx="10">
                  <c:v>23.274182142857143</c:v>
                </c:pt>
                <c:pt idx="11">
                  <c:v>30.419044</c:v>
                </c:pt>
                <c:pt idx="12">
                  <c:v>39.649876999999996</c:v>
                </c:pt>
                <c:pt idx="13">
                  <c:v>48.486510714285714</c:v>
                </c:pt>
                <c:pt idx="14">
                  <c:v>63.679607571428562</c:v>
                </c:pt>
                <c:pt idx="15">
                  <c:v>81.599249571428558</c:v>
                </c:pt>
                <c:pt idx="16">
                  <c:v>112.19896814285713</c:v>
                </c:pt>
                <c:pt idx="17">
                  <c:v>142.19096271428572</c:v>
                </c:pt>
                <c:pt idx="18">
                  <c:v>178.47372071428572</c:v>
                </c:pt>
                <c:pt idx="19">
                  <c:v>217.49944857142859</c:v>
                </c:pt>
                <c:pt idx="20">
                  <c:v>273.72211971428572</c:v>
                </c:pt>
                <c:pt idx="21">
                  <c:v>341.96786871428571</c:v>
                </c:pt>
                <c:pt idx="22">
                  <c:v>427.64051042857142</c:v>
                </c:pt>
                <c:pt idx="23">
                  <c:v>514.26580057142849</c:v>
                </c:pt>
                <c:pt idx="24">
                  <c:v>622.5884755714286</c:v>
                </c:pt>
                <c:pt idx="25">
                  <c:v>740.47048299999994</c:v>
                </c:pt>
                <c:pt idx="26">
                  <c:v>869.71856942857141</c:v>
                </c:pt>
                <c:pt idx="27">
                  <c:v>996.78213485714286</c:v>
                </c:pt>
                <c:pt idx="28">
                  <c:v>1122.1703534285714</c:v>
                </c:pt>
                <c:pt idx="29">
                  <c:v>1245.374051</c:v>
                </c:pt>
                <c:pt idx="30">
                  <c:v>1366.179703</c:v>
                </c:pt>
                <c:pt idx="31">
                  <c:v>1483.240462</c:v>
                </c:pt>
                <c:pt idx="32">
                  <c:v>1593.7476579999998</c:v>
                </c:pt>
                <c:pt idx="33">
                  <c:v>1706.6036247142858</c:v>
                </c:pt>
                <c:pt idx="34">
                  <c:v>1821.841212</c:v>
                </c:pt>
                <c:pt idx="35">
                  <c:v>1931.5271595714285</c:v>
                </c:pt>
                <c:pt idx="36">
                  <c:v>2037.1232897142856</c:v>
                </c:pt>
                <c:pt idx="37">
                  <c:v>2140.1242745714285</c:v>
                </c:pt>
                <c:pt idx="38">
                  <c:v>2234.3214755714284</c:v>
                </c:pt>
                <c:pt idx="39">
                  <c:v>2327.0897042857146</c:v>
                </c:pt>
                <c:pt idx="40">
                  <c:v>2417.6241371428569</c:v>
                </c:pt>
                <c:pt idx="41">
                  <c:v>2503.4281787142859</c:v>
                </c:pt>
                <c:pt idx="42">
                  <c:v>2584.6496537142857</c:v>
                </c:pt>
                <c:pt idx="43">
                  <c:v>2660.2373641428576</c:v>
                </c:pt>
                <c:pt idx="44">
                  <c:v>2731.1111082857146</c:v>
                </c:pt>
                <c:pt idx="45">
                  <c:v>2797.3201611428572</c:v>
                </c:pt>
                <c:pt idx="46">
                  <c:v>2857.8133244285718</c:v>
                </c:pt>
                <c:pt idx="47">
                  <c:v>2908.0080317142856</c:v>
                </c:pt>
                <c:pt idx="48">
                  <c:v>2952.0433754285709</c:v>
                </c:pt>
                <c:pt idx="49">
                  <c:v>2993.5492738571429</c:v>
                </c:pt>
                <c:pt idx="50">
                  <c:v>3031.2774292857148</c:v>
                </c:pt>
                <c:pt idx="51">
                  <c:v>3069.4654837142862</c:v>
                </c:pt>
                <c:pt idx="52">
                  <c:v>3106.520215285715</c:v>
                </c:pt>
                <c:pt idx="53">
                  <c:v>3141.4561258571425</c:v>
                </c:pt>
                <c:pt idx="54">
                  <c:v>3173.1891672857141</c:v>
                </c:pt>
                <c:pt idx="55">
                  <c:v>3202.1628138571432</c:v>
                </c:pt>
                <c:pt idx="56">
                  <c:v>3228.4263402857146</c:v>
                </c:pt>
                <c:pt idx="57">
                  <c:v>3252.8995449999998</c:v>
                </c:pt>
                <c:pt idx="58">
                  <c:v>3274.5969300000002</c:v>
                </c:pt>
                <c:pt idx="59">
                  <c:v>3294.6353930000005</c:v>
                </c:pt>
                <c:pt idx="60">
                  <c:v>3314.3617815714292</c:v>
                </c:pt>
                <c:pt idx="61">
                  <c:v>3333.0698219999999</c:v>
                </c:pt>
                <c:pt idx="62">
                  <c:v>3350.9730388571425</c:v>
                </c:pt>
                <c:pt idx="63">
                  <c:v>3367.8579077142858</c:v>
                </c:pt>
                <c:pt idx="64">
                  <c:v>3383.0181547142856</c:v>
                </c:pt>
                <c:pt idx="65">
                  <c:v>3396.8808291428577</c:v>
                </c:pt>
                <c:pt idx="66">
                  <c:v>3410.3000294285716</c:v>
                </c:pt>
                <c:pt idx="67">
                  <c:v>3422.5366318571432</c:v>
                </c:pt>
                <c:pt idx="68">
                  <c:v>3433.2621371428577</c:v>
                </c:pt>
                <c:pt idx="69">
                  <c:v>3442.1316208571438</c:v>
                </c:pt>
                <c:pt idx="70">
                  <c:v>3450.3769557142855</c:v>
                </c:pt>
                <c:pt idx="71">
                  <c:v>3457.5053925714287</c:v>
                </c:pt>
                <c:pt idx="72">
                  <c:v>3464.0753804285719</c:v>
                </c:pt>
                <c:pt idx="73">
                  <c:v>3470.0376444285716</c:v>
                </c:pt>
                <c:pt idx="74">
                  <c:v>3476.1313081428571</c:v>
                </c:pt>
                <c:pt idx="75">
                  <c:v>3481.929322428572</c:v>
                </c:pt>
                <c:pt idx="76">
                  <c:v>3487.4645371428574</c:v>
                </c:pt>
                <c:pt idx="77">
                  <c:v>3492.5070028571431</c:v>
                </c:pt>
                <c:pt idx="78">
                  <c:v>3497.7794181428576</c:v>
                </c:pt>
                <c:pt idx="79">
                  <c:v>3502.4112595714287</c:v>
                </c:pt>
                <c:pt idx="80">
                  <c:v>3506.5667768571425</c:v>
                </c:pt>
                <c:pt idx="81">
                  <c:v>3510.4759195714291</c:v>
                </c:pt>
                <c:pt idx="82">
                  <c:v>3514.5000371428582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2.4942395403919733</c:v>
                </c:pt>
                <c:pt idx="3">
                  <c:v>5.6905609327136144</c:v>
                </c:pt>
                <c:pt idx="4">
                  <c:v>9.7531492316366251</c:v>
                </c:pt>
                <c:pt idx="5">
                  <c:v>14.874626805090752</c:v>
                </c:pt>
                <c:pt idx="6">
                  <c:v>21.278280350676937</c:v>
                </c:pt>
                <c:pt idx="7">
                  <c:v>29.219742487605902</c:v>
                </c:pt>
                <c:pt idx="8">
                  <c:v>38.987912323658179</c:v>
                </c:pt>
                <c:pt idx="9">
                  <c:v>50.904887216865234</c:v>
                </c:pt>
                <c:pt idx="10">
                  <c:v>65.324677258295424</c:v>
                </c:pt>
                <c:pt idx="11">
                  <c:v>82.630487587346323</c:v>
                </c:pt>
                <c:pt idx="12">
                  <c:v>103.23038380100709</c:v>
                </c:pt>
                <c:pt idx="13">
                  <c:v>127.55120389475576</c:v>
                </c:pt>
                <c:pt idx="14">
                  <c:v>156.03064669978582</c:v>
                </c:pt>
                <c:pt idx="15">
                  <c:v>189.10755058162351</c:v>
                </c:pt>
                <c:pt idx="16">
                  <c:v>227.21047457614037</c:v>
                </c:pt>
                <c:pt idx="17">
                  <c:v>270.74480284785187</c:v>
                </c:pt>
                <c:pt idx="18">
                  <c:v>320.0787064827793</c:v>
                </c:pt>
                <c:pt idx="19">
                  <c:v>375.5284069762169</c:v>
                </c:pt>
                <c:pt idx="20">
                  <c:v>437.343285244112</c:v>
                </c:pt>
                <c:pt idx="21">
                  <c:v>505.69146013913132</c:v>
                </c:pt>
                <c:pt idx="22">
                  <c:v>580.64651319799134</c:v>
                </c:pt>
                <c:pt idx="23">
                  <c:v>662.176054681663</c:v>
                </c:pt>
                <c:pt idx="24">
                  <c:v>750.13280471218684</c:v>
                </c:pt>
                <c:pt idx="25">
                  <c:v>844.24879974754947</c:v>
                </c:pt>
                <c:pt idx="26">
                  <c:v>944.1332290185087</c:v>
                </c:pt>
                <c:pt idx="27">
                  <c:v>1049.2742613512582</c:v>
                </c:pt>
                <c:pt idx="28">
                  <c:v>1159.0450467020128</c:v>
                </c:pt>
                <c:pt idx="29">
                  <c:v>1272.7138783207351</c:v>
                </c:pt>
                <c:pt idx="30">
                  <c:v>1389.4582926307025</c:v>
                </c:pt>
                <c:pt idx="31">
                  <c:v>1508.3826780008967</c:v>
                </c:pt>
                <c:pt idx="32">
                  <c:v>1628.5387743646463</c:v>
                </c:pt>
                <c:pt idx="33">
                  <c:v>1748.9482861708589</c:v>
                </c:pt>
                <c:pt idx="34">
                  <c:v>1868.626712719532</c:v>
                </c:pt>
                <c:pt idx="35">
                  <c:v>1986.6074310411755</c:v>
                </c:pt>
                <c:pt idx="36">
                  <c:v>2101.9650521292278</c:v>
                </c:pt>
                <c:pt idx="37">
                  <c:v>2213.8371125711251</c:v>
                </c:pt>
                <c:pt idx="38">
                  <c:v>2321.443257446766</c:v>
                </c:pt>
                <c:pt idx="39">
                  <c:v>2424.1012099920695</c:v>
                </c:pt>
                <c:pt idx="40">
                  <c:v>2521.2389989967228</c:v>
                </c:pt>
                <c:pt idx="41">
                  <c:v>2612.4031139394115</c:v>
                </c:pt>
                <c:pt idx="42">
                  <c:v>2697.2624669117213</c:v>
                </c:pt>
                <c:pt idx="43">
                  <c:v>2775.6082457470179</c:v>
                </c:pt>
                <c:pt idx="44">
                  <c:v>2847.3499316972211</c:v>
                </c:pt>
                <c:pt idx="45">
                  <c:v>2912.5079166260725</c:v>
                </c:pt>
                <c:pt idx="46">
                  <c:v>2971.2032807783066</c:v>
                </c:pt>
                <c:pt idx="47">
                  <c:v>3023.6453775961481</c:v>
                </c:pt>
                <c:pt idx="48">
                  <c:v>3070.1179148978504</c:v>
                </c:pt>
                <c:pt idx="49">
                  <c:v>3110.9642232454639</c:v>
                </c:pt>
                <c:pt idx="50">
                  <c:v>3146.5723664956618</c:v>
                </c:pt>
                <c:pt idx="51">
                  <c:v>3177.3606825039037</c:v>
                </c:pt>
                <c:pt idx="52">
                  <c:v>3203.7642513643459</c:v>
                </c:pt>
                <c:pt idx="53">
                  <c:v>3226.2226827647623</c:v>
                </c:pt>
                <c:pt idx="54">
                  <c:v>3245.1695013695248</c:v>
                </c:pt>
                <c:pt idx="55">
                  <c:v>3261.0232973381949</c:v>
                </c:pt>
                <c:pt idx="56">
                  <c:v>3274.1807047414241</c:v>
                </c:pt>
                <c:pt idx="57">
                  <c:v>3285.0111788882414</c:v>
                </c:pt>
                <c:pt idx="58">
                  <c:v>3293.8534679409804</c:v>
                </c:pt>
                <c:pt idx="59">
                  <c:v>3301.0136165422518</c:v>
                </c:pt>
                <c:pt idx="60">
                  <c:v>3306.7642998797742</c:v>
                </c:pt>
                <c:pt idx="61">
                  <c:v>3311.3452647557233</c:v>
                </c:pt>
                <c:pt idx="62">
                  <c:v>3314.964647905063</c:v>
                </c:pt>
                <c:pt idx="63">
                  <c:v>3317.8009484505114</c:v>
                </c:pt>
                <c:pt idx="64">
                  <c:v>3320.0054480636459</c:v>
                </c:pt>
                <c:pt idx="65">
                  <c:v>3321.7048961224109</c:v>
                </c:pt>
                <c:pt idx="66">
                  <c:v>3323.0043050737791</c:v>
                </c:pt>
                <c:pt idx="67">
                  <c:v>3323.9897308156919</c:v>
                </c:pt>
                <c:pt idx="68">
                  <c:v>3324.7309421331888</c:v>
                </c:pt>
                <c:pt idx="69">
                  <c:v>3325.2839104786312</c:v>
                </c:pt>
                <c:pt idx="70">
                  <c:v>3325.6930755850844</c:v>
                </c:pt>
                <c:pt idx="71">
                  <c:v>3325.9933629087532</c:v>
                </c:pt>
                <c:pt idx="72">
                  <c:v>3326.2119454640138</c:v>
                </c:pt>
                <c:pt idx="73">
                  <c:v>3326.3697553071247</c:v>
                </c:pt>
                <c:pt idx="74">
                  <c:v>3326.482759034217</c:v>
                </c:pt>
                <c:pt idx="75">
                  <c:v>3326.5630176263644</c:v>
                </c:pt>
                <c:pt idx="76">
                  <c:v>3326.6195543187619</c:v>
                </c:pt>
                <c:pt idx="77">
                  <c:v>3326.6590554330642</c:v>
                </c:pt>
                <c:pt idx="78">
                  <c:v>3326.6864288105812</c:v>
                </c:pt>
                <c:pt idx="79">
                  <c:v>3326.7052430868575</c:v>
                </c:pt>
                <c:pt idx="80">
                  <c:v>3326.718068954011</c:v>
                </c:pt>
                <c:pt idx="81">
                  <c:v>3326.7267410893642</c:v>
                </c:pt>
                <c:pt idx="82">
                  <c:v>3326.7325568355977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0040"/>
        <c:axId val="251649648"/>
      </c:scatterChart>
      <c:valAx>
        <c:axId val="25165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valAx>
        <c:axId val="251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0.14782471428571425</c:v>
                </c:pt>
                <c:pt idx="3">
                  <c:v>0.39419928571428581</c:v>
                </c:pt>
                <c:pt idx="4">
                  <c:v>0.60772385714285693</c:v>
                </c:pt>
                <c:pt idx="5">
                  <c:v>1.1661728571428567</c:v>
                </c:pt>
                <c:pt idx="6">
                  <c:v>1.4453974285714293</c:v>
                </c:pt>
                <c:pt idx="7">
                  <c:v>3.0878944285714289</c:v>
                </c:pt>
                <c:pt idx="8">
                  <c:v>3.8105929999999986</c:v>
                </c:pt>
                <c:pt idx="9">
                  <c:v>4.79609114285714</c:v>
                </c:pt>
                <c:pt idx="10">
                  <c:v>5.1574405714285749</c:v>
                </c:pt>
                <c:pt idx="11">
                  <c:v>6.8492124285714286</c:v>
                </c:pt>
                <c:pt idx="12">
                  <c:v>8.9351835714285723</c:v>
                </c:pt>
                <c:pt idx="13">
                  <c:v>8.5409842857142895</c:v>
                </c:pt>
                <c:pt idx="14">
                  <c:v>14.89744742857142</c:v>
                </c:pt>
                <c:pt idx="15">
                  <c:v>17.623992571428566</c:v>
                </c:pt>
                <c:pt idx="16">
                  <c:v>30.304069142857138</c:v>
                </c:pt>
                <c:pt idx="17">
                  <c:v>29.696345142857147</c:v>
                </c:pt>
                <c:pt idx="18">
                  <c:v>35.987108571428571</c:v>
                </c:pt>
                <c:pt idx="19">
                  <c:v>38.730078428571439</c:v>
                </c:pt>
                <c:pt idx="20">
                  <c:v>55.927021714285736</c:v>
                </c:pt>
                <c:pt idx="21">
                  <c:v>67.950099571428566</c:v>
                </c:pt>
                <c:pt idx="22">
                  <c:v>85.37699228571428</c:v>
                </c:pt>
                <c:pt idx="23">
                  <c:v>86.329640714285645</c:v>
                </c:pt>
                <c:pt idx="24">
                  <c:v>108.02702557142869</c:v>
                </c:pt>
                <c:pt idx="25">
                  <c:v>117.58635799999992</c:v>
                </c:pt>
                <c:pt idx="26">
                  <c:v>128.95243700000003</c:v>
                </c:pt>
                <c:pt idx="27">
                  <c:v>126.76791600000003</c:v>
                </c:pt>
                <c:pt idx="28">
                  <c:v>125.0925691428571</c:v>
                </c:pt>
                <c:pt idx="29">
                  <c:v>122.9080481428572</c:v>
                </c:pt>
                <c:pt idx="30">
                  <c:v>120.51000257142859</c:v>
                </c:pt>
                <c:pt idx="31">
                  <c:v>116.76510957142854</c:v>
                </c:pt>
                <c:pt idx="32">
                  <c:v>110.21154657142837</c:v>
                </c:pt>
                <c:pt idx="33">
                  <c:v>112.56031728571465</c:v>
                </c:pt>
                <c:pt idx="34">
                  <c:v>114.94193785714278</c:v>
                </c:pt>
                <c:pt idx="35">
                  <c:v>109.39029814285699</c:v>
                </c:pt>
                <c:pt idx="36">
                  <c:v>105.30048071428577</c:v>
                </c:pt>
                <c:pt idx="37">
                  <c:v>102.70533542857119</c:v>
                </c:pt>
                <c:pt idx="38">
                  <c:v>93.901551571428527</c:v>
                </c:pt>
                <c:pt idx="39">
                  <c:v>92.472579285714701</c:v>
                </c:pt>
                <c:pt idx="40">
                  <c:v>90.238783428570869</c:v>
                </c:pt>
                <c:pt idx="41">
                  <c:v>85.508392142857602</c:v>
                </c:pt>
                <c:pt idx="42">
                  <c:v>80.925825571428405</c:v>
                </c:pt>
                <c:pt idx="43">
                  <c:v>75.292061000000459</c:v>
                </c:pt>
                <c:pt idx="44">
                  <c:v>70.578094714285626</c:v>
                </c:pt>
                <c:pt idx="45">
                  <c:v>65.913403428571101</c:v>
                </c:pt>
                <c:pt idx="46">
                  <c:v>60.197513857143242</c:v>
                </c:pt>
                <c:pt idx="47">
                  <c:v>49.899057857142346</c:v>
                </c:pt>
                <c:pt idx="48">
                  <c:v>43.739694285713888</c:v>
                </c:pt>
                <c:pt idx="49">
                  <c:v>41.210249000000552</c:v>
                </c:pt>
                <c:pt idx="50">
                  <c:v>37.432506000000451</c:v>
                </c:pt>
                <c:pt idx="51">
                  <c:v>37.892404999999947</c:v>
                </c:pt>
                <c:pt idx="52">
                  <c:v>36.759082142857444</c:v>
                </c:pt>
                <c:pt idx="53">
                  <c:v>34.640261142856055</c:v>
                </c:pt>
                <c:pt idx="54">
                  <c:v>31.437392000000166</c:v>
                </c:pt>
                <c:pt idx="55">
                  <c:v>28.677997142857642</c:v>
                </c:pt>
                <c:pt idx="56">
                  <c:v>25.967876999999937</c:v>
                </c:pt>
                <c:pt idx="57">
                  <c:v>24.177555285713773</c:v>
                </c:pt>
                <c:pt idx="58">
                  <c:v>21.401735571428965</c:v>
                </c:pt>
                <c:pt idx="59">
                  <c:v>19.74281357142889</c:v>
                </c:pt>
                <c:pt idx="60">
                  <c:v>19.430739142857313</c:v>
                </c:pt>
                <c:pt idx="61">
                  <c:v>18.412390999999282</c:v>
                </c:pt>
                <c:pt idx="62">
                  <c:v>17.607567428571095</c:v>
                </c:pt>
                <c:pt idx="63">
                  <c:v>16.589219428571944</c:v>
                </c:pt>
                <c:pt idx="64">
                  <c:v>14.864597571428371</c:v>
                </c:pt>
                <c:pt idx="65">
                  <c:v>13.567025000000635</c:v>
                </c:pt>
                <c:pt idx="66">
                  <c:v>13.123550857142513</c:v>
                </c:pt>
                <c:pt idx="67">
                  <c:v>11.940953000000158</c:v>
                </c:pt>
                <c:pt idx="68">
                  <c:v>10.429855857143034</c:v>
                </c:pt>
                <c:pt idx="69">
                  <c:v>8.5738342857147334</c:v>
                </c:pt>
                <c:pt idx="70">
                  <c:v>7.9496854285702145</c:v>
                </c:pt>
                <c:pt idx="71">
                  <c:v>6.8327874285718142</c:v>
                </c:pt>
                <c:pt idx="72">
                  <c:v>6.2743384285717045</c:v>
                </c:pt>
                <c:pt idx="73">
                  <c:v>5.6666145714283491</c:v>
                </c:pt>
                <c:pt idx="74">
                  <c:v>5.7980142857139843</c:v>
                </c:pt>
                <c:pt idx="75">
                  <c:v>5.5023648571435704</c:v>
                </c:pt>
                <c:pt idx="76">
                  <c:v>5.2395652857138746</c:v>
                </c:pt>
                <c:pt idx="77">
                  <c:v>4.7468162857143259</c:v>
                </c:pt>
                <c:pt idx="78">
                  <c:v>4.9767658571430591</c:v>
                </c:pt>
                <c:pt idx="79">
                  <c:v>4.3361919999996505</c:v>
                </c:pt>
                <c:pt idx="80">
                  <c:v>3.8598678571423846</c:v>
                </c:pt>
                <c:pt idx="81">
                  <c:v>3.6134932857152164</c:v>
                </c:pt>
                <c:pt idx="82">
                  <c:v>3.7284681428576589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2.4942395403919733</c:v>
                </c:pt>
                <c:pt idx="3">
                  <c:v>3.1963213923216411</c:v>
                </c:pt>
                <c:pt idx="4">
                  <c:v>4.0625882989230107</c:v>
                </c:pt>
                <c:pt idx="5">
                  <c:v>5.1214775734541282</c:v>
                </c:pt>
                <c:pt idx="6">
                  <c:v>6.4036535455861845</c:v>
                </c:pt>
                <c:pt idx="7">
                  <c:v>7.9414621369289655</c:v>
                </c:pt>
                <c:pt idx="8">
                  <c:v>9.7681698360522766</c:v>
                </c:pt>
                <c:pt idx="9">
                  <c:v>11.916974893207058</c:v>
                </c:pt>
                <c:pt idx="10">
                  <c:v>14.41979004143019</c:v>
                </c:pt>
                <c:pt idx="11">
                  <c:v>17.305810329050903</c:v>
                </c:pt>
                <c:pt idx="12">
                  <c:v>20.599896213660763</c:v>
                </c:pt>
                <c:pt idx="13">
                  <c:v>24.320820093748658</c:v>
                </c:pt>
                <c:pt idx="14">
                  <c:v>28.479442805030072</c:v>
                </c:pt>
                <c:pt idx="15">
                  <c:v>33.076903881837694</c:v>
                </c:pt>
                <c:pt idx="16">
                  <c:v>38.102923994516857</c:v>
                </c:pt>
                <c:pt idx="17">
                  <c:v>43.534328271711502</c:v>
                </c:pt>
                <c:pt idx="18">
                  <c:v>49.333903634927402</c:v>
                </c:pt>
                <c:pt idx="19">
                  <c:v>55.449700493437618</c:v>
                </c:pt>
                <c:pt idx="20">
                  <c:v>61.814878267895097</c:v>
                </c:pt>
                <c:pt idx="21">
                  <c:v>68.348174895019355</c:v>
                </c:pt>
                <c:pt idx="22">
                  <c:v>74.955053058860059</c:v>
                </c:pt>
                <c:pt idx="23">
                  <c:v>81.529541483671636</c:v>
                </c:pt>
                <c:pt idx="24">
                  <c:v>87.956750030523821</c:v>
                </c:pt>
                <c:pt idx="25">
                  <c:v>94.11599503536263</c:v>
                </c:pt>
                <c:pt idx="26">
                  <c:v>99.884429270959217</c:v>
                </c:pt>
                <c:pt idx="27">
                  <c:v>105.14103233274946</c:v>
                </c:pt>
                <c:pt idx="28">
                  <c:v>109.77078535075461</c:v>
                </c:pt>
                <c:pt idx="29">
                  <c:v>113.66883161872227</c:v>
                </c:pt>
                <c:pt idx="30">
                  <c:v>116.74441430996735</c:v>
                </c:pt>
                <c:pt idx="31">
                  <c:v>118.92438537019419</c:v>
                </c:pt>
                <c:pt idx="32">
                  <c:v>120.1560963637497</c:v>
                </c:pt>
                <c:pt idx="33">
                  <c:v>120.40951180621252</c:v>
                </c:pt>
                <c:pt idx="34">
                  <c:v>119.67842654867314</c:v>
                </c:pt>
                <c:pt idx="35">
                  <c:v>117.98071832164356</c:v>
                </c:pt>
                <c:pt idx="36">
                  <c:v>115.35762108805251</c:v>
                </c:pt>
                <c:pt idx="37">
                  <c:v>111.87206044189713</c:v>
                </c:pt>
                <c:pt idx="38">
                  <c:v>107.60614487564069</c:v>
                </c:pt>
                <c:pt idx="39">
                  <c:v>102.65795254530352</c:v>
                </c:pt>
                <c:pt idx="40">
                  <c:v>97.137789004653101</c:v>
                </c:pt>
                <c:pt idx="41">
                  <c:v>91.164114942688855</c:v>
                </c:pt>
                <c:pt idx="42">
                  <c:v>84.859352972309892</c:v>
                </c:pt>
                <c:pt idx="43">
                  <c:v>78.345778835296684</c:v>
                </c:pt>
                <c:pt idx="44">
                  <c:v>71.741685950203319</c:v>
                </c:pt>
                <c:pt idx="45">
                  <c:v>65.157984928851207</c:v>
                </c:pt>
                <c:pt idx="46">
                  <c:v>58.695364152234291</c:v>
                </c:pt>
                <c:pt idx="47">
                  <c:v>52.442096817841495</c:v>
                </c:pt>
                <c:pt idx="48">
                  <c:v>46.47253730170214</c:v>
                </c:pt>
                <c:pt idx="49">
                  <c:v>40.846308347613657</c:v>
                </c:pt>
                <c:pt idx="50">
                  <c:v>35.608143250197642</c:v>
                </c:pt>
                <c:pt idx="51">
                  <c:v>30.788316008241996</c:v>
                </c:pt>
                <c:pt idx="52">
                  <c:v>26.403568860442235</c:v>
                </c:pt>
                <c:pt idx="53">
                  <c:v>22.458431400416231</c:v>
                </c:pt>
                <c:pt idx="54">
                  <c:v>18.946818604762306</c:v>
                </c:pt>
                <c:pt idx="55">
                  <c:v>15.853795968670074</c:v>
                </c:pt>
                <c:pt idx="56">
                  <c:v>13.157407403228953</c:v>
                </c:pt>
                <c:pt idx="57">
                  <c:v>10.83047414681732</c:v>
                </c:pt>
                <c:pt idx="58">
                  <c:v>8.842289052738936</c:v>
                </c:pt>
                <c:pt idx="59">
                  <c:v>7.1601486012712154</c:v>
                </c:pt>
                <c:pt idx="60">
                  <c:v>5.750683337522478</c:v>
                </c:pt>
                <c:pt idx="61">
                  <c:v>4.5809648759490669</c:v>
                </c:pt>
                <c:pt idx="62">
                  <c:v>3.619383149339837</c:v>
                </c:pt>
                <c:pt idx="63">
                  <c:v>2.8363005454482941</c:v>
                </c:pt>
                <c:pt idx="64">
                  <c:v>2.2044996131344203</c:v>
                </c:pt>
                <c:pt idx="65">
                  <c:v>1.6994480587648033</c:v>
                </c:pt>
                <c:pt idx="66">
                  <c:v>1.2994089513682743</c:v>
                </c:pt>
                <c:pt idx="67">
                  <c:v>0.9854257419130984</c:v>
                </c:pt>
                <c:pt idx="68">
                  <c:v>0.74121131749685676</c:v>
                </c:pt>
                <c:pt idx="69">
                  <c:v>0.55296834544234008</c:v>
                </c:pt>
                <c:pt idx="70">
                  <c:v>0.40916510645318427</c:v>
                </c:pt>
                <c:pt idx="71">
                  <c:v>0.30028732366892019</c:v>
                </c:pt>
                <c:pt idx="72">
                  <c:v>0.21858255526076958</c:v>
                </c:pt>
                <c:pt idx="73">
                  <c:v>0.15780984311094226</c:v>
                </c:pt>
                <c:pt idx="74">
                  <c:v>0.11300372709247457</c:v>
                </c:pt>
                <c:pt idx="75">
                  <c:v>8.0258592147252339E-2</c:v>
                </c:pt>
                <c:pt idx="76">
                  <c:v>5.6536692397621519E-2</c:v>
                </c:pt>
                <c:pt idx="77">
                  <c:v>3.9501114302167219E-2</c:v>
                </c:pt>
                <c:pt idx="78">
                  <c:v>2.737337751714931E-2</c:v>
                </c:pt>
                <c:pt idx="79">
                  <c:v>1.8814276276483841E-2</c:v>
                </c:pt>
                <c:pt idx="80">
                  <c:v>1.2825867153544231E-2</c:v>
                </c:pt>
                <c:pt idx="81">
                  <c:v>8.6721353532668473E-3</c:v>
                </c:pt>
                <c:pt idx="82">
                  <c:v>5.8157462333962972E-3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7688"/>
        <c:axId val="251646904"/>
      </c:scatterChart>
      <c:valAx>
        <c:axId val="2516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valAx>
        <c:axId val="251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0.44347414285714282</c:v>
                </c:pt>
                <c:pt idx="3">
                  <c:v>1.1333228571428573</c:v>
                </c:pt>
                <c:pt idx="4">
                  <c:v>2.0366961428571426</c:v>
                </c:pt>
                <c:pt idx="5">
                  <c:v>3.4985184285714279</c:v>
                </c:pt>
                <c:pt idx="6">
                  <c:v>5.2395652857142858</c:v>
                </c:pt>
                <c:pt idx="7">
                  <c:v>8.6231091428571442</c:v>
                </c:pt>
                <c:pt idx="8">
                  <c:v>12.729351571428571</c:v>
                </c:pt>
                <c:pt idx="9">
                  <c:v>17.82109214285714</c:v>
                </c:pt>
                <c:pt idx="10">
                  <c:v>23.274182142857143</c:v>
                </c:pt>
                <c:pt idx="11">
                  <c:v>30.419044</c:v>
                </c:pt>
                <c:pt idx="12">
                  <c:v>39.649876999999996</c:v>
                </c:pt>
                <c:pt idx="13">
                  <c:v>48.486510714285714</c:v>
                </c:pt>
                <c:pt idx="14">
                  <c:v>63.679607571428562</c:v>
                </c:pt>
                <c:pt idx="15">
                  <c:v>81.599249571428558</c:v>
                </c:pt>
                <c:pt idx="16">
                  <c:v>112.19896814285713</c:v>
                </c:pt>
                <c:pt idx="17">
                  <c:v>142.19096271428572</c:v>
                </c:pt>
                <c:pt idx="18">
                  <c:v>178.47372071428572</c:v>
                </c:pt>
                <c:pt idx="19">
                  <c:v>217.49944857142859</c:v>
                </c:pt>
                <c:pt idx="20">
                  <c:v>273.72211971428572</c:v>
                </c:pt>
                <c:pt idx="21">
                  <c:v>341.96786871428571</c:v>
                </c:pt>
                <c:pt idx="22">
                  <c:v>427.64051042857142</c:v>
                </c:pt>
                <c:pt idx="23">
                  <c:v>514.26580057142849</c:v>
                </c:pt>
                <c:pt idx="24">
                  <c:v>622.5884755714286</c:v>
                </c:pt>
                <c:pt idx="25">
                  <c:v>740.47048299999994</c:v>
                </c:pt>
                <c:pt idx="26">
                  <c:v>869.71856942857141</c:v>
                </c:pt>
                <c:pt idx="27">
                  <c:v>996.78213485714286</c:v>
                </c:pt>
                <c:pt idx="28">
                  <c:v>1122.1703534285714</c:v>
                </c:pt>
                <c:pt idx="29">
                  <c:v>1245.374051</c:v>
                </c:pt>
                <c:pt idx="30">
                  <c:v>1366.179703</c:v>
                </c:pt>
                <c:pt idx="31">
                  <c:v>1483.240462</c:v>
                </c:pt>
                <c:pt idx="32">
                  <c:v>1593.7476579999998</c:v>
                </c:pt>
                <c:pt idx="33">
                  <c:v>1706.6036247142858</c:v>
                </c:pt>
                <c:pt idx="34">
                  <c:v>1821.841212</c:v>
                </c:pt>
                <c:pt idx="35">
                  <c:v>1931.5271595714285</c:v>
                </c:pt>
                <c:pt idx="36">
                  <c:v>2037.1232897142856</c:v>
                </c:pt>
                <c:pt idx="37">
                  <c:v>2140.1242745714285</c:v>
                </c:pt>
                <c:pt idx="38">
                  <c:v>2234.3214755714284</c:v>
                </c:pt>
                <c:pt idx="39">
                  <c:v>2327.0897042857146</c:v>
                </c:pt>
                <c:pt idx="40">
                  <c:v>2417.6241371428569</c:v>
                </c:pt>
                <c:pt idx="41">
                  <c:v>2503.4281787142859</c:v>
                </c:pt>
                <c:pt idx="42">
                  <c:v>2584.6496537142857</c:v>
                </c:pt>
                <c:pt idx="43">
                  <c:v>2660.2373641428576</c:v>
                </c:pt>
                <c:pt idx="44">
                  <c:v>2731.1111082857146</c:v>
                </c:pt>
                <c:pt idx="45">
                  <c:v>2797.3201611428572</c:v>
                </c:pt>
                <c:pt idx="46">
                  <c:v>2857.8133244285718</c:v>
                </c:pt>
                <c:pt idx="47">
                  <c:v>2908.0080317142856</c:v>
                </c:pt>
                <c:pt idx="48">
                  <c:v>2952.0433754285709</c:v>
                </c:pt>
                <c:pt idx="49">
                  <c:v>2993.5492738571429</c:v>
                </c:pt>
                <c:pt idx="50">
                  <c:v>3031.2774292857148</c:v>
                </c:pt>
                <c:pt idx="51">
                  <c:v>3069.4654837142862</c:v>
                </c:pt>
                <c:pt idx="52">
                  <c:v>3106.520215285715</c:v>
                </c:pt>
                <c:pt idx="53">
                  <c:v>3141.4561258571425</c:v>
                </c:pt>
                <c:pt idx="54">
                  <c:v>3173.1891672857141</c:v>
                </c:pt>
                <c:pt idx="55">
                  <c:v>3202.1628138571432</c:v>
                </c:pt>
                <c:pt idx="56">
                  <c:v>3228.4263402857146</c:v>
                </c:pt>
                <c:pt idx="57">
                  <c:v>3252.8995449999998</c:v>
                </c:pt>
                <c:pt idx="58">
                  <c:v>3274.5969300000002</c:v>
                </c:pt>
                <c:pt idx="59">
                  <c:v>3294.6353930000005</c:v>
                </c:pt>
                <c:pt idx="60">
                  <c:v>3314.3617815714292</c:v>
                </c:pt>
                <c:pt idx="61">
                  <c:v>3333.0698219999999</c:v>
                </c:pt>
                <c:pt idx="62">
                  <c:v>3350.9730388571425</c:v>
                </c:pt>
                <c:pt idx="63">
                  <c:v>3367.8579077142858</c:v>
                </c:pt>
                <c:pt idx="64">
                  <c:v>3383.0181547142856</c:v>
                </c:pt>
                <c:pt idx="65">
                  <c:v>3396.8808291428577</c:v>
                </c:pt>
                <c:pt idx="66">
                  <c:v>3410.3000294285716</c:v>
                </c:pt>
                <c:pt idx="67">
                  <c:v>3422.5366318571432</c:v>
                </c:pt>
                <c:pt idx="68">
                  <c:v>3433.2621371428577</c:v>
                </c:pt>
                <c:pt idx="69">
                  <c:v>3442.1316208571438</c:v>
                </c:pt>
                <c:pt idx="70">
                  <c:v>3450.3769557142855</c:v>
                </c:pt>
                <c:pt idx="71">
                  <c:v>3457.5053925714287</c:v>
                </c:pt>
                <c:pt idx="72">
                  <c:v>3464.0753804285719</c:v>
                </c:pt>
                <c:pt idx="73">
                  <c:v>3470.0376444285716</c:v>
                </c:pt>
                <c:pt idx="74">
                  <c:v>3476.1313081428571</c:v>
                </c:pt>
                <c:pt idx="75">
                  <c:v>3481.929322428572</c:v>
                </c:pt>
                <c:pt idx="76">
                  <c:v>3487.4645371428574</c:v>
                </c:pt>
                <c:pt idx="77">
                  <c:v>3492.5070028571431</c:v>
                </c:pt>
                <c:pt idx="78">
                  <c:v>3497.7794181428576</c:v>
                </c:pt>
                <c:pt idx="79">
                  <c:v>3502.4112595714287</c:v>
                </c:pt>
                <c:pt idx="80">
                  <c:v>3506.5667768571425</c:v>
                </c:pt>
                <c:pt idx="81">
                  <c:v>3510.4759195714291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628913536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536"/>
        <c:crosses val="autoZero"/>
        <c:crossBetween val="midCat"/>
      </c:valAx>
      <c:valAx>
        <c:axId val="628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0.14782471428571425</c:v>
                </c:pt>
                <c:pt idx="3">
                  <c:v>0.39419928571428581</c:v>
                </c:pt>
                <c:pt idx="4">
                  <c:v>0.60772385714285693</c:v>
                </c:pt>
                <c:pt idx="5">
                  <c:v>1.1661728571428567</c:v>
                </c:pt>
                <c:pt idx="6">
                  <c:v>1.4453974285714293</c:v>
                </c:pt>
                <c:pt idx="7">
                  <c:v>3.0878944285714289</c:v>
                </c:pt>
                <c:pt idx="8">
                  <c:v>3.8105929999999986</c:v>
                </c:pt>
                <c:pt idx="9">
                  <c:v>4.79609114285714</c:v>
                </c:pt>
                <c:pt idx="10">
                  <c:v>5.1574405714285749</c:v>
                </c:pt>
                <c:pt idx="11">
                  <c:v>6.8492124285714286</c:v>
                </c:pt>
                <c:pt idx="12">
                  <c:v>8.9351835714285723</c:v>
                </c:pt>
                <c:pt idx="13">
                  <c:v>8.5409842857142895</c:v>
                </c:pt>
                <c:pt idx="14">
                  <c:v>14.89744742857142</c:v>
                </c:pt>
                <c:pt idx="15">
                  <c:v>17.623992571428566</c:v>
                </c:pt>
                <c:pt idx="16">
                  <c:v>30.304069142857138</c:v>
                </c:pt>
                <c:pt idx="17">
                  <c:v>29.696345142857147</c:v>
                </c:pt>
                <c:pt idx="18">
                  <c:v>35.987108571428571</c:v>
                </c:pt>
                <c:pt idx="19">
                  <c:v>38.730078428571439</c:v>
                </c:pt>
                <c:pt idx="20">
                  <c:v>55.927021714285736</c:v>
                </c:pt>
                <c:pt idx="21">
                  <c:v>67.950099571428566</c:v>
                </c:pt>
                <c:pt idx="22">
                  <c:v>85.37699228571428</c:v>
                </c:pt>
                <c:pt idx="23">
                  <c:v>86.329640714285645</c:v>
                </c:pt>
                <c:pt idx="24">
                  <c:v>108.02702557142869</c:v>
                </c:pt>
                <c:pt idx="25">
                  <c:v>117.58635799999992</c:v>
                </c:pt>
                <c:pt idx="26">
                  <c:v>128.95243700000003</c:v>
                </c:pt>
                <c:pt idx="27">
                  <c:v>126.76791600000003</c:v>
                </c:pt>
                <c:pt idx="28">
                  <c:v>125.0925691428571</c:v>
                </c:pt>
                <c:pt idx="29">
                  <c:v>122.9080481428572</c:v>
                </c:pt>
                <c:pt idx="30">
                  <c:v>120.51000257142859</c:v>
                </c:pt>
                <c:pt idx="31">
                  <c:v>116.76510957142854</c:v>
                </c:pt>
                <c:pt idx="32">
                  <c:v>110.21154657142837</c:v>
                </c:pt>
                <c:pt idx="33">
                  <c:v>112.56031728571465</c:v>
                </c:pt>
                <c:pt idx="34">
                  <c:v>114.94193785714278</c:v>
                </c:pt>
                <c:pt idx="35">
                  <c:v>109.39029814285699</c:v>
                </c:pt>
                <c:pt idx="36">
                  <c:v>105.30048071428577</c:v>
                </c:pt>
                <c:pt idx="37">
                  <c:v>102.70533542857119</c:v>
                </c:pt>
                <c:pt idx="38">
                  <c:v>93.901551571428527</c:v>
                </c:pt>
                <c:pt idx="39">
                  <c:v>92.472579285714701</c:v>
                </c:pt>
                <c:pt idx="40">
                  <c:v>90.238783428570869</c:v>
                </c:pt>
                <c:pt idx="41">
                  <c:v>85.508392142857602</c:v>
                </c:pt>
                <c:pt idx="42">
                  <c:v>80.925825571428405</c:v>
                </c:pt>
                <c:pt idx="43">
                  <c:v>75.292061000000459</c:v>
                </c:pt>
                <c:pt idx="44">
                  <c:v>70.578094714285626</c:v>
                </c:pt>
                <c:pt idx="45">
                  <c:v>65.913403428571101</c:v>
                </c:pt>
                <c:pt idx="46">
                  <c:v>60.197513857143242</c:v>
                </c:pt>
                <c:pt idx="47">
                  <c:v>49.899057857142346</c:v>
                </c:pt>
                <c:pt idx="48">
                  <c:v>43.739694285713888</c:v>
                </c:pt>
                <c:pt idx="49">
                  <c:v>41.210249000000552</c:v>
                </c:pt>
                <c:pt idx="50">
                  <c:v>37.432506000000451</c:v>
                </c:pt>
                <c:pt idx="51">
                  <c:v>37.892404999999947</c:v>
                </c:pt>
                <c:pt idx="52">
                  <c:v>36.759082142857444</c:v>
                </c:pt>
                <c:pt idx="53">
                  <c:v>34.640261142856055</c:v>
                </c:pt>
                <c:pt idx="54">
                  <c:v>31.437392000000166</c:v>
                </c:pt>
                <c:pt idx="55">
                  <c:v>28.677997142857642</c:v>
                </c:pt>
                <c:pt idx="56">
                  <c:v>25.967876999999937</c:v>
                </c:pt>
                <c:pt idx="57">
                  <c:v>24.177555285713773</c:v>
                </c:pt>
                <c:pt idx="58">
                  <c:v>21.401735571428965</c:v>
                </c:pt>
                <c:pt idx="59">
                  <c:v>19.74281357142889</c:v>
                </c:pt>
                <c:pt idx="60">
                  <c:v>19.430739142857313</c:v>
                </c:pt>
                <c:pt idx="61">
                  <c:v>18.412390999999282</c:v>
                </c:pt>
                <c:pt idx="62">
                  <c:v>17.607567428571095</c:v>
                </c:pt>
                <c:pt idx="63">
                  <c:v>16.589219428571944</c:v>
                </c:pt>
                <c:pt idx="64">
                  <c:v>14.864597571428371</c:v>
                </c:pt>
                <c:pt idx="65">
                  <c:v>13.567025000000635</c:v>
                </c:pt>
                <c:pt idx="66">
                  <c:v>13.123550857142513</c:v>
                </c:pt>
                <c:pt idx="67">
                  <c:v>11.940953000000158</c:v>
                </c:pt>
                <c:pt idx="68">
                  <c:v>10.429855857143034</c:v>
                </c:pt>
                <c:pt idx="69">
                  <c:v>8.5738342857147334</c:v>
                </c:pt>
                <c:pt idx="70">
                  <c:v>7.9496854285702145</c:v>
                </c:pt>
                <c:pt idx="71">
                  <c:v>6.8327874285718142</c:v>
                </c:pt>
                <c:pt idx="72">
                  <c:v>6.2743384285717045</c:v>
                </c:pt>
                <c:pt idx="73">
                  <c:v>5.6666145714283491</c:v>
                </c:pt>
                <c:pt idx="74">
                  <c:v>5.7980142857139843</c:v>
                </c:pt>
                <c:pt idx="75">
                  <c:v>5.5023648571435704</c:v>
                </c:pt>
                <c:pt idx="76">
                  <c:v>5.2395652857138746</c:v>
                </c:pt>
                <c:pt idx="77">
                  <c:v>4.7468162857143259</c:v>
                </c:pt>
                <c:pt idx="78">
                  <c:v>4.9767658571430591</c:v>
                </c:pt>
                <c:pt idx="79">
                  <c:v>4.3361919999996505</c:v>
                </c:pt>
                <c:pt idx="80">
                  <c:v>3.8598678571423846</c:v>
                </c:pt>
                <c:pt idx="81">
                  <c:v>3.6134932857152164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424"/>
        <c:axId val="492499856"/>
      </c:scatterChart>
      <c:valAx>
        <c:axId val="492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9856"/>
        <c:crosses val="autoZero"/>
        <c:crossBetween val="midCat"/>
      </c:valAx>
      <c:valAx>
        <c:axId val="492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0.44347414285714282</c:v>
                </c:pt>
                <c:pt idx="3">
                  <c:v>1.1333228571428573</c:v>
                </c:pt>
                <c:pt idx="4">
                  <c:v>2.0366961428571426</c:v>
                </c:pt>
                <c:pt idx="5">
                  <c:v>3.4985184285714279</c:v>
                </c:pt>
                <c:pt idx="6">
                  <c:v>5.2395652857142858</c:v>
                </c:pt>
                <c:pt idx="7">
                  <c:v>8.6231091428571442</c:v>
                </c:pt>
                <c:pt idx="8">
                  <c:v>12.729351571428571</c:v>
                </c:pt>
                <c:pt idx="9">
                  <c:v>17.82109214285714</c:v>
                </c:pt>
                <c:pt idx="10">
                  <c:v>23.274182142857143</c:v>
                </c:pt>
                <c:pt idx="11">
                  <c:v>30.419044</c:v>
                </c:pt>
                <c:pt idx="12">
                  <c:v>39.649876999999996</c:v>
                </c:pt>
                <c:pt idx="13">
                  <c:v>48.486510714285714</c:v>
                </c:pt>
                <c:pt idx="14">
                  <c:v>63.679607571428562</c:v>
                </c:pt>
                <c:pt idx="15">
                  <c:v>81.599249571428558</c:v>
                </c:pt>
                <c:pt idx="16">
                  <c:v>112.19896814285713</c:v>
                </c:pt>
                <c:pt idx="17">
                  <c:v>142.19096271428572</c:v>
                </c:pt>
                <c:pt idx="18">
                  <c:v>178.47372071428572</c:v>
                </c:pt>
                <c:pt idx="19">
                  <c:v>217.49944857142859</c:v>
                </c:pt>
                <c:pt idx="20">
                  <c:v>273.72211971428572</c:v>
                </c:pt>
                <c:pt idx="21">
                  <c:v>341.96786871428571</c:v>
                </c:pt>
                <c:pt idx="22">
                  <c:v>427.64051042857142</c:v>
                </c:pt>
                <c:pt idx="23">
                  <c:v>514.26580057142849</c:v>
                </c:pt>
                <c:pt idx="24">
                  <c:v>622.5884755714286</c:v>
                </c:pt>
                <c:pt idx="25">
                  <c:v>740.47048299999994</c:v>
                </c:pt>
                <c:pt idx="26">
                  <c:v>869.71856942857141</c:v>
                </c:pt>
                <c:pt idx="27">
                  <c:v>996.78213485714286</c:v>
                </c:pt>
                <c:pt idx="28">
                  <c:v>1122.1703534285714</c:v>
                </c:pt>
                <c:pt idx="29">
                  <c:v>1245.374051</c:v>
                </c:pt>
                <c:pt idx="30">
                  <c:v>1366.179703</c:v>
                </c:pt>
                <c:pt idx="31">
                  <c:v>1483.240462</c:v>
                </c:pt>
                <c:pt idx="32">
                  <c:v>1593.7476579999998</c:v>
                </c:pt>
                <c:pt idx="33">
                  <c:v>1706.6036247142858</c:v>
                </c:pt>
                <c:pt idx="34">
                  <c:v>1821.841212</c:v>
                </c:pt>
                <c:pt idx="35">
                  <c:v>1931.5271595714285</c:v>
                </c:pt>
                <c:pt idx="36">
                  <c:v>2037.1232897142856</c:v>
                </c:pt>
                <c:pt idx="37">
                  <c:v>2140.1242745714285</c:v>
                </c:pt>
                <c:pt idx="38">
                  <c:v>2234.3214755714284</c:v>
                </c:pt>
                <c:pt idx="39">
                  <c:v>2327.0897042857146</c:v>
                </c:pt>
                <c:pt idx="40">
                  <c:v>2417.6241371428569</c:v>
                </c:pt>
                <c:pt idx="41">
                  <c:v>2503.4281787142859</c:v>
                </c:pt>
                <c:pt idx="42">
                  <c:v>2584.6496537142857</c:v>
                </c:pt>
                <c:pt idx="43">
                  <c:v>2660.2373641428576</c:v>
                </c:pt>
                <c:pt idx="44">
                  <c:v>2731.1111082857146</c:v>
                </c:pt>
                <c:pt idx="45">
                  <c:v>2797.3201611428572</c:v>
                </c:pt>
                <c:pt idx="46">
                  <c:v>2857.8133244285718</c:v>
                </c:pt>
                <c:pt idx="47">
                  <c:v>2908.0080317142856</c:v>
                </c:pt>
                <c:pt idx="48">
                  <c:v>2952.0433754285709</c:v>
                </c:pt>
                <c:pt idx="49">
                  <c:v>2993.5492738571429</c:v>
                </c:pt>
                <c:pt idx="50">
                  <c:v>3031.2774292857148</c:v>
                </c:pt>
                <c:pt idx="51">
                  <c:v>3069.4654837142862</c:v>
                </c:pt>
                <c:pt idx="52">
                  <c:v>3106.520215285715</c:v>
                </c:pt>
                <c:pt idx="53">
                  <c:v>3141.4561258571425</c:v>
                </c:pt>
                <c:pt idx="54">
                  <c:v>3173.1891672857141</c:v>
                </c:pt>
                <c:pt idx="55">
                  <c:v>3202.1628138571432</c:v>
                </c:pt>
                <c:pt idx="56">
                  <c:v>3228.4263402857146</c:v>
                </c:pt>
                <c:pt idx="57">
                  <c:v>3252.8995449999998</c:v>
                </c:pt>
                <c:pt idx="58">
                  <c:v>3274.5969300000002</c:v>
                </c:pt>
                <c:pt idx="59">
                  <c:v>3294.6353930000005</c:v>
                </c:pt>
                <c:pt idx="60">
                  <c:v>3314.3617815714292</c:v>
                </c:pt>
                <c:pt idx="61">
                  <c:v>3333.0698219999999</c:v>
                </c:pt>
                <c:pt idx="62">
                  <c:v>3350.9730388571425</c:v>
                </c:pt>
                <c:pt idx="63">
                  <c:v>3367.8579077142858</c:v>
                </c:pt>
                <c:pt idx="64">
                  <c:v>3383.0181547142856</c:v>
                </c:pt>
                <c:pt idx="65">
                  <c:v>3396.8808291428577</c:v>
                </c:pt>
                <c:pt idx="66">
                  <c:v>3410.3000294285716</c:v>
                </c:pt>
                <c:pt idx="67">
                  <c:v>3422.5366318571432</c:v>
                </c:pt>
                <c:pt idx="68">
                  <c:v>3433.2621371428577</c:v>
                </c:pt>
                <c:pt idx="69">
                  <c:v>3442.1316208571438</c:v>
                </c:pt>
                <c:pt idx="70">
                  <c:v>3450.3769557142855</c:v>
                </c:pt>
                <c:pt idx="71">
                  <c:v>3457.5053925714287</c:v>
                </c:pt>
                <c:pt idx="72">
                  <c:v>3464.0753804285719</c:v>
                </c:pt>
                <c:pt idx="73">
                  <c:v>3470.0376444285716</c:v>
                </c:pt>
                <c:pt idx="74">
                  <c:v>3476.1313081428571</c:v>
                </c:pt>
                <c:pt idx="75">
                  <c:v>3481.929322428572</c:v>
                </c:pt>
                <c:pt idx="76">
                  <c:v>3487.4645371428574</c:v>
                </c:pt>
                <c:pt idx="77">
                  <c:v>3492.5070028571431</c:v>
                </c:pt>
                <c:pt idx="78">
                  <c:v>3497.7794181428576</c:v>
                </c:pt>
                <c:pt idx="79">
                  <c:v>3502.4112595714287</c:v>
                </c:pt>
                <c:pt idx="80">
                  <c:v>3506.5667768571425</c:v>
                </c:pt>
                <c:pt idx="81">
                  <c:v>3510.4759195714291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4.6680895025716103E-2</c:v>
                </c:pt>
                <c:pt idx="3">
                  <c:v>0.40163459438171478</c:v>
                </c:pt>
                <c:pt idx="4">
                  <c:v>1.4142940107908228</c:v>
                </c:pt>
                <c:pt idx="5">
                  <c:v>3.4542329306051944</c:v>
                </c:pt>
                <c:pt idx="6">
                  <c:v>6.9030837349792851</c:v>
                </c:pt>
                <c:pt idx="7">
                  <c:v>12.149857481861659</c:v>
                </c:pt>
                <c:pt idx="8">
                  <c:v>19.587111062758382</c:v>
                </c:pt>
                <c:pt idx="9">
                  <c:v>29.607262576077449</c:v>
                </c:pt>
                <c:pt idx="10">
                  <c:v>42.598776115864176</c:v>
                </c:pt>
                <c:pt idx="11">
                  <c:v>58.94209121842173</c:v>
                </c:pt>
                <c:pt idx="12">
                  <c:v>79.00524637146647</c:v>
                </c:pt>
                <c:pt idx="13">
                  <c:v>103.13919027395939</c:v>
                </c:pt>
                <c:pt idx="14">
                  <c:v>131.67280606671463</c:v>
                </c:pt>
                <c:pt idx="15">
                  <c:v>164.90769926479302</c:v>
                </c:pt>
                <c:pt idx="16">
                  <c:v>203.11282240200561</c:v>
                </c:pt>
                <c:pt idx="17">
                  <c:v>246.51902951447576</c:v>
                </c:pt>
                <c:pt idx="18">
                  <c:v>295.31367176606665</c:v>
                </c:pt>
                <c:pt idx="19">
                  <c:v>349.6353615158489</c:v>
                </c:pt>
                <c:pt idx="20">
                  <c:v>409.56904544322776</c:v>
                </c:pt>
                <c:pt idx="21">
                  <c:v>475.14153732550744</c:v>
                </c:pt>
                <c:pt idx="22">
                  <c:v>546.31766698046385</c:v>
                </c:pt>
                <c:pt idx="23">
                  <c:v>622.99720301489992</c:v>
                </c:pt>
                <c:pt idx="24">
                  <c:v>705.01270269035888</c:v>
                </c:pt>
                <c:pt idx="25">
                  <c:v>792.12843188085833</c:v>
                </c:pt>
                <c:pt idx="26">
                  <c:v>884.04048138573501</c:v>
                </c:pt>
                <c:pt idx="27">
                  <c:v>980.37818263963709</c:v>
                </c:pt>
                <c:pt idx="28">
                  <c:v>1080.7068962814367</c:v>
                </c:pt>
                <c:pt idx="29">
                  <c:v>1184.5322115768618</c:v>
                </c:pt>
                <c:pt idx="30">
                  <c:v>1291.3055541550466</c:v>
                </c:pt>
                <c:pt idx="31">
                  <c:v>1400.4311550883428</c:v>
                </c:pt>
                <c:pt idx="32">
                  <c:v>1511.2742875257291</c:v>
                </c:pt>
                <c:pt idx="33">
                  <c:v>1623.1706296880645</c:v>
                </c:pt>
                <c:pt idx="34">
                  <c:v>1735.436567086047</c:v>
                </c:pt>
                <c:pt idx="35">
                  <c:v>1847.3802045112884</c:v>
                </c:pt>
                <c:pt idx="36">
                  <c:v>1958.3128218947645</c:v>
                </c:pt>
                <c:pt idx="37">
                  <c:v>2067.5604796521989</c:v>
                </c:pt>
                <c:pt idx="38">
                  <c:v>2174.4754605452586</c:v>
                </c:pt>
                <c:pt idx="39">
                  <c:v>2278.4472279237725</c:v>
                </c:pt>
                <c:pt idx="40">
                  <c:v>2378.912585535802</c:v>
                </c:pt>
                <c:pt idx="41">
                  <c:v>2475.3647423671709</c:v>
                </c:pt>
                <c:pt idx="42">
                  <c:v>2567.3610170022021</c:v>
                </c:pt>
                <c:pt idx="43">
                  <c:v>2654.5289588823648</c:v>
                </c:pt>
                <c:pt idx="44">
                  <c:v>2736.5707169845982</c:v>
                </c:pt>
                <c:pt idx="45">
                  <c:v>2813.2655476138661</c:v>
                </c:pt>
                <c:pt idx="46">
                  <c:v>2884.470419440157</c:v>
                </c:pt>
                <c:pt idx="47">
                  <c:v>2950.1187424595723</c:v>
                </c:pt>
                <c:pt idx="48">
                  <c:v>3010.217314872531</c:v>
                </c:pt>
                <c:pt idx="49">
                  <c:v>3064.8416446051292</c:v>
                </c:pt>
                <c:pt idx="50">
                  <c:v>3114.1298572272435</c:v>
                </c:pt>
                <c:pt idx="51">
                  <c:v>3158.2754466425126</c:v>
                </c:pt>
                <c:pt idx="52">
                  <c:v>3197.5191570441903</c:v>
                </c:pt>
                <c:pt idx="53">
                  <c:v>3232.1403028935415</c:v>
                </c:pt>
                <c:pt idx="54">
                  <c:v>3262.4478375594999</c:v>
                </c:pt>
                <c:pt idx="55">
                  <c:v>3288.7714710904243</c:v>
                </c:pt>
                <c:pt idx="56">
                  <c:v>3311.453114519049</c:v>
                </c:pt>
                <c:pt idx="57">
                  <c:v>3330.8388939984134</c:v>
                </c:pt>
                <c:pt idx="58">
                  <c:v>3347.2719353689527</c:v>
                </c:pt>
                <c:pt idx="59">
                  <c:v>3361.0860712877193</c:v>
                </c:pt>
                <c:pt idx="60">
                  <c:v>3372.6005718065112</c:v>
                </c:pt>
                <c:pt idx="61">
                  <c:v>3382.1159482234584</c:v>
                </c:pt>
                <c:pt idx="62">
                  <c:v>3389.9108318702906</c:v>
                </c:pt>
                <c:pt idx="63">
                  <c:v>3396.2398865448613</c:v>
                </c:pt>
                <c:pt idx="64">
                  <c:v>3401.332677330875</c:v>
                </c:pt>
                <c:pt idx="65">
                  <c:v>3405.3933907293144</c:v>
                </c:pt>
                <c:pt idx="66">
                  <c:v>3408.6012818919562</c:v>
                </c:pt>
                <c:pt idx="67">
                  <c:v>3411.1117142266289</c:v>
                </c:pt>
                <c:pt idx="68">
                  <c:v>3413.0576541366345</c:v>
                </c:pt>
                <c:pt idx="69">
                  <c:v>3414.5514881396716</c:v>
                </c:pt>
                <c:pt idx="70">
                  <c:v>3415.6870397652347</c:v>
                </c:pt>
                <c:pt idx="71">
                  <c:v>3416.5416779726575</c:v>
                </c:pt>
                <c:pt idx="72">
                  <c:v>3417.1784258511129</c:v>
                </c:pt>
                <c:pt idx="73">
                  <c:v>3417.6479966251532</c:v>
                </c:pt>
                <c:pt idx="74">
                  <c:v>3417.9907022324187</c:v>
                </c:pt>
                <c:pt idx="75">
                  <c:v>3418.2381969336225</c:v>
                </c:pt>
                <c:pt idx="76">
                  <c:v>3418.4150337933274</c:v>
                </c:pt>
                <c:pt idx="77">
                  <c:v>3418.5400249381164</c:v>
                </c:pt>
                <c:pt idx="78">
                  <c:v>3418.6274070142549</c:v>
                </c:pt>
                <c:pt idx="79">
                  <c:v>3418.6878212063898</c:v>
                </c:pt>
                <c:pt idx="80">
                  <c:v>3418.7291226920711</c:v>
                </c:pt>
                <c:pt idx="81">
                  <c:v>3418.7570377678753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0640"/>
        <c:axId val="627095832"/>
      </c:scatterChart>
      <c:valAx>
        <c:axId val="4925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832"/>
        <c:crosses val="autoZero"/>
        <c:crossBetween val="midCat"/>
      </c:valAx>
      <c:valAx>
        <c:axId val="6270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45" sqref="J5:J45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81</v>
      </c>
      <c r="G4">
        <v>0</v>
      </c>
      <c r="H4">
        <v>2.0695459999999999</v>
      </c>
      <c r="I4">
        <v>0.59129885714285713</v>
      </c>
      <c r="J4">
        <v>0.29564942857142856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82</v>
      </c>
      <c r="G5">
        <v>1</v>
      </c>
      <c r="H5">
        <v>3.1043189999999998</v>
      </c>
      <c r="I5">
        <v>1.0347729999999999</v>
      </c>
      <c r="J5">
        <v>0.44347414285714282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83</v>
      </c>
      <c r="G6">
        <v>2</v>
      </c>
      <c r="H6">
        <v>4.8289410000000004</v>
      </c>
      <c r="I6">
        <v>1.7246217142857143</v>
      </c>
      <c r="J6">
        <v>0.68984871428571437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84</v>
      </c>
      <c r="G7">
        <v>3</v>
      </c>
      <c r="H7">
        <v>6.4385880000000002</v>
      </c>
      <c r="I7">
        <v>2.6279949999999999</v>
      </c>
      <c r="J7">
        <v>0.90337328571428555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85</v>
      </c>
      <c r="G8">
        <v>4</v>
      </c>
      <c r="H8">
        <v>10.347731</v>
      </c>
      <c r="I8">
        <v>4.0898172857142852</v>
      </c>
      <c r="J8">
        <v>1.4618222857142853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86</v>
      </c>
      <c r="G9">
        <v>5</v>
      </c>
      <c r="H9">
        <v>13.107125999999999</v>
      </c>
      <c r="I9">
        <v>5.8308641428571431</v>
      </c>
      <c r="J9">
        <v>1.7410468571428579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87</v>
      </c>
      <c r="G10">
        <v>6</v>
      </c>
      <c r="H10">
        <v>24.604604999999999</v>
      </c>
      <c r="I10">
        <v>9.2144080000000006</v>
      </c>
      <c r="J10">
        <v>3.3835438571428575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88</v>
      </c>
      <c r="G11">
        <v>7</v>
      </c>
      <c r="H11">
        <v>30.813243</v>
      </c>
      <c r="I11">
        <v>13.320650428571428</v>
      </c>
      <c r="J11">
        <v>4.1062424285714272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89</v>
      </c>
      <c r="G12">
        <v>8</v>
      </c>
      <c r="H12">
        <v>38.746502999999997</v>
      </c>
      <c r="I12">
        <v>18.412390999999996</v>
      </c>
      <c r="J12">
        <v>5.0917405714285682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90</v>
      </c>
      <c r="G13">
        <v>9</v>
      </c>
      <c r="H13">
        <v>43.000571000000001</v>
      </c>
      <c r="I13">
        <v>23.865480999999999</v>
      </c>
      <c r="J13">
        <v>5.4530900000000031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91</v>
      </c>
      <c r="G14">
        <v>10</v>
      </c>
      <c r="H14">
        <v>56.452621000000001</v>
      </c>
      <c r="I14">
        <v>31.010342857142856</v>
      </c>
      <c r="J14">
        <v>7.1448618571428568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92</v>
      </c>
      <c r="G15">
        <v>11</v>
      </c>
      <c r="H15">
        <v>74.963561999999996</v>
      </c>
      <c r="I15">
        <v>40.241175857142856</v>
      </c>
      <c r="J15">
        <v>9.2308330000000005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93</v>
      </c>
      <c r="G16">
        <v>12</v>
      </c>
      <c r="H16">
        <v>74.963561999999996</v>
      </c>
      <c r="I16">
        <v>49.077809571428574</v>
      </c>
      <c r="J16">
        <v>8.8366337142857176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94</v>
      </c>
      <c r="G17">
        <v>13</v>
      </c>
      <c r="H17">
        <v>130.95628300000001</v>
      </c>
      <c r="I17">
        <v>64.270906428571422</v>
      </c>
      <c r="J17">
        <v>15.193096857142848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95</v>
      </c>
      <c r="G18">
        <v>14</v>
      </c>
      <c r="H18">
        <v>156.25073699999999</v>
      </c>
      <c r="I18">
        <v>82.190548428571418</v>
      </c>
      <c r="J18">
        <v>17.919641999999996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96</v>
      </c>
      <c r="G19">
        <v>15</v>
      </c>
      <c r="H19">
        <v>252.94453300000001</v>
      </c>
      <c r="I19">
        <v>112.79026699999999</v>
      </c>
      <c r="J19">
        <v>30.599718571428568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97</v>
      </c>
      <c r="G20">
        <v>16</v>
      </c>
      <c r="H20">
        <v>252.94453300000001</v>
      </c>
      <c r="I20">
        <v>142.78226157142856</v>
      </c>
      <c r="J20">
        <v>29.991994571428577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98</v>
      </c>
      <c r="G21">
        <v>17</v>
      </c>
      <c r="H21">
        <v>310.43192699999997</v>
      </c>
      <c r="I21">
        <v>179.06501957142856</v>
      </c>
      <c r="J21">
        <v>36.282758000000001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99</v>
      </c>
      <c r="G22">
        <v>18</v>
      </c>
      <c r="H22">
        <v>348.14365700000002</v>
      </c>
      <c r="I22">
        <v>218.09074742857143</v>
      </c>
      <c r="J22">
        <v>39.025727857142869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100</v>
      </c>
      <c r="G23">
        <v>19</v>
      </c>
      <c r="H23">
        <v>468.52226000000002</v>
      </c>
      <c r="I23">
        <v>274.3134185714286</v>
      </c>
      <c r="J23">
        <v>56.222671142857166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101</v>
      </c>
      <c r="G24">
        <v>20</v>
      </c>
      <c r="H24">
        <v>608.67652599999997</v>
      </c>
      <c r="I24">
        <v>342.55916757142859</v>
      </c>
      <c r="J24">
        <v>68.245748999999989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102</v>
      </c>
      <c r="G25">
        <v>21</v>
      </c>
      <c r="H25">
        <v>755.95922900000005</v>
      </c>
      <c r="I25">
        <v>428.23180928571429</v>
      </c>
      <c r="J25">
        <v>85.672641714285703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103</v>
      </c>
      <c r="G26">
        <v>22</v>
      </c>
      <c r="H26">
        <v>859.32156399999997</v>
      </c>
      <c r="I26">
        <v>514.85709942857136</v>
      </c>
      <c r="J26">
        <v>86.625290142857068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104</v>
      </c>
      <c r="G27">
        <v>23</v>
      </c>
      <c r="H27">
        <v>1011.203258</v>
      </c>
      <c r="I27">
        <v>623.17977442857148</v>
      </c>
      <c r="J27">
        <v>108.32267500000012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105</v>
      </c>
      <c r="G28">
        <v>24</v>
      </c>
      <c r="H28">
        <v>1135.6059789999999</v>
      </c>
      <c r="I28">
        <v>741.06178185714282</v>
      </c>
      <c r="J28">
        <v>117.88200742857134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106</v>
      </c>
      <c r="G29">
        <v>25</v>
      </c>
      <c r="H29">
        <v>1252.8802619999999</v>
      </c>
      <c r="I29">
        <v>870.30986828571429</v>
      </c>
      <c r="J29">
        <v>129.24808642857147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107</v>
      </c>
      <c r="G30">
        <v>26</v>
      </c>
      <c r="H30">
        <v>1357.967218</v>
      </c>
      <c r="I30">
        <v>997.37343371428574</v>
      </c>
      <c r="J30">
        <v>127.06356542857145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108</v>
      </c>
      <c r="G31">
        <v>27</v>
      </c>
      <c r="H31">
        <v>1486.3940560000001</v>
      </c>
      <c r="I31">
        <v>1122.7616522857143</v>
      </c>
      <c r="J31">
        <v>125.38821857142852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109</v>
      </c>
      <c r="G32">
        <v>28</v>
      </c>
      <c r="H32">
        <v>1618.3851119999999</v>
      </c>
      <c r="I32">
        <v>1245.9653498571429</v>
      </c>
      <c r="J32">
        <v>123.20369757142862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110</v>
      </c>
      <c r="G33">
        <v>29</v>
      </c>
      <c r="H33">
        <v>1704.9611279999999</v>
      </c>
      <c r="I33">
        <v>1366.7710018571429</v>
      </c>
      <c r="J33">
        <v>120.80565200000001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111</v>
      </c>
      <c r="G34">
        <v>30</v>
      </c>
      <c r="H34">
        <v>1830.628571</v>
      </c>
      <c r="I34">
        <v>1483.8317608571429</v>
      </c>
      <c r="J34">
        <v>117.06075899999996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112</v>
      </c>
      <c r="G35">
        <v>31</v>
      </c>
      <c r="H35">
        <v>1909.1563510000001</v>
      </c>
      <c r="I35">
        <v>1594.3389568571426</v>
      </c>
      <c r="J35">
        <v>110.50719599999979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113</v>
      </c>
      <c r="G36">
        <v>32</v>
      </c>
      <c r="H36">
        <v>2042.8720290000001</v>
      </c>
      <c r="I36">
        <v>1707.1949235714287</v>
      </c>
      <c r="J36">
        <v>112.85596671428607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114</v>
      </c>
      <c r="G37">
        <v>33</v>
      </c>
      <c r="H37">
        <v>2164.6303290000001</v>
      </c>
      <c r="I37">
        <v>1822.4325108571429</v>
      </c>
      <c r="J37">
        <v>115.2375872857142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115</v>
      </c>
      <c r="G38">
        <v>34</v>
      </c>
      <c r="H38">
        <v>2254.1956890000001</v>
      </c>
      <c r="I38">
        <v>1932.1184584285713</v>
      </c>
      <c r="J38">
        <v>109.68594757142841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116</v>
      </c>
      <c r="G39">
        <v>35</v>
      </c>
      <c r="H39">
        <v>2357.558023</v>
      </c>
      <c r="I39">
        <v>2037.7145885714285</v>
      </c>
      <c r="J39">
        <v>105.59613014285719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117</v>
      </c>
      <c r="G40">
        <v>36</v>
      </c>
      <c r="H40">
        <v>2425.968022</v>
      </c>
      <c r="I40">
        <v>2140.7155734285711</v>
      </c>
      <c r="J40">
        <v>103.00098485714261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118</v>
      </c>
      <c r="G41">
        <v>37</v>
      </c>
      <c r="H41">
        <v>2490.0089779999998</v>
      </c>
      <c r="I41">
        <v>2234.9127744285711</v>
      </c>
      <c r="J41">
        <v>94.19720099999995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119</v>
      </c>
      <c r="G42">
        <v>38</v>
      </c>
      <c r="H42">
        <v>2558.5339520000002</v>
      </c>
      <c r="I42">
        <v>2327.6810031428572</v>
      </c>
      <c r="J42">
        <v>92.768228714286124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120</v>
      </c>
      <c r="G43">
        <v>39</v>
      </c>
      <c r="H43">
        <v>2676.6130589999998</v>
      </c>
      <c r="I43">
        <v>2418.2154359999995</v>
      </c>
      <c r="J43">
        <v>90.534432857142292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121</v>
      </c>
      <c r="G44">
        <v>40</v>
      </c>
      <c r="H44">
        <v>2765.2586200000001</v>
      </c>
      <c r="I44">
        <v>2504.0194775714285</v>
      </c>
      <c r="J44">
        <v>85.804041571429025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122</v>
      </c>
      <c r="G45">
        <v>41</v>
      </c>
      <c r="H45">
        <v>2822.7460139999998</v>
      </c>
      <c r="I45">
        <v>2585.2409525714284</v>
      </c>
      <c r="J45">
        <v>81.221474999999828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123</v>
      </c>
      <c r="G46">
        <v>42</v>
      </c>
      <c r="H46">
        <v>2886.671996</v>
      </c>
      <c r="I46">
        <v>2660.8286630000002</v>
      </c>
      <c r="J46">
        <v>75.587710428571881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124</v>
      </c>
      <c r="G47">
        <v>43</v>
      </c>
      <c r="H47">
        <v>2922.0842309999998</v>
      </c>
      <c r="I47">
        <v>2731.7024071428573</v>
      </c>
      <c r="J47">
        <v>70.873744142857049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125</v>
      </c>
      <c r="G48">
        <v>44</v>
      </c>
      <c r="H48">
        <v>2953.4723479999998</v>
      </c>
      <c r="I48">
        <v>2797.9114599999998</v>
      </c>
      <c r="J48">
        <v>66.209052857142524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126</v>
      </c>
      <c r="G49">
        <v>45</v>
      </c>
      <c r="H49">
        <v>2981.9860950000002</v>
      </c>
      <c r="I49">
        <v>2858.4046232857145</v>
      </c>
      <c r="J49">
        <v>60.493163285714672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127</v>
      </c>
      <c r="G50">
        <v>46</v>
      </c>
      <c r="H50">
        <v>3027.9760099999999</v>
      </c>
      <c r="I50">
        <v>2908.5993305714283</v>
      </c>
      <c r="J50">
        <v>50.194707285713775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128</v>
      </c>
      <c r="G51">
        <v>47</v>
      </c>
      <c r="H51">
        <v>3073.506026</v>
      </c>
      <c r="I51">
        <v>2952.6346742857136</v>
      </c>
      <c r="J51">
        <v>44.035343714285318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129</v>
      </c>
      <c r="G52">
        <v>48</v>
      </c>
      <c r="H52">
        <v>3113.2873030000001</v>
      </c>
      <c r="I52">
        <v>2994.1405727142856</v>
      </c>
      <c r="J52">
        <v>41.505898428571982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130</v>
      </c>
      <c r="G53">
        <v>49</v>
      </c>
      <c r="H53">
        <v>3150.769084</v>
      </c>
      <c r="I53">
        <v>3031.8687281428574</v>
      </c>
      <c r="J53">
        <v>37.728155428571881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131</v>
      </c>
      <c r="G54">
        <v>50</v>
      </c>
      <c r="H54">
        <v>3189.4006119999999</v>
      </c>
      <c r="I54">
        <v>3070.0567825714288</v>
      </c>
      <c r="J54">
        <v>38.188054428571377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132</v>
      </c>
      <c r="G55">
        <v>51</v>
      </c>
      <c r="H55">
        <v>3212.8554690000001</v>
      </c>
      <c r="I55">
        <v>3107.1115141428577</v>
      </c>
      <c r="J55">
        <v>37.054731571428874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133</v>
      </c>
      <c r="G56">
        <v>52</v>
      </c>
      <c r="H56">
        <v>3226.5374689999999</v>
      </c>
      <c r="I56">
        <v>3142.0474247142852</v>
      </c>
      <c r="J56">
        <v>34.935910571427485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134</v>
      </c>
      <c r="G57">
        <v>53</v>
      </c>
      <c r="H57">
        <v>3250.1073000000001</v>
      </c>
      <c r="I57">
        <v>3173.7804661428568</v>
      </c>
      <c r="J57">
        <v>31.733041428571596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135</v>
      </c>
      <c r="G58">
        <v>54</v>
      </c>
      <c r="H58">
        <v>3276.3215519999999</v>
      </c>
      <c r="I58">
        <v>3202.7541127142858</v>
      </c>
      <c r="J58">
        <v>28.973646571429072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136</v>
      </c>
      <c r="G59">
        <v>55</v>
      </c>
      <c r="H59">
        <v>3297.1319880000001</v>
      </c>
      <c r="I59">
        <v>3229.0176391428572</v>
      </c>
      <c r="J59">
        <v>26.263526428571367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137</v>
      </c>
      <c r="G60">
        <v>56</v>
      </c>
      <c r="H60">
        <v>3322.0815170000001</v>
      </c>
      <c r="I60">
        <v>3253.4908438571424</v>
      </c>
      <c r="J60">
        <v>24.473204714285202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138</v>
      </c>
      <c r="G61">
        <v>57</v>
      </c>
      <c r="H61">
        <v>3341.2823069999999</v>
      </c>
      <c r="I61">
        <v>3275.1882288571428</v>
      </c>
      <c r="J61">
        <v>21.697385000000395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139</v>
      </c>
      <c r="G62">
        <v>58</v>
      </c>
      <c r="H62">
        <v>3353.1247100000001</v>
      </c>
      <c r="I62">
        <v>3295.2266918571431</v>
      </c>
      <c r="J62">
        <v>20.03846300000032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140</v>
      </c>
      <c r="G63">
        <v>59</v>
      </c>
      <c r="H63">
        <v>3364.6221890000002</v>
      </c>
      <c r="I63">
        <v>3314.9530804285719</v>
      </c>
      <c r="J63">
        <v>19.726388571428743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141</v>
      </c>
      <c r="G64">
        <v>60</v>
      </c>
      <c r="H64">
        <v>3381.0635830000001</v>
      </c>
      <c r="I64">
        <v>3333.6611208571426</v>
      </c>
      <c r="J64">
        <v>18.708040428570712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142</v>
      </c>
      <c r="G65">
        <v>61</v>
      </c>
      <c r="H65">
        <v>3401.6440699999998</v>
      </c>
      <c r="I65">
        <v>3351.5643377142851</v>
      </c>
      <c r="J65">
        <v>17.903216857142525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143</v>
      </c>
      <c r="G66">
        <v>62</v>
      </c>
      <c r="H66">
        <v>3415.3260700000001</v>
      </c>
      <c r="I66">
        <v>3368.4492065714285</v>
      </c>
      <c r="J66">
        <v>16.884868857143374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144</v>
      </c>
      <c r="G67">
        <v>63</v>
      </c>
      <c r="H67">
        <v>3428.203246</v>
      </c>
      <c r="I67">
        <v>3383.6094535714283</v>
      </c>
      <c r="J67">
        <v>15.160246999999799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145</v>
      </c>
      <c r="G68">
        <v>64</v>
      </c>
      <c r="H68">
        <v>3438.3210279999998</v>
      </c>
      <c r="I68">
        <v>3397.4721280000003</v>
      </c>
      <c r="J68">
        <v>13.862674428572063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146</v>
      </c>
      <c r="G69">
        <v>65</v>
      </c>
      <c r="H69">
        <v>3447.0591119999999</v>
      </c>
      <c r="I69">
        <v>3410.8913282857143</v>
      </c>
      <c r="J69">
        <v>13.419200285713941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147</v>
      </c>
      <c r="G70">
        <v>66</v>
      </c>
      <c r="H70">
        <v>3450.2784059999999</v>
      </c>
      <c r="I70">
        <v>3423.1279307142859</v>
      </c>
      <c r="J70">
        <v>12.236602428571587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148</v>
      </c>
      <c r="G71">
        <v>67</v>
      </c>
      <c r="H71">
        <v>3456.14212</v>
      </c>
      <c r="I71">
        <v>3433.8534360000003</v>
      </c>
      <c r="J71">
        <v>10.725505285714462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149</v>
      </c>
      <c r="G72">
        <v>68</v>
      </c>
      <c r="H72">
        <v>3463.7304559999998</v>
      </c>
      <c r="I72">
        <v>3442.7229197142865</v>
      </c>
      <c r="J72">
        <v>8.8694837142861616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150</v>
      </c>
      <c r="G73">
        <v>69</v>
      </c>
      <c r="H73">
        <v>3473.0434140000002</v>
      </c>
      <c r="I73">
        <v>3450.9682545714281</v>
      </c>
      <c r="J73">
        <v>8.2453348571416427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151</v>
      </c>
      <c r="G74">
        <v>70</v>
      </c>
      <c r="H74">
        <v>3478.102304</v>
      </c>
      <c r="I74">
        <v>3458.0966914285714</v>
      </c>
      <c r="J74">
        <v>7.1284368571432424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152</v>
      </c>
      <c r="G75">
        <v>71</v>
      </c>
      <c r="H75">
        <v>3484.310943</v>
      </c>
      <c r="I75">
        <v>3464.6666792857145</v>
      </c>
      <c r="J75">
        <v>6.5699878571431327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153</v>
      </c>
      <c r="G76">
        <v>72</v>
      </c>
      <c r="H76">
        <v>3488.7949600000002</v>
      </c>
      <c r="I76">
        <v>3470.6289432857143</v>
      </c>
      <c r="J76">
        <v>5.9622639999997773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154</v>
      </c>
      <c r="G77">
        <v>73</v>
      </c>
      <c r="H77">
        <v>3492.9340520000001</v>
      </c>
      <c r="I77">
        <v>3476.7226069999997</v>
      </c>
      <c r="J77">
        <v>6.0936637142854124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155</v>
      </c>
      <c r="G78">
        <v>74</v>
      </c>
      <c r="H78">
        <v>3496.72822</v>
      </c>
      <c r="I78">
        <v>3482.5206212857147</v>
      </c>
      <c r="J78">
        <v>5.7980142857149986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156</v>
      </c>
      <c r="G79">
        <v>75</v>
      </c>
      <c r="H79">
        <v>3502.4769590000001</v>
      </c>
      <c r="I79">
        <v>3488.055836</v>
      </c>
      <c r="J79">
        <v>5.5352147142853028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157</v>
      </c>
      <c r="G80">
        <v>76</v>
      </c>
      <c r="H80">
        <v>3508.340674</v>
      </c>
      <c r="I80">
        <v>3493.0983017142858</v>
      </c>
      <c r="J80">
        <v>5.0424657142857541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158</v>
      </c>
      <c r="G81">
        <v>77</v>
      </c>
      <c r="H81">
        <v>3515.0092110000001</v>
      </c>
      <c r="I81">
        <v>3498.3707170000002</v>
      </c>
      <c r="J81">
        <v>5.2724152857144873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159</v>
      </c>
      <c r="G82">
        <v>78</v>
      </c>
      <c r="H82">
        <v>3516.7338329999998</v>
      </c>
      <c r="I82">
        <v>3503.0025584285713</v>
      </c>
      <c r="J82">
        <v>4.6318414285710787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160</v>
      </c>
      <c r="G83">
        <v>79</v>
      </c>
      <c r="H83">
        <v>3517.883581</v>
      </c>
      <c r="I83">
        <v>3507.1580757142851</v>
      </c>
      <c r="J83">
        <v>4.1555172857138132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161</v>
      </c>
      <c r="G84">
        <v>80</v>
      </c>
      <c r="H84">
        <v>3520.2980510000002</v>
      </c>
      <c r="I84">
        <v>3511.0672184285718</v>
      </c>
      <c r="J84">
        <v>3.9091427142866451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162</v>
      </c>
      <c r="G85">
        <v>81</v>
      </c>
      <c r="H85">
        <v>3524.8970429999999</v>
      </c>
      <c r="I85">
        <v>3515.0913360000009</v>
      </c>
      <c r="J85">
        <v>4.0241175714290875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163</v>
      </c>
      <c r="G86">
        <v>82</v>
      </c>
      <c r="H86">
        <v>3529.0361349999998</v>
      </c>
      <c r="I86">
        <v>3518.8855040000003</v>
      </c>
      <c r="J86">
        <v>3.7941679999994449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164</v>
      </c>
      <c r="G87">
        <v>83</v>
      </c>
      <c r="H87">
        <v>3530.530808</v>
      </c>
      <c r="I87">
        <v>3522.0555231428566</v>
      </c>
      <c r="J87">
        <v>3.1700191428562903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165</v>
      </c>
      <c r="G88">
        <v>84</v>
      </c>
      <c r="H88">
        <v>3532.6003540000002</v>
      </c>
      <c r="I88">
        <v>3524.5685435714281</v>
      </c>
      <c r="J88">
        <v>2.5130204285715081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166</v>
      </c>
      <c r="G89">
        <v>85</v>
      </c>
      <c r="H89">
        <v>3533.865076</v>
      </c>
      <c r="I89">
        <v>3527.0158640000009</v>
      </c>
      <c r="J89">
        <v>2.4473204285727661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167</v>
      </c>
      <c r="G90">
        <v>86</v>
      </c>
      <c r="H90">
        <v>3535.0148239999999</v>
      </c>
      <c r="I90">
        <v>3529.4631844285718</v>
      </c>
      <c r="J90">
        <v>2.4473204285709471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168</v>
      </c>
      <c r="G91">
        <v>87</v>
      </c>
      <c r="H91">
        <v>3536.739446</v>
      </c>
      <c r="I91">
        <v>3531.8119551428567</v>
      </c>
      <c r="J91">
        <v>2.3487707142849104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169</v>
      </c>
      <c r="G92">
        <v>88</v>
      </c>
      <c r="H92">
        <v>3538.4640680000002</v>
      </c>
      <c r="I92">
        <v>3533.7501015714288</v>
      </c>
      <c r="J92">
        <v>1.938146428572054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170</v>
      </c>
      <c r="G93">
        <v>89</v>
      </c>
      <c r="H93">
        <v>3540.7635639999999</v>
      </c>
      <c r="I93">
        <v>3535.4254485714291</v>
      </c>
      <c r="J93">
        <v>1.675347000000329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171</v>
      </c>
      <c r="G94">
        <v>90</v>
      </c>
      <c r="H94">
        <v>3544.4427569999998</v>
      </c>
      <c r="I94">
        <v>3537.4128698571431</v>
      </c>
      <c r="J94">
        <v>1.9874212857139355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172</v>
      </c>
      <c r="G95">
        <v>91</v>
      </c>
      <c r="H95">
        <v>3546.397328</v>
      </c>
      <c r="I95">
        <v>3539.3838661428572</v>
      </c>
      <c r="J95">
        <v>1.9709962857141363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173</v>
      </c>
      <c r="G96">
        <v>92</v>
      </c>
      <c r="H96">
        <v>3548.3519000000001</v>
      </c>
      <c r="I96">
        <v>3541.4534124285715</v>
      </c>
      <c r="J96">
        <v>2.0695462857142957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174</v>
      </c>
      <c r="G97">
        <v>93</v>
      </c>
      <c r="H97">
        <v>3549.386673</v>
      </c>
      <c r="I97">
        <v>3543.5065337142864</v>
      </c>
      <c r="J97">
        <v>2.0531212857149512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175</v>
      </c>
      <c r="G98">
        <v>94</v>
      </c>
      <c r="H98">
        <v>3549.731597</v>
      </c>
      <c r="I98">
        <v>3545.3625552857143</v>
      </c>
      <c r="J98">
        <v>1.8560215714278456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176</v>
      </c>
      <c r="G99">
        <v>95</v>
      </c>
      <c r="H99">
        <v>3551.9161180000001</v>
      </c>
      <c r="I99">
        <v>3547.2842767142856</v>
      </c>
      <c r="J99">
        <v>1.9217214285713453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177</v>
      </c>
      <c r="G100">
        <v>96</v>
      </c>
      <c r="H100">
        <v>3554.2156140000002</v>
      </c>
      <c r="I100">
        <v>3549.205998142857</v>
      </c>
      <c r="J100">
        <v>1.9217214285713453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178</v>
      </c>
      <c r="G101">
        <v>97</v>
      </c>
      <c r="H101">
        <v>3556.8600339999998</v>
      </c>
      <c r="I101">
        <v>3550.9798948571433</v>
      </c>
      <c r="J101">
        <v>1.7738967142863658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179</v>
      </c>
      <c r="G102">
        <v>98</v>
      </c>
      <c r="H102">
        <v>3559.1595299999999</v>
      </c>
      <c r="I102">
        <v>3552.8030665714291</v>
      </c>
      <c r="J102">
        <v>1.8231717142857633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180</v>
      </c>
      <c r="G103">
        <v>99</v>
      </c>
      <c r="H103">
        <v>3560.1943030000002</v>
      </c>
      <c r="I103">
        <v>3554.4948384285717</v>
      </c>
      <c r="J103">
        <v>1.6917718571426121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F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0.59129885714285713</v>
      </c>
      <c r="D3">
        <f>C3-$C$3</f>
        <v>0</v>
      </c>
      <c r="E3">
        <f t="shared" ref="E3:E34" si="0">(_Ac/(1+EXP(-1*(B3-_Muc)/_sc)))</f>
        <v>33.663393172537276</v>
      </c>
      <c r="F3">
        <f>(D3-E3)^2</f>
        <v>1133.2240398888293</v>
      </c>
      <c r="G3">
        <f>(E3-$H$4)^2</f>
        <v>3920963.323052485</v>
      </c>
      <c r="H3" s="2" t="s">
        <v>11</v>
      </c>
      <c r="I3" s="16">
        <f>SUM(F3:F167)</f>
        <v>1668756.1463484436</v>
      </c>
      <c r="J3">
        <f>1-(I3/I5)</f>
        <v>0.98945939647422942</v>
      </c>
      <c r="L3">
        <f>Input!J4</f>
        <v>0.29564942857142856</v>
      </c>
      <c r="M3">
        <f>L3-$L$3</f>
        <v>0</v>
      </c>
      <c r="N3">
        <f>_Ac*EXP(-1*(B3-_Muc)/_sc)*(1/_sc)*(1/(1+EXP(-1*(B3-_Muc)/_sc))^2)+$L$3</f>
        <v>5.2065523108157157</v>
      </c>
      <c r="O3">
        <f>(L3-N3)^2</f>
        <v>24.116967118835252</v>
      </c>
      <c r="P3">
        <f>(N3-$Q$4)^2</f>
        <v>1395.856298362412</v>
      </c>
      <c r="Q3" s="1" t="s">
        <v>11</v>
      </c>
      <c r="R3" s="16">
        <f>SUM(O3:O167)</f>
        <v>8746.2632954414894</v>
      </c>
      <c r="S3" s="5">
        <f>1-(R3/R5)</f>
        <v>0.94338221448643766</v>
      </c>
      <c r="V3">
        <f>COUNT(B3:B500)</f>
        <v>82</v>
      </c>
      <c r="X3">
        <v>3504.1725635046628</v>
      </c>
      <c r="Y3">
        <v>31.471285448890058</v>
      </c>
      <c r="Z3">
        <v>6.788975716096302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1.0347729999999999</v>
      </c>
      <c r="D4">
        <f t="shared" ref="D4:D67" si="2">C4-$C$3</f>
        <v>0.44347414285714282</v>
      </c>
      <c r="E4">
        <f t="shared" si="0"/>
        <v>38.946355995092922</v>
      </c>
      <c r="F4">
        <f t="shared" ref="F4:F67" si="3">(D4-E4)^2</f>
        <v>1482.4719109272276</v>
      </c>
      <c r="G4">
        <f t="shared" ref="G4:G67" si="4">(E4-$H$4)^2</f>
        <v>3900069.1969875889</v>
      </c>
      <c r="H4">
        <f>AVERAGE(D3:D167)</f>
        <v>2013.8056413588854</v>
      </c>
      <c r="I4" t="s">
        <v>5</v>
      </c>
      <c r="J4" t="s">
        <v>6</v>
      </c>
      <c r="L4">
        <f>Input!J5</f>
        <v>0.44347414285714282</v>
      </c>
      <c r="M4">
        <f t="shared" ref="M4:M67" si="5">L4-$L$3</f>
        <v>0.14782471428571425</v>
      </c>
      <c r="N4">
        <f t="shared" ref="N4:N34" si="6">_Ac*EXP(-1*(B4-_Muc)/_sc)*(1/_sc)*(1/(1+EXP(-1*(B4-_Muc)/_sc))^2)+$L$3</f>
        <v>5.9685958183552721</v>
      </c>
      <c r="O4">
        <f t="shared" ref="O4:O67" si="7">(L4-N4)^2</f>
        <v>30.526969529059251</v>
      </c>
      <c r="P4">
        <f t="shared" ref="P4:P67" si="8">(N4-$Q$4)^2</f>
        <v>1339.4953494005117</v>
      </c>
      <c r="Q4">
        <f>AVERAGE(M3:M167)</f>
        <v>42.567712602787537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1.7246217142857143</v>
      </c>
      <c r="D5">
        <f t="shared" si="2"/>
        <v>1.1333228571428573</v>
      </c>
      <c r="E5">
        <f t="shared" si="0"/>
        <v>45.047638727683676</v>
      </c>
      <c r="F5">
        <f t="shared" si="3"/>
        <v>1928.4671383776331</v>
      </c>
      <c r="G5">
        <f t="shared" si="4"/>
        <v>3876008.0729243984</v>
      </c>
      <c r="I5">
        <f>SUM(G3:G167)</f>
        <v>158316944.78105721</v>
      </c>
      <c r="J5" s="5">
        <f>1-((1-J3)*(V3-1)/(V3-1-1))</f>
        <v>0.98932763893015729</v>
      </c>
      <c r="L5">
        <f>Input!J6</f>
        <v>0.68984871428571437</v>
      </c>
      <c r="M5">
        <f t="shared" si="5"/>
        <v>0.39419928571428581</v>
      </c>
      <c r="N5">
        <f t="shared" si="6"/>
        <v>6.8457585912564509</v>
      </c>
      <c r="O5">
        <f t="shared" si="7"/>
        <v>37.895226413385863</v>
      </c>
      <c r="P5">
        <f t="shared" si="8"/>
        <v>1276.0579984019421</v>
      </c>
      <c r="R5">
        <f>SUM(P3:P167)</f>
        <v>154479.07783935472</v>
      </c>
      <c r="S5" s="5">
        <f>1-((1-S3)*(V3-1)/(V3-1-1))</f>
        <v>0.94267449216751809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2.6279949999999999</v>
      </c>
      <c r="D6">
        <f t="shared" si="2"/>
        <v>2.0366961428571426</v>
      </c>
      <c r="E6">
        <f t="shared" si="0"/>
        <v>52.09037188187844</v>
      </c>
      <c r="F6">
        <f t="shared" si="3"/>
        <v>2505.370454987089</v>
      </c>
      <c r="G6">
        <f t="shared" si="4"/>
        <v>3848326.7984992461</v>
      </c>
      <c r="L6">
        <f>Input!J7</f>
        <v>0.90337328571428555</v>
      </c>
      <c r="M6">
        <f t="shared" si="5"/>
        <v>0.60772385714285693</v>
      </c>
      <c r="N6">
        <f t="shared" si="6"/>
        <v>7.854379649893227</v>
      </c>
      <c r="O6">
        <f t="shared" si="7"/>
        <v>48.316489474856148</v>
      </c>
      <c r="P6">
        <f t="shared" si="8"/>
        <v>1205.0154846984981</v>
      </c>
      <c r="V6" s="19" t="s">
        <v>17</v>
      </c>
      <c r="W6" s="20">
        <f>SQRT((S5-J5)^2)</f>
        <v>4.6653146762639208E-2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4.0898172857142852</v>
      </c>
      <c r="D7">
        <f t="shared" si="2"/>
        <v>3.4985184285714279</v>
      </c>
      <c r="E7">
        <f t="shared" si="0"/>
        <v>60.214996874910234</v>
      </c>
      <c r="F7">
        <f t="shared" si="3"/>
        <v>3216.7589273540143</v>
      </c>
      <c r="G7">
        <f t="shared" si="4"/>
        <v>3816516.4062153138</v>
      </c>
      <c r="L7">
        <f>Input!J8</f>
        <v>1.4618222857142853</v>
      </c>
      <c r="M7">
        <f t="shared" si="5"/>
        <v>1.1661728571428567</v>
      </c>
      <c r="N7">
        <f t="shared" si="6"/>
        <v>9.012763312707861</v>
      </c>
      <c r="O7">
        <f t="shared" si="7"/>
        <v>57.016710393134787</v>
      </c>
      <c r="P7">
        <f t="shared" si="8"/>
        <v>1125.9346218598187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5.8308641428571431</v>
      </c>
      <c r="D8">
        <f t="shared" si="2"/>
        <v>5.2395652857142858</v>
      </c>
      <c r="E8">
        <f t="shared" si="0"/>
        <v>69.581291285182402</v>
      </c>
      <c r="F8">
        <f t="shared" si="3"/>
        <v>4139.8577045906304</v>
      </c>
      <c r="G8">
        <f t="shared" si="4"/>
        <v>3780008.3234195122</v>
      </c>
      <c r="L8">
        <f>Input!J9</f>
        <v>1.7410468571428579</v>
      </c>
      <c r="M8">
        <f t="shared" si="5"/>
        <v>1.4453974285714293</v>
      </c>
      <c r="N8">
        <f t="shared" si="6"/>
        <v>10.341293948439965</v>
      </c>
      <c r="O8">
        <f t="shared" si="7"/>
        <v>73.964250031364344</v>
      </c>
      <c r="P8">
        <f t="shared" si="8"/>
        <v>1038.5420592852809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9.2144080000000006</v>
      </c>
      <c r="D9">
        <f t="shared" si="2"/>
        <v>8.6231091428571442</v>
      </c>
      <c r="E9">
        <f t="shared" si="0"/>
        <v>80.370490431174829</v>
      </c>
      <c r="F9">
        <f t="shared" si="3"/>
        <v>5147.6867217312383</v>
      </c>
      <c r="G9">
        <f t="shared" si="4"/>
        <v>3738171.4828428589</v>
      </c>
      <c r="L9">
        <f>Input!J10</f>
        <v>3.3835438571428575</v>
      </c>
      <c r="M9">
        <f t="shared" si="5"/>
        <v>3.0878944285714289</v>
      </c>
      <c r="N9">
        <f t="shared" si="6"/>
        <v>11.862510753862557</v>
      </c>
      <c r="O9">
        <f t="shared" si="7"/>
        <v>71.892879635668478</v>
      </c>
      <c r="P9">
        <f t="shared" si="8"/>
        <v>942.80942058322591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13.320650428571428</v>
      </c>
      <c r="D10">
        <f t="shared" si="2"/>
        <v>12.729351571428571</v>
      </c>
      <c r="E10">
        <f t="shared" si="0"/>
        <v>92.787455016652515</v>
      </c>
      <c r="F10">
        <f t="shared" si="3"/>
        <v>6409.2999272461784</v>
      </c>
      <c r="G10">
        <f t="shared" si="4"/>
        <v>3690310.8722576019</v>
      </c>
      <c r="L10">
        <f>Input!J11</f>
        <v>4.1062424285714272</v>
      </c>
      <c r="M10">
        <f t="shared" si="5"/>
        <v>3.8105929999999986</v>
      </c>
      <c r="N10">
        <f t="shared" si="6"/>
        <v>13.601121024772143</v>
      </c>
      <c r="O10">
        <f t="shared" si="7"/>
        <v>90.152719556590469</v>
      </c>
      <c r="P10">
        <f t="shared" si="8"/>
        <v>839.06342764755254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18.412390999999996</v>
      </c>
      <c r="D11">
        <f t="shared" si="2"/>
        <v>17.82109214285714</v>
      </c>
      <c r="E11">
        <f t="shared" si="0"/>
        <v>107.06280997861717</v>
      </c>
      <c r="F11">
        <f t="shared" si="3"/>
        <v>7964.0842022774095</v>
      </c>
      <c r="G11">
        <f t="shared" si="4"/>
        <v>3635668.2250200417</v>
      </c>
      <c r="L11">
        <f>Input!J12</f>
        <v>5.0917405714285682</v>
      </c>
      <c r="M11">
        <f t="shared" si="5"/>
        <v>4.79609114285714</v>
      </c>
      <c r="N11">
        <f t="shared" si="6"/>
        <v>15.583924068630781</v>
      </c>
      <c r="O11">
        <f t="shared" si="7"/>
        <v>110.08591453896246</v>
      </c>
      <c r="P11">
        <f t="shared" si="8"/>
        <v>728.12484365608975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23.865480999999999</v>
      </c>
      <c r="D12">
        <f t="shared" si="2"/>
        <v>23.274182142857143</v>
      </c>
      <c r="E12">
        <f t="shared" si="0"/>
        <v>123.45494825515296</v>
      </c>
      <c r="F12">
        <f t="shared" si="3"/>
        <v>10036.185898846517</v>
      </c>
      <c r="G12">
        <f t="shared" si="4"/>
        <v>3573425.7429177617</v>
      </c>
      <c r="L12">
        <f>Input!J13</f>
        <v>5.4530900000000031</v>
      </c>
      <c r="M12">
        <f t="shared" si="5"/>
        <v>5.1574405714285749</v>
      </c>
      <c r="N12">
        <f t="shared" si="6"/>
        <v>17.839610626652419</v>
      </c>
      <c r="O12">
        <f t="shared" si="7"/>
        <v>153.42589323448576</v>
      </c>
      <c r="P12">
        <f t="shared" si="8"/>
        <v>611.47902734213756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31.010342857142856</v>
      </c>
      <c r="D13">
        <f t="shared" si="2"/>
        <v>30.419044</v>
      </c>
      <c r="E13">
        <f t="shared" si="0"/>
        <v>142.25175411104533</v>
      </c>
      <c r="F13">
        <f t="shared" si="3"/>
        <v>12506.5550507811</v>
      </c>
      <c r="G13">
        <f t="shared" si="4"/>
        <v>3502713.9528725008</v>
      </c>
      <c r="L13">
        <f>Input!J14</f>
        <v>7.1448618571428568</v>
      </c>
      <c r="M13">
        <f t="shared" si="5"/>
        <v>6.8492124285714286</v>
      </c>
      <c r="N13">
        <f t="shared" si="6"/>
        <v>20.398394700071943</v>
      </c>
      <c r="O13">
        <f t="shared" si="7"/>
        <v>175.65613281859996</v>
      </c>
      <c r="P13">
        <f t="shared" si="8"/>
        <v>491.47865627166613</v>
      </c>
      <c r="S13" t="s">
        <v>23</v>
      </c>
      <c r="T13">
        <f>_Ac*0.8413</f>
        <v>2948.0603776764729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40.241175857142856</v>
      </c>
      <c r="D14">
        <f t="shared" si="2"/>
        <v>39.649876999999996</v>
      </c>
      <c r="E14">
        <f t="shared" si="0"/>
        <v>163.77185348282939</v>
      </c>
      <c r="F14">
        <f t="shared" si="3"/>
        <v>15406.26504600405</v>
      </c>
      <c r="G14">
        <f t="shared" si="4"/>
        <v>3422625.0162830278</v>
      </c>
      <c r="L14">
        <f>Input!J15</f>
        <v>9.2308330000000005</v>
      </c>
      <c r="M14">
        <f t="shared" si="5"/>
        <v>8.9351835714285723</v>
      </c>
      <c r="N14">
        <f t="shared" si="6"/>
        <v>23.291426581962732</v>
      </c>
      <c r="O14">
        <f t="shared" si="7"/>
        <v>197.70029187713155</v>
      </c>
      <c r="P14">
        <f t="shared" si="8"/>
        <v>371.57520275664581</v>
      </c>
      <c r="S14" t="s">
        <v>24</v>
      </c>
      <c r="T14">
        <f>_Ac*0.9772</f>
        <v>3424.2774290567563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49.077809571428574</v>
      </c>
      <c r="D15">
        <f t="shared" si="2"/>
        <v>48.486510714285714</v>
      </c>
      <c r="E15">
        <f t="shared" si="0"/>
        <v>188.36514387468344</v>
      </c>
      <c r="F15">
        <f t="shared" si="3"/>
        <v>19566.032014821118</v>
      </c>
      <c r="G15">
        <f t="shared" si="4"/>
        <v>3332233.0098553705</v>
      </c>
      <c r="L15">
        <f>Input!J16</f>
        <v>8.8366337142857176</v>
      </c>
      <c r="M15">
        <f t="shared" si="5"/>
        <v>8.5409842857142895</v>
      </c>
      <c r="N15">
        <f t="shared" si="6"/>
        <v>26.549928694948498</v>
      </c>
      <c r="O15">
        <f t="shared" si="7"/>
        <v>313.76081907197323</v>
      </c>
      <c r="P15">
        <f t="shared" si="8"/>
        <v>256.56940131822728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64.270906428571422</v>
      </c>
      <c r="D16">
        <f t="shared" si="2"/>
        <v>63.679607571428562</v>
      </c>
      <c r="E16">
        <f t="shared" si="0"/>
        <v>216.41229529349607</v>
      </c>
      <c r="F16">
        <f t="shared" si="3"/>
        <v>23327.27389880659</v>
      </c>
      <c r="G16">
        <f t="shared" si="4"/>
        <v>3230622.8404801362</v>
      </c>
      <c r="L16">
        <f>Input!J17</f>
        <v>15.193096857142848</v>
      </c>
      <c r="M16">
        <f t="shared" si="5"/>
        <v>14.89744742857142</v>
      </c>
      <c r="N16">
        <f t="shared" si="6"/>
        <v>30.203991137330689</v>
      </c>
      <c r="O16">
        <f t="shared" si="7"/>
        <v>225.32694709097606</v>
      </c>
      <c r="P16">
        <f t="shared" si="8"/>
        <v>152.86160847539844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82.190548428571418</v>
      </c>
      <c r="D17">
        <f t="shared" si="2"/>
        <v>81.599249571428558</v>
      </c>
      <c r="E17">
        <f t="shared" si="0"/>
        <v>248.32285017188741</v>
      </c>
      <c r="F17">
        <f t="shared" si="3"/>
        <v>27796.758997181318</v>
      </c>
      <c r="G17">
        <f t="shared" si="4"/>
        <v>3116929.4859774332</v>
      </c>
      <c r="L17">
        <f>Input!J18</f>
        <v>17.919641999999996</v>
      </c>
      <c r="M17">
        <f t="shared" si="5"/>
        <v>17.623992571428566</v>
      </c>
      <c r="N17">
        <f t="shared" si="6"/>
        <v>34.280964008219257</v>
      </c>
      <c r="O17">
        <f t="shared" si="7"/>
        <v>267.69285785663993</v>
      </c>
      <c r="P17">
        <f t="shared" si="8"/>
        <v>68.670202269579363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112.79026699999999</v>
      </c>
      <c r="D18">
        <f t="shared" si="2"/>
        <v>112.19896814285713</v>
      </c>
      <c r="E18">
        <f t="shared" si="0"/>
        <v>284.53149059288387</v>
      </c>
      <c r="F18">
        <f t="shared" si="3"/>
        <v>29698.498293988971</v>
      </c>
      <c r="G18">
        <f t="shared" si="4"/>
        <v>2990389.0885074763</v>
      </c>
      <c r="L18">
        <f>Input!J19</f>
        <v>30.599718571428568</v>
      </c>
      <c r="M18">
        <f t="shared" si="5"/>
        <v>30.304069142857138</v>
      </c>
      <c r="N18">
        <f t="shared" si="6"/>
        <v>38.803391831093784</v>
      </c>
      <c r="O18">
        <f t="shared" si="7"/>
        <v>67.300254951346105</v>
      </c>
      <c r="P18">
        <f t="shared" si="8"/>
        <v>14.170110872205059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142.78226157142856</v>
      </c>
      <c r="D19">
        <f t="shared" si="2"/>
        <v>142.19096271428572</v>
      </c>
      <c r="E19">
        <f t="shared" si="0"/>
        <v>325.49199543450732</v>
      </c>
      <c r="F19">
        <f t="shared" si="3"/>
        <v>33599.268596299749</v>
      </c>
      <c r="G19">
        <f t="shared" si="4"/>
        <v>2850402.9670144664</v>
      </c>
      <c r="L19">
        <f>Input!J20</f>
        <v>29.991994571428577</v>
      </c>
      <c r="M19">
        <f t="shared" si="5"/>
        <v>29.696345142857147</v>
      </c>
      <c r="N19">
        <f t="shared" si="6"/>
        <v>43.786455754804962</v>
      </c>
      <c r="O19">
        <f t="shared" si="7"/>
        <v>190.2871593396778</v>
      </c>
      <c r="P19">
        <f t="shared" si="8"/>
        <v>1.4853348705893668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179.06501957142856</v>
      </c>
      <c r="D20">
        <f t="shared" si="2"/>
        <v>178.47372071428572</v>
      </c>
      <c r="E20">
        <f t="shared" si="0"/>
        <v>371.66839265973954</v>
      </c>
      <c r="F20">
        <f t="shared" si="3"/>
        <v>37324.181268111519</v>
      </c>
      <c r="G20">
        <f t="shared" si="4"/>
        <v>2696614.7435652004</v>
      </c>
      <c r="L20">
        <f>Input!J21</f>
        <v>36.282758000000001</v>
      </c>
      <c r="M20">
        <f t="shared" si="5"/>
        <v>35.987108571428571</v>
      </c>
      <c r="N20">
        <f t="shared" si="6"/>
        <v>49.234926227409296</v>
      </c>
      <c r="O20">
        <f t="shared" si="7"/>
        <v>167.75866179111085</v>
      </c>
      <c r="P20">
        <f t="shared" si="8"/>
        <v>44.451737516342014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218.09074742857143</v>
      </c>
      <c r="D21">
        <f t="shared" si="2"/>
        <v>217.49944857142859</v>
      </c>
      <c r="E21">
        <f t="shared" si="0"/>
        <v>423.522841776711</v>
      </c>
      <c r="F21">
        <f t="shared" si="3"/>
        <v>42445.638547818409</v>
      </c>
      <c r="G21">
        <f t="shared" si="4"/>
        <v>2528999.3826469183</v>
      </c>
      <c r="L21">
        <f>Input!J22</f>
        <v>39.025727857142869</v>
      </c>
      <c r="M21">
        <f t="shared" si="5"/>
        <v>38.730078428571439</v>
      </c>
      <c r="N21">
        <f t="shared" si="6"/>
        <v>55.139686854779896</v>
      </c>
      <c r="O21">
        <f t="shared" si="7"/>
        <v>259.65967457752731</v>
      </c>
      <c r="P21">
        <f t="shared" si="8"/>
        <v>158.05453659275884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274.3134185714286</v>
      </c>
      <c r="D22">
        <f t="shared" si="2"/>
        <v>273.72211971428572</v>
      </c>
      <c r="E22">
        <f t="shared" si="0"/>
        <v>481.49988110406491</v>
      </c>
      <c r="F22">
        <f t="shared" si="3"/>
        <v>43171.598128148013</v>
      </c>
      <c r="G22">
        <f t="shared" si="4"/>
        <v>2347960.9429101036</v>
      </c>
      <c r="L22">
        <f>Input!J23</f>
        <v>56.222671142857166</v>
      </c>
      <c r="M22">
        <f t="shared" si="5"/>
        <v>55.927021714285736</v>
      </c>
      <c r="N22">
        <f t="shared" si="6"/>
        <v>61.473972016386121</v>
      </c>
      <c r="O22">
        <f t="shared" si="7"/>
        <v>27.57616086432596</v>
      </c>
      <c r="P22">
        <f t="shared" si="8"/>
        <v>357.44664501428502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342.55916757142859</v>
      </c>
      <c r="D23">
        <f t="shared" si="2"/>
        <v>341.96786871428571</v>
      </c>
      <c r="E23">
        <f t="shared" si="0"/>
        <v>546.00686782002197</v>
      </c>
      <c r="F23">
        <f t="shared" si="3"/>
        <v>41631.913156070637</v>
      </c>
      <c r="G23">
        <f t="shared" si="4"/>
        <v>2154433.2396021914</v>
      </c>
      <c r="L23">
        <f>Input!J24</f>
        <v>68.245748999999989</v>
      </c>
      <c r="M23">
        <f t="shared" si="5"/>
        <v>67.950099571428566</v>
      </c>
      <c r="N23">
        <f t="shared" si="6"/>
        <v>68.189565899466416</v>
      </c>
      <c r="O23">
        <f t="shared" si="7"/>
        <v>3.1565407855656089E-3</v>
      </c>
      <c r="P23">
        <f t="shared" si="8"/>
        <v>656.47936635653434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428.23180928571429</v>
      </c>
      <c r="D24">
        <f t="shared" si="2"/>
        <v>427.64051042857142</v>
      </c>
      <c r="E24">
        <f t="shared" si="0"/>
        <v>617.39074639731132</v>
      </c>
      <c r="F24">
        <f t="shared" si="3"/>
        <v>36005.152050192475</v>
      </c>
      <c r="G24">
        <f t="shared" si="4"/>
        <v>1949974.5588705442</v>
      </c>
      <c r="L24">
        <f>Input!J25</f>
        <v>85.672641714285703</v>
      </c>
      <c r="M24">
        <f t="shared" si="5"/>
        <v>85.37699228571428</v>
      </c>
      <c r="N24">
        <f t="shared" si="6"/>
        <v>75.213332347868999</v>
      </c>
      <c r="O24">
        <f t="shared" si="7"/>
        <v>109.3971524224122</v>
      </c>
      <c r="P24">
        <f t="shared" si="8"/>
        <v>1065.7364885404527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514.85709942857136</v>
      </c>
      <c r="D25">
        <f t="shared" si="2"/>
        <v>514.26580057142849</v>
      </c>
      <c r="E25">
        <f t="shared" si="0"/>
        <v>695.91171281832976</v>
      </c>
      <c r="F25">
        <f t="shared" si="3"/>
        <v>32995.23743600896</v>
      </c>
      <c r="G25">
        <f t="shared" si="4"/>
        <v>1736844.4068840591</v>
      </c>
      <c r="L25">
        <f>Input!J26</f>
        <v>86.625290142857068</v>
      </c>
      <c r="M25">
        <f t="shared" si="5"/>
        <v>86.329640714285645</v>
      </c>
      <c r="N25">
        <f t="shared" si="6"/>
        <v>82.44456817715006</v>
      </c>
      <c r="O25">
        <f t="shared" si="7"/>
        <v>17.478436154545069</v>
      </c>
      <c r="P25">
        <f t="shared" si="8"/>
        <v>1590.1636104985673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623.17977442857148</v>
      </c>
      <c r="D26">
        <f t="shared" si="2"/>
        <v>622.5884755714286</v>
      </c>
      <c r="E26">
        <f t="shared" si="0"/>
        <v>781.71488764899902</v>
      </c>
      <c r="F26">
        <f t="shared" si="3"/>
        <v>25321.215020680749</v>
      </c>
      <c r="G26">
        <f t="shared" si="4"/>
        <v>1518047.6253773961</v>
      </c>
      <c r="L26">
        <f>Input!J27</f>
        <v>108.32267500000012</v>
      </c>
      <c r="M26">
        <f t="shared" si="5"/>
        <v>108.02702557142869</v>
      </c>
      <c r="N26">
        <f t="shared" si="6"/>
        <v>89.753772050094142</v>
      </c>
      <c r="O26">
        <f t="shared" si="7"/>
        <v>344.80415676302687</v>
      </c>
      <c r="P26">
        <f t="shared" si="8"/>
        <v>2226.5242061647527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741.06178185714282</v>
      </c>
      <c r="D27">
        <f t="shared" si="2"/>
        <v>740.47048299999994</v>
      </c>
      <c r="E27">
        <f t="shared" si="0"/>
        <v>874.80173007463907</v>
      </c>
      <c r="F27">
        <f t="shared" si="3"/>
        <v>18044.88394062774</v>
      </c>
      <c r="G27">
        <f t="shared" si="4"/>
        <v>1297329.9099208117</v>
      </c>
      <c r="L27">
        <f>Input!J28</f>
        <v>117.88200742857134</v>
      </c>
      <c r="M27">
        <f t="shared" si="5"/>
        <v>117.58635799999992</v>
      </c>
      <c r="N27">
        <f t="shared" si="6"/>
        <v>96.983461834474923</v>
      </c>
      <c r="O27">
        <f t="shared" si="7"/>
        <v>436.74920794852682</v>
      </c>
      <c r="P27">
        <f t="shared" si="8"/>
        <v>2961.0737644458864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870.30986828571429</v>
      </c>
      <c r="D28">
        <f t="shared" si="2"/>
        <v>869.71856942857141</v>
      </c>
      <c r="E28">
        <f t="shared" si="0"/>
        <v>975.00353907560532</v>
      </c>
      <c r="F28">
        <f t="shared" si="3"/>
        <v>11084.92483357685</v>
      </c>
      <c r="G28">
        <f t="shared" si="4"/>
        <v>1079109.8077081621</v>
      </c>
      <c r="L28">
        <f>Input!J29</f>
        <v>129.24808642857147</v>
      </c>
      <c r="M28">
        <f t="shared" si="5"/>
        <v>128.95243700000003</v>
      </c>
      <c r="N28">
        <f t="shared" si="6"/>
        <v>103.95161611667803</v>
      </c>
      <c r="O28">
        <f t="shared" si="7"/>
        <v>639.91141024050637</v>
      </c>
      <c r="P28">
        <f t="shared" si="8"/>
        <v>3767.9836106026169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997.37343371428574</v>
      </c>
      <c r="D29">
        <f t="shared" si="2"/>
        <v>996.78213485714286</v>
      </c>
      <c r="E29">
        <f t="shared" si="0"/>
        <v>1081.9598808985468</v>
      </c>
      <c r="F29">
        <f t="shared" si="3"/>
        <v>7255.2484206938989</v>
      </c>
      <c r="G29">
        <f t="shared" si="4"/>
        <v>868336.5212879068</v>
      </c>
      <c r="L29">
        <f>Input!J30</f>
        <v>127.06356542857145</v>
      </c>
      <c r="M29">
        <f t="shared" si="5"/>
        <v>126.76791600000003</v>
      </c>
      <c r="N29">
        <f t="shared" si="6"/>
        <v>110.45812606498659</v>
      </c>
      <c r="O29">
        <f t="shared" si="7"/>
        <v>275.7406164576937</v>
      </c>
      <c r="P29">
        <f t="shared" si="8"/>
        <v>4609.1082400683381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1122.7616522857143</v>
      </c>
      <c r="D30">
        <f t="shared" si="2"/>
        <v>1122.1703534285714</v>
      </c>
      <c r="E30">
        <f t="shared" si="0"/>
        <v>1195.1050121120209</v>
      </c>
      <c r="F30">
        <f t="shared" si="3"/>
        <v>5319.464437271271</v>
      </c>
      <c r="G30">
        <f t="shared" si="4"/>
        <v>670270.72032921191</v>
      </c>
      <c r="L30">
        <f>Input!J31</f>
        <v>125.38821857142852</v>
      </c>
      <c r="M30">
        <f t="shared" si="5"/>
        <v>125.0925691428571</v>
      </c>
      <c r="N30">
        <f t="shared" si="6"/>
        <v>116.2943077197144</v>
      </c>
      <c r="O30">
        <f t="shared" si="7"/>
        <v>82.699214578923971</v>
      </c>
      <c r="P30">
        <f t="shared" si="8"/>
        <v>5435.6108275352635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1245.9653498571429</v>
      </c>
      <c r="D31">
        <f t="shared" si="2"/>
        <v>1245.374051</v>
      </c>
      <c r="E31">
        <f t="shared" si="0"/>
        <v>1313.6651950787323</v>
      </c>
      <c r="F31">
        <f t="shared" si="3"/>
        <v>4663.6803595821684</v>
      </c>
      <c r="G31">
        <f t="shared" si="4"/>
        <v>490196.64451737201</v>
      </c>
      <c r="L31">
        <f>Input!J32</f>
        <v>123.20369757142862</v>
      </c>
      <c r="M31">
        <f t="shared" si="5"/>
        <v>122.9080481428572</v>
      </c>
      <c r="N31">
        <f t="shared" si="6"/>
        <v>121.25506279280715</v>
      </c>
      <c r="O31">
        <f t="shared" si="7"/>
        <v>3.7971775004531372</v>
      </c>
      <c r="P31">
        <f t="shared" si="8"/>
        <v>6191.6990799267796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1366.7710018571429</v>
      </c>
      <c r="D32">
        <f t="shared" si="2"/>
        <v>1366.179703</v>
      </c>
      <c r="E32">
        <f t="shared" si="0"/>
        <v>1436.6691307897279</v>
      </c>
      <c r="F32">
        <f t="shared" si="3"/>
        <v>4968.7594301232593</v>
      </c>
      <c r="G32">
        <f t="shared" si="4"/>
        <v>333086.55183194327</v>
      </c>
      <c r="L32">
        <f>Input!J33</f>
        <v>120.80565200000001</v>
      </c>
      <c r="M32">
        <f t="shared" si="5"/>
        <v>120.51000257142859</v>
      </c>
      <c r="N32">
        <f t="shared" si="6"/>
        <v>125.15275400816354</v>
      </c>
      <c r="O32">
        <f t="shared" si="7"/>
        <v>18.897295869379409</v>
      </c>
      <c r="P32">
        <f t="shared" si="8"/>
        <v>6820.2890639276693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1483.8317608571429</v>
      </c>
      <c r="D33">
        <f t="shared" si="2"/>
        <v>1483.240462</v>
      </c>
      <c r="E33">
        <f t="shared" si="0"/>
        <v>1562.972553550705</v>
      </c>
      <c r="F33">
        <f t="shared" si="3"/>
        <v>6357.2064230500091</v>
      </c>
      <c r="G33">
        <f t="shared" si="4"/>
        <v>203250.47306265848</v>
      </c>
      <c r="L33">
        <f>Input!J34</f>
        <v>117.06075899999996</v>
      </c>
      <c r="M33">
        <f t="shared" si="5"/>
        <v>116.76510957142854</v>
      </c>
      <c r="N33">
        <f t="shared" si="6"/>
        <v>127.83138649405097</v>
      </c>
      <c r="O33">
        <f t="shared" si="7"/>
        <v>116.00641661560759</v>
      </c>
      <c r="P33">
        <f t="shared" si="8"/>
        <v>7269.8940854357179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1594.3389568571426</v>
      </c>
      <c r="D34">
        <f t="shared" si="2"/>
        <v>1593.7476579999998</v>
      </c>
      <c r="E34">
        <f t="shared" si="0"/>
        <v>1691.2964541327879</v>
      </c>
      <c r="F34">
        <f t="shared" si="3"/>
        <v>9515.7676269562508</v>
      </c>
      <c r="G34">
        <f t="shared" si="4"/>
        <v>104012.17584523803</v>
      </c>
      <c r="L34">
        <f>Input!J35</f>
        <v>110.50719599999979</v>
      </c>
      <c r="M34">
        <f t="shared" si="5"/>
        <v>110.21154657142837</v>
      </c>
      <c r="N34">
        <f t="shared" si="6"/>
        <v>129.17938759725806</v>
      </c>
      <c r="O34">
        <f t="shared" si="7"/>
        <v>348.65073904472206</v>
      </c>
      <c r="P34">
        <f t="shared" si="8"/>
        <v>7501.5822453477895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1707.1949235714287</v>
      </c>
      <c r="D35">
        <f t="shared" si="2"/>
        <v>1706.6036247142858</v>
      </c>
      <c r="E35">
        <f t="shared" ref="E35:E66" si="9">(_Ac/(1+EXP(-1*(B35-_Muc)/_sc)))</f>
        <v>1820.2766565972463</v>
      </c>
      <c r="F35">
        <f t="shared" si="3"/>
        <v>12921.558177464545</v>
      </c>
      <c r="G35">
        <f t="shared" si="4"/>
        <v>37453.467942870739</v>
      </c>
      <c r="L35">
        <f>Input!J36</f>
        <v>112.85596671428607</v>
      </c>
      <c r="M35">
        <f t="shared" si="5"/>
        <v>112.56031728571465</v>
      </c>
      <c r="N35">
        <f t="shared" ref="N35:N66" si="10">_Ac*EXP(-1*(B35-_Muc)/_sc)*(1/_sc)*(1/(1+EXP(-1*(B35-_Muc)/_sc))^2)+$L$3</f>
        <v>129.13926425073851</v>
      </c>
      <c r="O35">
        <f t="shared" si="7"/>
        <v>265.14577866063803</v>
      </c>
      <c r="P35">
        <f t="shared" si="8"/>
        <v>7494.6335547338422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1822.4325108571429</v>
      </c>
      <c r="D36">
        <f t="shared" si="2"/>
        <v>1821.841212</v>
      </c>
      <c r="E36">
        <f t="shared" si="9"/>
        <v>1948.5208870099013</v>
      </c>
      <c r="F36">
        <f t="shared" si="3"/>
        <v>16047.740060614213</v>
      </c>
      <c r="G36">
        <f t="shared" si="4"/>
        <v>4262.0991504071917</v>
      </c>
      <c r="L36">
        <f>Input!J37</f>
        <v>115.2375872857142</v>
      </c>
      <c r="M36">
        <f t="shared" si="5"/>
        <v>114.94193785714278</v>
      </c>
      <c r="N36">
        <f t="shared" si="10"/>
        <v>127.71274073924053</v>
      </c>
      <c r="O36">
        <f t="shared" si="7"/>
        <v>155.62945368902996</v>
      </c>
      <c r="P36">
        <f t="shared" si="8"/>
        <v>7249.6758163573722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1932.1184584285713</v>
      </c>
      <c r="D37">
        <f t="shared" si="2"/>
        <v>1931.5271595714285</v>
      </c>
      <c r="E37">
        <f t="shared" si="9"/>
        <v>2074.6683658463539</v>
      </c>
      <c r="F37">
        <f t="shared" si="3"/>
        <v>20489.404933840764</v>
      </c>
      <c r="G37">
        <f t="shared" si="4"/>
        <v>3704.2712320375026</v>
      </c>
      <c r="L37">
        <f>Input!J38</f>
        <v>109.68594757142841</v>
      </c>
      <c r="M37">
        <f t="shared" si="5"/>
        <v>109.39029814285699</v>
      </c>
      <c r="N37">
        <f t="shared" si="10"/>
        <v>124.96060304777093</v>
      </c>
      <c r="O37">
        <f t="shared" si="7"/>
        <v>233.31509992096042</v>
      </c>
      <c r="P37">
        <f t="shared" si="8"/>
        <v>6788.5883958790355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2037.7145885714285</v>
      </c>
      <c r="D38">
        <f t="shared" si="2"/>
        <v>2037.1232897142856</v>
      </c>
      <c r="E38">
        <f t="shared" si="9"/>
        <v>2197.4465733790626</v>
      </c>
      <c r="F38">
        <f t="shared" si="3"/>
        <v>25703.555285056522</v>
      </c>
      <c r="G38">
        <f t="shared" si="4"/>
        <v>33723.991913239326</v>
      </c>
      <c r="L38">
        <f>Input!J39</f>
        <v>105.59613014285719</v>
      </c>
      <c r="M38">
        <f t="shared" si="5"/>
        <v>105.30048071428577</v>
      </c>
      <c r="N38">
        <f t="shared" si="10"/>
        <v>120.99727353201106</v>
      </c>
      <c r="O38">
        <f t="shared" si="7"/>
        <v>237.19521769327804</v>
      </c>
      <c r="P38">
        <f t="shared" si="8"/>
        <v>6151.1960275507854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2140.7155734285711</v>
      </c>
      <c r="D39">
        <f t="shared" si="2"/>
        <v>2140.1242745714285</v>
      </c>
      <c r="E39">
        <f t="shared" si="9"/>
        <v>2315.7202654973644</v>
      </c>
      <c r="F39">
        <f t="shared" si="3"/>
        <v>30833.95202926136</v>
      </c>
      <c r="G39">
        <f t="shared" si="4"/>
        <v>91152.440268679042</v>
      </c>
      <c r="L39">
        <f>Input!J40</f>
        <v>103.00098485714261</v>
      </c>
      <c r="M39">
        <f t="shared" si="5"/>
        <v>102.70533542857119</v>
      </c>
      <c r="N39">
        <f t="shared" si="10"/>
        <v>115.98093177958431</v>
      </c>
      <c r="O39">
        <f t="shared" si="7"/>
        <v>168.4790221094037</v>
      </c>
      <c r="P39">
        <f t="shared" si="8"/>
        <v>5389.5007499004014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2234.9127744285711</v>
      </c>
      <c r="D40">
        <f t="shared" si="2"/>
        <v>2234.3214755714284</v>
      </c>
      <c r="E40">
        <f t="shared" si="9"/>
        <v>2428.5289592080476</v>
      </c>
      <c r="F40">
        <f t="shared" si="3"/>
        <v>37716.54670046769</v>
      </c>
      <c r="G40">
        <f t="shared" si="4"/>
        <v>171995.4303678172</v>
      </c>
      <c r="L40">
        <f>Input!J41</f>
        <v>94.19720099999995</v>
      </c>
      <c r="M40">
        <f t="shared" si="5"/>
        <v>93.901551571428527</v>
      </c>
      <c r="N40">
        <f t="shared" si="10"/>
        <v>110.10060631528154</v>
      </c>
      <c r="O40">
        <f t="shared" si="7"/>
        <v>252.91830062212668</v>
      </c>
      <c r="P40">
        <f t="shared" si="8"/>
        <v>4560.6917331830118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2327.6810031428572</v>
      </c>
      <c r="D41">
        <f t="shared" si="2"/>
        <v>2327.0897042857146</v>
      </c>
      <c r="E41">
        <f t="shared" si="9"/>
        <v>2535.110712096171</v>
      </c>
      <c r="F41">
        <f t="shared" si="3"/>
        <v>43272.739690477989</v>
      </c>
      <c r="G41">
        <f t="shared" si="4"/>
        <v>271758.9767764064</v>
      </c>
      <c r="L41">
        <f>Input!J42</f>
        <v>92.768228714286124</v>
      </c>
      <c r="M41">
        <f t="shared" si="5"/>
        <v>92.472579285714701</v>
      </c>
      <c r="N41">
        <f t="shared" si="10"/>
        <v>103.56196626766356</v>
      </c>
      <c r="O41">
        <f t="shared" si="7"/>
        <v>116.5047703711904</v>
      </c>
      <c r="P41">
        <f t="shared" si="8"/>
        <v>3720.2989801352428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2418.2154359999995</v>
      </c>
      <c r="D42">
        <f t="shared" si="2"/>
        <v>2417.6241371428569</v>
      </c>
      <c r="E42">
        <f t="shared" si="9"/>
        <v>2634.9117601350686</v>
      </c>
      <c r="F42">
        <f t="shared" si="3"/>
        <v>47213.911105605534</v>
      </c>
      <c r="G42">
        <f t="shared" si="4"/>
        <v>385772.81078121415</v>
      </c>
      <c r="L42">
        <f>Input!J43</f>
        <v>90.534432857142292</v>
      </c>
      <c r="M42">
        <f t="shared" si="5"/>
        <v>90.238783428570869</v>
      </c>
      <c r="N42">
        <f t="shared" si="10"/>
        <v>96.573510331446585</v>
      </c>
      <c r="O42">
        <f t="shared" si="7"/>
        <v>36.47045674064951</v>
      </c>
      <c r="P42">
        <f t="shared" si="8"/>
        <v>2916.6261883088346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2504.0194775714285</v>
      </c>
      <c r="D43">
        <f t="shared" si="2"/>
        <v>2503.4281787142859</v>
      </c>
      <c r="E43">
        <f t="shared" si="9"/>
        <v>2727.5831385453807</v>
      </c>
      <c r="F43">
        <f t="shared" si="3"/>
        <v>50245.446016879752</v>
      </c>
      <c r="G43">
        <f t="shared" si="4"/>
        <v>509478.31548981735</v>
      </c>
      <c r="L43">
        <f>Input!J44</f>
        <v>85.804041571429025</v>
      </c>
      <c r="M43">
        <f t="shared" si="5"/>
        <v>85.508392142857602</v>
      </c>
      <c r="N43">
        <f t="shared" si="10"/>
        <v>89.334537787899151</v>
      </c>
      <c r="O43">
        <f t="shared" si="7"/>
        <v>12.464403534509879</v>
      </c>
      <c r="P43">
        <f t="shared" si="8"/>
        <v>2187.13593789479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2585.2409525714284</v>
      </c>
      <c r="D44">
        <f t="shared" si="2"/>
        <v>2584.6496537142857</v>
      </c>
      <c r="E44">
        <f t="shared" si="9"/>
        <v>2812.9665634282769</v>
      </c>
      <c r="F44">
        <f t="shared" si="3"/>
        <v>52128.611261346814</v>
      </c>
      <c r="G44">
        <f t="shared" si="4"/>
        <v>638658.17936280009</v>
      </c>
      <c r="L44">
        <f>Input!J45</f>
        <v>81.221474999999828</v>
      </c>
      <c r="M44">
        <f t="shared" si="5"/>
        <v>80.925825571428405</v>
      </c>
      <c r="N44">
        <f t="shared" si="10"/>
        <v>82.02580567849742</v>
      </c>
      <c r="O44">
        <f t="shared" si="7"/>
        <v>0.64694784037239761</v>
      </c>
      <c r="P44">
        <f t="shared" si="8"/>
        <v>1556.9411091713841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2660.8286630000002</v>
      </c>
      <c r="D45">
        <f t="shared" si="2"/>
        <v>2660.2373641428576</v>
      </c>
      <c r="E45">
        <f t="shared" si="9"/>
        <v>2891.0724938273966</v>
      </c>
      <c r="F45">
        <f t="shared" si="3"/>
        <v>53284.857096477921</v>
      </c>
      <c r="G45">
        <f t="shared" si="4"/>
        <v>769597.13044000848</v>
      </c>
      <c r="L45">
        <f>Input!J46</f>
        <v>75.587710428571881</v>
      </c>
      <c r="M45">
        <f t="shared" si="5"/>
        <v>75.292061000000459</v>
      </c>
      <c r="N45">
        <f t="shared" si="10"/>
        <v>74.803255048055817</v>
      </c>
      <c r="O45">
        <f t="shared" si="7"/>
        <v>0.61537024402060325</v>
      </c>
      <c r="P45">
        <f t="shared" si="8"/>
        <v>1039.1301967406928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2731.7024071428573</v>
      </c>
      <c r="D46">
        <f t="shared" si="2"/>
        <v>2731.1111082857146</v>
      </c>
      <c r="E46">
        <f t="shared" si="9"/>
        <v>2962.0534399667645</v>
      </c>
      <c r="F46">
        <f t="shared" si="3"/>
        <v>53334.360562280031</v>
      </c>
      <c r="G46">
        <f t="shared" si="4"/>
        <v>899173.8875646888</v>
      </c>
      <c r="L46">
        <f>Input!J47</f>
        <v>70.873744142857049</v>
      </c>
      <c r="M46">
        <f t="shared" si="5"/>
        <v>70.578094714285626</v>
      </c>
      <c r="N46">
        <f t="shared" si="10"/>
        <v>67.794733073073587</v>
      </c>
      <c r="O46">
        <f t="shared" si="7"/>
        <v>9.4803091678491</v>
      </c>
      <c r="P46">
        <f t="shared" si="8"/>
        <v>636.40256180823133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2797.9114599999998</v>
      </c>
      <c r="D47">
        <f t="shared" si="2"/>
        <v>2797.3201611428572</v>
      </c>
      <c r="E47">
        <f t="shared" si="9"/>
        <v>3026.1753342130523</v>
      </c>
      <c r="F47">
        <f t="shared" si="3"/>
        <v>52374.690240988988</v>
      </c>
      <c r="G47">
        <f t="shared" si="4"/>
        <v>1024892.3950096403</v>
      </c>
      <c r="L47">
        <f>Input!J48</f>
        <v>66.209052857142524</v>
      </c>
      <c r="M47">
        <f t="shared" si="5"/>
        <v>65.913403428571101</v>
      </c>
      <c r="N47">
        <f t="shared" si="10"/>
        <v>61.099310032931342</v>
      </c>
      <c r="O47">
        <f t="shared" si="7"/>
        <v>26.109471729577663</v>
      </c>
      <c r="P47">
        <f t="shared" si="8"/>
        <v>343.42010331291249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2858.4046232857145</v>
      </c>
      <c r="D48">
        <f t="shared" si="2"/>
        <v>2857.8133244285718</v>
      </c>
      <c r="E48">
        <f t="shared" si="9"/>
        <v>3083.7892776878498</v>
      </c>
      <c r="F48">
        <f t="shared" si="3"/>
        <v>51065.131451439374</v>
      </c>
      <c r="G48">
        <f t="shared" si="4"/>
        <v>1144864.9820117536</v>
      </c>
      <c r="L48">
        <f>Input!J49</f>
        <v>60.493163285714672</v>
      </c>
      <c r="M48">
        <f t="shared" si="5"/>
        <v>60.197513857143242</v>
      </c>
      <c r="N48">
        <f t="shared" si="10"/>
        <v>54.788608848562617</v>
      </c>
      <c r="O48">
        <f t="shared" si="7"/>
        <v>32.5419413264312</v>
      </c>
      <c r="P48">
        <f t="shared" si="8"/>
        <v>149.35030504999943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2908.5993305714283</v>
      </c>
      <c r="D49">
        <f t="shared" si="2"/>
        <v>2908.0080317142856</v>
      </c>
      <c r="E49">
        <f t="shared" si="9"/>
        <v>3135.3053582854841</v>
      </c>
      <c r="F49">
        <f t="shared" si="3"/>
        <v>51664.074666414053</v>
      </c>
      <c r="G49">
        <f t="shared" si="4"/>
        <v>1257761.615066441</v>
      </c>
      <c r="L49">
        <f>Input!J50</f>
        <v>50.194707285713775</v>
      </c>
      <c r="M49">
        <f t="shared" si="5"/>
        <v>49.899057857142346</v>
      </c>
      <c r="N49">
        <f t="shared" si="10"/>
        <v>48.90951433283557</v>
      </c>
      <c r="O49">
        <f t="shared" si="7"/>
        <v>1.6517209261278003</v>
      </c>
      <c r="P49">
        <f t="shared" si="8"/>
        <v>40.218449183240224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2952.6346742857136</v>
      </c>
      <c r="D50">
        <f t="shared" si="2"/>
        <v>2952.0433754285709</v>
      </c>
      <c r="E50">
        <f t="shared" si="9"/>
        <v>3181.1696192995091</v>
      </c>
      <c r="F50">
        <f t="shared" si="3"/>
        <v>52498.835630404647</v>
      </c>
      <c r="G50">
        <f t="shared" si="4"/>
        <v>1362738.656993357</v>
      </c>
      <c r="L50">
        <f>Input!J51</f>
        <v>44.035343714285318</v>
      </c>
      <c r="M50">
        <f t="shared" si="5"/>
        <v>43.739694285713888</v>
      </c>
      <c r="N50">
        <f t="shared" si="10"/>
        <v>43.487674550315205</v>
      </c>
      <c r="O50">
        <f t="shared" si="7"/>
        <v>0.29994151316372253</v>
      </c>
      <c r="P50">
        <f t="shared" si="8"/>
        <v>0.84632998489889921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2994.1405727142856</v>
      </c>
      <c r="D51">
        <f t="shared" si="2"/>
        <v>2993.5492738571429</v>
      </c>
      <c r="E51">
        <f t="shared" si="9"/>
        <v>3221.844717952416</v>
      </c>
      <c r="F51">
        <f t="shared" si="3"/>
        <v>52118.809794657951</v>
      </c>
      <c r="G51">
        <f t="shared" si="4"/>
        <v>1459358.4105769501</v>
      </c>
      <c r="L51">
        <f>Input!J52</f>
        <v>41.505898428571982</v>
      </c>
      <c r="M51">
        <f t="shared" si="5"/>
        <v>41.210249000000552</v>
      </c>
      <c r="N51">
        <f t="shared" si="10"/>
        <v>38.531308358859413</v>
      </c>
      <c r="O51">
        <f t="shared" si="7"/>
        <v>8.8481860828326262</v>
      </c>
      <c r="P51">
        <f t="shared" si="8"/>
        <v>16.292559220400978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3031.8687281428574</v>
      </c>
      <c r="D52">
        <f t="shared" si="2"/>
        <v>3031.2774292857148</v>
      </c>
      <c r="E52">
        <f t="shared" si="9"/>
        <v>3257.794388424059</v>
      </c>
      <c r="F52">
        <f t="shared" si="3"/>
        <v>51309.932777282294</v>
      </c>
      <c r="G52">
        <f t="shared" si="4"/>
        <v>1547508.0028247805</v>
      </c>
      <c r="L52">
        <f>Input!J53</f>
        <v>37.728155428571881</v>
      </c>
      <c r="M52">
        <f t="shared" si="5"/>
        <v>37.432506000000451</v>
      </c>
      <c r="N52">
        <f t="shared" si="10"/>
        <v>34.034956959027369</v>
      </c>
      <c r="O52">
        <f t="shared" si="7"/>
        <v>13.639714935445928</v>
      </c>
      <c r="P52">
        <f t="shared" si="8"/>
        <v>72.807918876121008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3070.0567825714288</v>
      </c>
      <c r="D53">
        <f t="shared" si="2"/>
        <v>3069.4654837142862</v>
      </c>
      <c r="E53">
        <f t="shared" si="9"/>
        <v>3289.4715233236911</v>
      </c>
      <c r="F53">
        <f t="shared" si="3"/>
        <v>48402.657464615069</v>
      </c>
      <c r="G53">
        <f t="shared" si="4"/>
        <v>1627323.4424090458</v>
      </c>
      <c r="L53">
        <f>Input!J54</f>
        <v>38.188054428571377</v>
      </c>
      <c r="M53">
        <f t="shared" si="5"/>
        <v>37.892404999999947</v>
      </c>
      <c r="N53">
        <f t="shared" si="10"/>
        <v>29.982938373576761</v>
      </c>
      <c r="O53">
        <f t="shared" si="7"/>
        <v>67.323929475930399</v>
      </c>
      <c r="P53">
        <f t="shared" si="8"/>
        <v>158.37654240020768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3107.1115141428577</v>
      </c>
      <c r="D54">
        <f t="shared" si="2"/>
        <v>3106.520215285715</v>
      </c>
      <c r="E54">
        <f t="shared" si="9"/>
        <v>3317.3095002069804</v>
      </c>
      <c r="F54">
        <f t="shared" si="3"/>
        <v>44432.122637618377</v>
      </c>
      <c r="G54">
        <f t="shared" si="4"/>
        <v>1699122.3100318743</v>
      </c>
      <c r="L54">
        <f>Input!J55</f>
        <v>37.054731571428874</v>
      </c>
      <c r="M54">
        <f t="shared" si="5"/>
        <v>36.759082142857444</v>
      </c>
      <c r="N54">
        <f t="shared" si="10"/>
        <v>26.352367642899097</v>
      </c>
      <c r="O54">
        <f t="shared" si="7"/>
        <v>114.54059365869533</v>
      </c>
      <c r="P54">
        <f t="shared" si="8"/>
        <v>262.93741216817943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3142.0474247142852</v>
      </c>
      <c r="D55">
        <f t="shared" si="2"/>
        <v>3141.4561258571425</v>
      </c>
      <c r="E55">
        <f t="shared" si="9"/>
        <v>3341.716284790371</v>
      </c>
      <c r="F55">
        <f t="shared" si="3"/>
        <v>40104.131255961925</v>
      </c>
      <c r="G55">
        <f t="shared" si="4"/>
        <v>1763346.676938622</v>
      </c>
      <c r="L55">
        <f>Input!J56</f>
        <v>34.935910571427485</v>
      </c>
      <c r="M55">
        <f t="shared" si="5"/>
        <v>34.640261142856055</v>
      </c>
      <c r="N55">
        <f t="shared" si="10"/>
        <v>23.115685986181795</v>
      </c>
      <c r="O55">
        <f t="shared" si="7"/>
        <v>139.71770924564663</v>
      </c>
      <c r="P55">
        <f t="shared" si="8"/>
        <v>378.38133949313823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3173.7804661428568</v>
      </c>
      <c r="D56">
        <f t="shared" si="2"/>
        <v>3173.1891672857141</v>
      </c>
      <c r="E56">
        <f t="shared" si="9"/>
        <v>3363.0708160100685</v>
      </c>
      <c r="F56">
        <f t="shared" si="3"/>
        <v>36055.040522279101</v>
      </c>
      <c r="G56">
        <f t="shared" si="4"/>
        <v>1820516.5115264875</v>
      </c>
      <c r="L56">
        <f>Input!J57</f>
        <v>31.733041428571596</v>
      </c>
      <c r="M56">
        <f t="shared" si="5"/>
        <v>31.437392000000166</v>
      </c>
      <c r="N56">
        <f t="shared" si="10"/>
        <v>20.242698889529699</v>
      </c>
      <c r="O56">
        <f t="shared" si="7"/>
        <v>132.0279716645158</v>
      </c>
      <c r="P56">
        <f t="shared" si="8"/>
        <v>498.40623729715054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3202.7541127142858</v>
      </c>
      <c r="D57">
        <f t="shared" si="2"/>
        <v>3202.1628138571432</v>
      </c>
      <c r="E57">
        <f t="shared" si="9"/>
        <v>3381.7211975604409</v>
      </c>
      <c r="F57">
        <f t="shared" si="3"/>
        <v>32241.213158140705</v>
      </c>
      <c r="G57">
        <f t="shared" si="4"/>
        <v>1871192.9688982111</v>
      </c>
      <c r="L57">
        <f>Input!J58</f>
        <v>28.973646571429072</v>
      </c>
      <c r="M57">
        <f t="shared" si="5"/>
        <v>28.677997142857642</v>
      </c>
      <c r="N57">
        <f t="shared" si="10"/>
        <v>17.702159017811287</v>
      </c>
      <c r="O57">
        <f t="shared" si="7"/>
        <v>127.04643167136064</v>
      </c>
      <c r="P57">
        <f t="shared" si="8"/>
        <v>618.29575508732523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3229.0176391428572</v>
      </c>
      <c r="D58">
        <f t="shared" si="2"/>
        <v>3228.4263402857146</v>
      </c>
      <c r="E58">
        <f t="shared" si="9"/>
        <v>3397.9842673877988</v>
      </c>
      <c r="F58">
        <f t="shared" si="3"/>
        <v>28749.890643155715</v>
      </c>
      <c r="G58">
        <f t="shared" si="4"/>
        <v>1915950.4687552906</v>
      </c>
      <c r="L58">
        <f>Input!J59</f>
        <v>26.263526428571367</v>
      </c>
      <c r="M58">
        <f t="shared" si="5"/>
        <v>25.967876999999937</v>
      </c>
      <c r="N58">
        <f t="shared" si="10"/>
        <v>15.462949390579155</v>
      </c>
      <c r="O58">
        <f t="shared" si="7"/>
        <v>116.65246435360464</v>
      </c>
      <c r="P58">
        <f t="shared" si="8"/>
        <v>734.66818878988488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3253.4908438571424</v>
      </c>
      <c r="D59">
        <f t="shared" si="2"/>
        <v>3252.8995449999998</v>
      </c>
      <c r="E59">
        <f t="shared" si="9"/>
        <v>3412.1461767079973</v>
      </c>
      <c r="F59">
        <f t="shared" si="3"/>
        <v>25359.489710342594</v>
      </c>
      <c r="G59">
        <f t="shared" si="4"/>
        <v>1955356.2528004406</v>
      </c>
      <c r="L59">
        <f>Input!J60</f>
        <v>24.473204714285202</v>
      </c>
      <c r="M59">
        <f t="shared" si="5"/>
        <v>24.177555285713773</v>
      </c>
      <c r="N59">
        <f t="shared" si="10"/>
        <v>13.494929945136352</v>
      </c>
      <c r="O59">
        <f t="shared" si="7"/>
        <v>120.52251690693024</v>
      </c>
      <c r="P59">
        <f t="shared" si="8"/>
        <v>845.22669145902353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3275.1882288571428</v>
      </c>
      <c r="D60">
        <f t="shared" si="2"/>
        <v>3274.5969300000002</v>
      </c>
      <c r="E60">
        <f t="shared" si="9"/>
        <v>3424.463673655177</v>
      </c>
      <c r="F60">
        <f t="shared" si="3"/>
        <v>22460.040853806484</v>
      </c>
      <c r="G60">
        <f t="shared" si="4"/>
        <v>1989956.0840820454</v>
      </c>
      <c r="L60">
        <f>Input!J61</f>
        <v>21.697385000000395</v>
      </c>
      <c r="M60">
        <f t="shared" si="5"/>
        <v>21.401735571428965</v>
      </c>
      <c r="N60">
        <f t="shared" si="10"/>
        <v>11.7695104197501</v>
      </c>
      <c r="O60">
        <f t="shared" si="7"/>
        <v>98.562693681179965</v>
      </c>
      <c r="P60">
        <f t="shared" si="8"/>
        <v>948.5292577072521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3295.2266918571431</v>
      </c>
      <c r="D61">
        <f t="shared" si="2"/>
        <v>3294.6353930000005</v>
      </c>
      <c r="E61">
        <f t="shared" si="9"/>
        <v>3435.1658474364654</v>
      </c>
      <c r="F61">
        <f t="shared" si="3"/>
        <v>19748.80862411933</v>
      </c>
      <c r="G61">
        <f t="shared" si="4"/>
        <v>2020264.8354209005</v>
      </c>
      <c r="L61">
        <f>Input!J62</f>
        <v>20.03846300000032</v>
      </c>
      <c r="M61">
        <f t="shared" si="5"/>
        <v>19.74281357142889</v>
      </c>
      <c r="N61">
        <f t="shared" si="10"/>
        <v>10.260007592288012</v>
      </c>
      <c r="O61">
        <f t="shared" si="7"/>
        <v>95.61819016061807</v>
      </c>
      <c r="P61">
        <f t="shared" si="8"/>
        <v>1043.787803045456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3314.9530804285719</v>
      </c>
      <c r="D62">
        <f t="shared" si="2"/>
        <v>3314.3617815714292</v>
      </c>
      <c r="E62">
        <f t="shared" si="9"/>
        <v>3444.4561433816066</v>
      </c>
      <c r="F62">
        <f t="shared" si="3"/>
        <v>16924.542974797332</v>
      </c>
      <c r="G62">
        <f t="shared" si="4"/>
        <v>2046760.8589378642</v>
      </c>
      <c r="L62">
        <f>Input!J63</f>
        <v>19.726388571428743</v>
      </c>
      <c r="M62">
        <f t="shared" si="5"/>
        <v>19.430739142857313</v>
      </c>
      <c r="N62">
        <f t="shared" si="10"/>
        <v>8.9418376201465666</v>
      </c>
      <c r="O62">
        <f t="shared" si="7"/>
        <v>116.30653922080128</v>
      </c>
      <c r="P62">
        <f t="shared" si="8"/>
        <v>1130.6994683482001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3333.6611208571426</v>
      </c>
      <c r="D63">
        <f t="shared" si="2"/>
        <v>3333.0698219999999</v>
      </c>
      <c r="E63">
        <f t="shared" si="9"/>
        <v>3452.5145059874403</v>
      </c>
      <c r="F63">
        <f t="shared" si="3"/>
        <v>14267.032532859497</v>
      </c>
      <c r="G63">
        <f t="shared" si="4"/>
        <v>2069883.1971607856</v>
      </c>
      <c r="L63">
        <f>Input!J64</f>
        <v>18.708040428570712</v>
      </c>
      <c r="M63">
        <f t="shared" si="5"/>
        <v>18.412390999999282</v>
      </c>
      <c r="N63">
        <f t="shared" si="10"/>
        <v>7.7925861183790666</v>
      </c>
      <c r="O63">
        <f t="shared" si="7"/>
        <v>119.14714279788137</v>
      </c>
      <c r="P63">
        <f t="shared" si="8"/>
        <v>1209.3094220066077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3351.5643377142851</v>
      </c>
      <c r="D64">
        <f t="shared" si="2"/>
        <v>3350.9730388571425</v>
      </c>
      <c r="E64">
        <f t="shared" si="9"/>
        <v>3459.4995456793258</v>
      </c>
      <c r="F64">
        <f t="shared" si="3"/>
        <v>11778.002683025412</v>
      </c>
      <c r="G64">
        <f t="shared" si="4"/>
        <v>2090030.8649892788</v>
      </c>
      <c r="L64">
        <f>Input!J65</f>
        <v>17.903216857142525</v>
      </c>
      <c r="M64">
        <f t="shared" si="5"/>
        <v>17.607567428571095</v>
      </c>
      <c r="N64">
        <f t="shared" si="10"/>
        <v>6.7919906676355035</v>
      </c>
      <c r="O64">
        <f t="shared" si="7"/>
        <v>123.45934743438673</v>
      </c>
      <c r="P64">
        <f t="shared" si="8"/>
        <v>1279.9022799813185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3368.4492065714285</v>
      </c>
      <c r="D65">
        <f t="shared" si="2"/>
        <v>3367.8579077142858</v>
      </c>
      <c r="E65">
        <f t="shared" si="9"/>
        <v>3465.5506560142285</v>
      </c>
      <c r="F65">
        <f t="shared" si="3"/>
        <v>9543.8730703959482</v>
      </c>
      <c r="G65">
        <f t="shared" si="4"/>
        <v>2107563.5875766422</v>
      </c>
      <c r="L65">
        <f>Input!J66</f>
        <v>16.884868857143374</v>
      </c>
      <c r="M65">
        <f t="shared" si="5"/>
        <v>16.589219428571944</v>
      </c>
      <c r="N65">
        <f t="shared" si="10"/>
        <v>5.9218632131551665</v>
      </c>
      <c r="O65">
        <f t="shared" si="7"/>
        <v>120.18749275011729</v>
      </c>
      <c r="P65">
        <f t="shared" si="8"/>
        <v>1342.9182774876194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3383.6094535714283</v>
      </c>
      <c r="D66">
        <f t="shared" si="2"/>
        <v>3383.0181547142856</v>
      </c>
      <c r="E66">
        <f t="shared" si="9"/>
        <v>3470.7900322953992</v>
      </c>
      <c r="F66">
        <f t="shared" si="3"/>
        <v>7703.9024941139896</v>
      </c>
      <c r="G66">
        <f t="shared" si="4"/>
        <v>2122803.5154326442</v>
      </c>
      <c r="L66">
        <f>Input!J67</f>
        <v>15.160246999999799</v>
      </c>
      <c r="M66">
        <f t="shared" si="5"/>
        <v>14.864597571428371</v>
      </c>
      <c r="N66">
        <f t="shared" si="10"/>
        <v>5.1659735555654667</v>
      </c>
      <c r="O66">
        <f t="shared" si="7"/>
        <v>99.885501682125295</v>
      </c>
      <c r="P66">
        <f t="shared" si="8"/>
        <v>1398.8900837564963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3397.4721280000003</v>
      </c>
      <c r="D67">
        <f t="shared" si="2"/>
        <v>3396.8808291428577</v>
      </c>
      <c r="E67">
        <f t="shared" ref="E67:E83" si="11">(_Ac/(1+EXP(-1*(B67-_Muc)/_sc)))</f>
        <v>3475.3245610711247</v>
      </c>
      <c r="F67">
        <f t="shared" si="3"/>
        <v>6153.419078833811</v>
      </c>
      <c r="G67">
        <f t="shared" si="4"/>
        <v>2136037.5526768309</v>
      </c>
      <c r="L67">
        <f>Input!J68</f>
        <v>13.862674428572063</v>
      </c>
      <c r="M67">
        <f t="shared" si="5"/>
        <v>13.567025000000635</v>
      </c>
      <c r="N67">
        <f t="shared" ref="N67:N83" si="12">_Ac*EXP(-1*(B67-_Muc)/_sc)*(1/_sc)*(1/(1+EXP(-1*(B67-_Muc)/_sc))^2)+$L$3</f>
        <v>4.5099099088470309</v>
      </c>
      <c r="O67">
        <f t="shared" si="7"/>
        <v>87.474204161427394</v>
      </c>
      <c r="P67">
        <f t="shared" si="8"/>
        <v>1448.3963458909054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3410.8913282857143</v>
      </c>
      <c r="D68">
        <f t="shared" ref="D68:D83" si="14">C68-$C$3</f>
        <v>3410.3000294285716</v>
      </c>
      <c r="E68">
        <f t="shared" si="11"/>
        <v>3479.2475637683078</v>
      </c>
      <c r="F68">
        <f t="shared" ref="F68:F83" si="15">(D68-E68)^2</f>
        <v>4753.7624915291017</v>
      </c>
      <c r="G68">
        <f t="shared" ref="G68:G83" si="16">(E68-$H$4)^2</f>
        <v>2147520.0279550236</v>
      </c>
      <c r="L68">
        <f>Input!J69</f>
        <v>13.419200285713941</v>
      </c>
      <c r="M68">
        <f t="shared" ref="M68:M83" si="17">L68-$L$3</f>
        <v>13.123550857142513</v>
      </c>
      <c r="N68">
        <f t="shared" si="12"/>
        <v>3.9409282639055019</v>
      </c>
      <c r="O68">
        <f t="shared" ref="O68:O83" si="18">(L68-N68)^2</f>
        <v>89.837640519396658</v>
      </c>
      <c r="P68">
        <f t="shared" ref="P68:P83" si="19">(N68-$Q$4)^2</f>
        <v>1492.0284683625023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3423.1279307142859</v>
      </c>
      <c r="D69">
        <f t="shared" si="14"/>
        <v>3422.5366318571432</v>
      </c>
      <c r="E69">
        <f t="shared" si="11"/>
        <v>3482.6403877050225</v>
      </c>
      <c r="F69">
        <f t="shared" si="15"/>
        <v>3612.4614670214801</v>
      </c>
      <c r="G69">
        <f t="shared" si="16"/>
        <v>2157475.5120737208</v>
      </c>
      <c r="L69">
        <f>Input!J70</f>
        <v>12.236602428571587</v>
      </c>
      <c r="M69">
        <f t="shared" si="17"/>
        <v>11.940953000000158</v>
      </c>
      <c r="N69">
        <f t="shared" si="12"/>
        <v>3.4477989429428182</v>
      </c>
      <c r="O69">
        <f t="shared" si="18"/>
        <v>77.243066709000402</v>
      </c>
      <c r="P69">
        <f t="shared" si="19"/>
        <v>1530.3676447537055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3433.8534360000003</v>
      </c>
      <c r="D70">
        <f t="shared" si="14"/>
        <v>3433.2621371428577</v>
      </c>
      <c r="E70">
        <f t="shared" si="11"/>
        <v>3485.573844755053</v>
      </c>
      <c r="F70">
        <f t="shared" si="15"/>
        <v>2736.5147533038094</v>
      </c>
      <c r="G70">
        <f t="shared" si="16"/>
        <v>2166101.6445279829</v>
      </c>
      <c r="L70">
        <f>Input!J71</f>
        <v>10.725505285714462</v>
      </c>
      <c r="M70">
        <f t="shared" si="17"/>
        <v>10.429855857143034</v>
      </c>
      <c r="N70">
        <f t="shared" si="12"/>
        <v>3.0206561320609633</v>
      </c>
      <c r="O70">
        <f t="shared" si="18"/>
        <v>59.36470048055503</v>
      </c>
      <c r="P70">
        <f t="shared" si="19"/>
        <v>1563.9696754988365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3442.7229197142865</v>
      </c>
      <c r="D71">
        <f t="shared" si="14"/>
        <v>3442.1316208571438</v>
      </c>
      <c r="E71">
        <f t="shared" si="11"/>
        <v>3488.1095026916469</v>
      </c>
      <c r="F71">
        <f t="shared" si="15"/>
        <v>2113.9656179875233</v>
      </c>
      <c r="G71">
        <f t="shared" si="16"/>
        <v>2173571.8755406905</v>
      </c>
      <c r="L71">
        <f>Input!J72</f>
        <v>8.8694837142861616</v>
      </c>
      <c r="M71">
        <f t="shared" si="17"/>
        <v>8.5738342857147334</v>
      </c>
      <c r="N71">
        <f t="shared" si="12"/>
        <v>2.650854206794671</v>
      </c>
      <c r="O71">
        <f t="shared" si="18"/>
        <v>38.671352951443858</v>
      </c>
      <c r="P71">
        <f t="shared" si="19"/>
        <v>1593.3555842057463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3450.9682545714281</v>
      </c>
      <c r="D72">
        <f t="shared" si="14"/>
        <v>3450.3769557142855</v>
      </c>
      <c r="E72">
        <f t="shared" si="11"/>
        <v>3490.3008372806889</v>
      </c>
      <c r="F72">
        <f t="shared" si="15"/>
        <v>1593.9163193282093</v>
      </c>
      <c r="G72">
        <f t="shared" si="16"/>
        <v>2180038.0635801652</v>
      </c>
      <c r="L72">
        <f>Input!J73</f>
        <v>8.2453348571416427</v>
      </c>
      <c r="M72">
        <f t="shared" si="17"/>
        <v>7.9496854285702145</v>
      </c>
      <c r="N72">
        <f t="shared" si="12"/>
        <v>2.3308331964888747</v>
      </c>
      <c r="O72">
        <f t="shared" si="18"/>
        <v>34.981329893864348</v>
      </c>
      <c r="P72">
        <f t="shared" si="19"/>
        <v>1619.0064643570213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3458.0966914285714</v>
      </c>
      <c r="D73">
        <f t="shared" si="14"/>
        <v>3457.5053925714287</v>
      </c>
      <c r="E73">
        <f t="shared" si="11"/>
        <v>3492.1942549747846</v>
      </c>
      <c r="F73">
        <f t="shared" si="15"/>
        <v>1203.3171748389564</v>
      </c>
      <c r="G73">
        <f t="shared" si="16"/>
        <v>2185632.8928691405</v>
      </c>
      <c r="L73">
        <f>Input!J74</f>
        <v>7.1284368571432424</v>
      </c>
      <c r="M73">
        <f t="shared" si="17"/>
        <v>6.8327874285718142</v>
      </c>
      <c r="N73">
        <f t="shared" si="12"/>
        <v>2.0539946624571099</v>
      </c>
      <c r="O73">
        <f t="shared" si="18"/>
        <v>25.749963587211013</v>
      </c>
      <c r="P73">
        <f t="shared" si="19"/>
        <v>1641.3613413486516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3464.6666792857145</v>
      </c>
      <c r="D74">
        <f t="shared" si="14"/>
        <v>3464.0753804285719</v>
      </c>
      <c r="E74">
        <f t="shared" si="11"/>
        <v>3493.8299969309073</v>
      </c>
      <c r="F74">
        <f t="shared" si="15"/>
        <v>885.33720320105408</v>
      </c>
      <c r="G74">
        <f t="shared" si="16"/>
        <v>2190472.0930863786</v>
      </c>
      <c r="L74">
        <f>Input!J75</f>
        <v>6.5699878571431327</v>
      </c>
      <c r="M74">
        <f t="shared" si="17"/>
        <v>6.2743384285717045</v>
      </c>
      <c r="N74">
        <f t="shared" si="12"/>
        <v>1.8145885021589718</v>
      </c>
      <c r="O74">
        <f t="shared" si="18"/>
        <v>22.613823025383773</v>
      </c>
      <c r="P74">
        <f t="shared" si="19"/>
        <v>1660.8171239612332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3470.6289432857143</v>
      </c>
      <c r="D75">
        <f t="shared" si="14"/>
        <v>3470.0376444285716</v>
      </c>
      <c r="E75">
        <f t="shared" si="11"/>
        <v>3495.2429353057232</v>
      </c>
      <c r="F75">
        <f t="shared" si="15"/>
        <v>635.30668820182086</v>
      </c>
      <c r="G75">
        <f t="shared" si="16"/>
        <v>2194656.4558965294</v>
      </c>
      <c r="L75">
        <f>Input!J76</f>
        <v>5.9622639999997773</v>
      </c>
      <c r="M75">
        <f t="shared" si="17"/>
        <v>5.6666145714283491</v>
      </c>
      <c r="N75">
        <f t="shared" si="12"/>
        <v>1.6076106638705359</v>
      </c>
      <c r="O75">
        <f t="shared" si="18"/>
        <v>18.963005677861535</v>
      </c>
      <c r="P75">
        <f t="shared" si="19"/>
        <v>1677.7299508464721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3476.7226069999997</v>
      </c>
      <c r="D76">
        <f t="shared" si="14"/>
        <v>3476.1313081428571</v>
      </c>
      <c r="E76">
        <f t="shared" si="11"/>
        <v>3496.4632725787719</v>
      </c>
      <c r="F76">
        <f t="shared" si="15"/>
        <v>413.38877782330707</v>
      </c>
      <c r="G76">
        <f t="shared" si="16"/>
        <v>2198273.6514145648</v>
      </c>
      <c r="L76">
        <f>Input!J77</f>
        <v>6.0936637142854124</v>
      </c>
      <c r="M76">
        <f t="shared" si="17"/>
        <v>5.7980142857139843</v>
      </c>
      <c r="N76">
        <f t="shared" si="12"/>
        <v>1.4287114047371012</v>
      </c>
      <c r="O76">
        <f t="shared" si="18"/>
        <v>21.76178005036012</v>
      </c>
      <c r="P76">
        <f t="shared" si="19"/>
        <v>1692.4174195731953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3482.5206212857147</v>
      </c>
      <c r="D77">
        <f t="shared" si="14"/>
        <v>3481.929322428572</v>
      </c>
      <c r="E77">
        <f t="shared" si="11"/>
        <v>3497.517154166625</v>
      </c>
      <c r="F77">
        <f t="shared" si="15"/>
        <v>242.98049829385101</v>
      </c>
      <c r="G77">
        <f t="shared" si="16"/>
        <v>2201399.853238231</v>
      </c>
      <c r="L77">
        <f>Input!J78</f>
        <v>5.7980142857149986</v>
      </c>
      <c r="M77">
        <f t="shared" si="17"/>
        <v>5.5023648571435704</v>
      </c>
      <c r="N77">
        <f t="shared" si="12"/>
        <v>1.274113503490425</v>
      </c>
      <c r="O77">
        <f t="shared" si="18"/>
        <v>20.465678287412107</v>
      </c>
      <c r="P77">
        <f t="shared" si="19"/>
        <v>1705.1613265734711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3488.055836</v>
      </c>
      <c r="D78">
        <f t="shared" si="14"/>
        <v>3487.4645371428574</v>
      </c>
      <c r="E78">
        <f t="shared" si="11"/>
        <v>3498.4272039320681</v>
      </c>
      <c r="F78">
        <f t="shared" si="15"/>
        <v>120.18006313126419</v>
      </c>
      <c r="G78">
        <f t="shared" si="16"/>
        <v>2204101.1840572385</v>
      </c>
      <c r="L78">
        <f>Input!J79</f>
        <v>5.5352147142853028</v>
      </c>
      <c r="M78">
        <f t="shared" si="17"/>
        <v>5.2395652857138746</v>
      </c>
      <c r="N78">
        <f t="shared" si="12"/>
        <v>1.1405397117250593</v>
      </c>
      <c r="O78">
        <f t="shared" si="18"/>
        <v>19.313168378127873</v>
      </c>
      <c r="P78">
        <f t="shared" si="19"/>
        <v>1716.2106537459817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3493.0983017142858</v>
      </c>
      <c r="D79">
        <f t="shared" si="14"/>
        <v>3492.5070028571431</v>
      </c>
      <c r="E79">
        <f t="shared" si="11"/>
        <v>3499.212991441445</v>
      </c>
      <c r="F79">
        <f t="shared" si="15"/>
        <v>44.97028289278672</v>
      </c>
      <c r="G79">
        <f t="shared" si="16"/>
        <v>2206434.9956792914</v>
      </c>
      <c r="L79">
        <f>Input!J80</f>
        <v>5.0424657142857541</v>
      </c>
      <c r="M79">
        <f t="shared" si="17"/>
        <v>4.7468162857143259</v>
      </c>
      <c r="N79">
        <f t="shared" si="12"/>
        <v>1.0251486671765164</v>
      </c>
      <c r="O79">
        <f t="shared" si="18"/>
        <v>16.138836256994484</v>
      </c>
      <c r="P79">
        <f t="shared" si="19"/>
        <v>1725.7846183443294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3498.3707170000002</v>
      </c>
      <c r="D80">
        <f t="shared" si="14"/>
        <v>3497.7794181428576</v>
      </c>
      <c r="E80">
        <f t="shared" si="11"/>
        <v>3499.8914390365226</v>
      </c>
      <c r="F80">
        <f t="shared" si="15"/>
        <v>4.460632255277404</v>
      </c>
      <c r="G80">
        <f t="shared" si="16"/>
        <v>2208450.9980591792</v>
      </c>
      <c r="L80">
        <f>Input!J81</f>
        <v>5.2724152857144873</v>
      </c>
      <c r="M80">
        <f t="shared" si="17"/>
        <v>4.9767658571430591</v>
      </c>
      <c r="N80">
        <f t="shared" si="12"/>
        <v>0.9254784783871941</v>
      </c>
      <c r="O80">
        <f t="shared" si="18"/>
        <v>18.895859606896803</v>
      </c>
      <c r="P80">
        <f t="shared" si="19"/>
        <v>1734.0756628713727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3503.0025584285713</v>
      </c>
      <c r="D81">
        <f t="shared" si="14"/>
        <v>3502.4112595714287</v>
      </c>
      <c r="E81">
        <f t="shared" si="11"/>
        <v>3500.4771760031008</v>
      </c>
      <c r="F81">
        <f t="shared" si="15"/>
        <v>3.7406792492758987</v>
      </c>
      <c r="G81">
        <f t="shared" si="16"/>
        <v>2210192.2519213865</v>
      </c>
      <c r="L81">
        <f>Input!J82</f>
        <v>4.6318414285710787</v>
      </c>
      <c r="M81">
        <f t="shared" si="17"/>
        <v>4.3361919999996505</v>
      </c>
      <c r="N81">
        <f t="shared" si="12"/>
        <v>0.83939720722296496</v>
      </c>
      <c r="O81">
        <f t="shared" si="18"/>
        <v>14.382633172036702</v>
      </c>
      <c r="P81">
        <f t="shared" si="19"/>
        <v>1741.2523057517112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3507.1580757142851</v>
      </c>
      <c r="D82">
        <f t="shared" si="14"/>
        <v>3506.5667768571425</v>
      </c>
      <c r="E82">
        <f t="shared" si="11"/>
        <v>3500.982846362278</v>
      </c>
      <c r="F82">
        <f t="shared" si="15"/>
        <v>31.180279771477583</v>
      </c>
      <c r="G82">
        <f t="shared" si="16"/>
        <v>2211696.0390817029</v>
      </c>
      <c r="L82">
        <f>Input!J83</f>
        <v>4.1555172857138132</v>
      </c>
      <c r="M82">
        <f t="shared" si="17"/>
        <v>3.8598678571423846</v>
      </c>
      <c r="N82">
        <f t="shared" si="12"/>
        <v>0.76505951273016293</v>
      </c>
      <c r="O82">
        <f t="shared" si="18"/>
        <v>11.495203910385252</v>
      </c>
      <c r="P82">
        <f t="shared" si="19"/>
        <v>1747.4618053676834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3511.0672184285718</v>
      </c>
      <c r="D83">
        <f t="shared" si="14"/>
        <v>3510.4759195714291</v>
      </c>
      <c r="E83">
        <f t="shared" si="11"/>
        <v>3501.4193760975063</v>
      </c>
      <c r="F83">
        <f t="shared" si="15"/>
        <v>82.020979695054194</v>
      </c>
      <c r="G83">
        <f t="shared" si="16"/>
        <v>2212994.6237829882</v>
      </c>
      <c r="L83">
        <f>Input!J84</f>
        <v>3.9091427142866451</v>
      </c>
      <c r="M83">
        <f t="shared" si="17"/>
        <v>3.6134932857152164</v>
      </c>
      <c r="N83">
        <f t="shared" si="12"/>
        <v>0.70086876872644732</v>
      </c>
      <c r="O83">
        <f t="shared" si="18"/>
        <v>10.293021709760399</v>
      </c>
      <c r="P83">
        <f t="shared" si="19"/>
        <v>1752.8326126256593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3515.0913360000009</v>
      </c>
      <c r="D84">
        <f t="shared" ref="D84" si="20">C84-$C$3</f>
        <v>3514.5000371428582</v>
      </c>
      <c r="E84">
        <f t="shared" ref="E84" si="21">(_Ac/(1+EXP(-1*(B84-_Muc)/_sc)))</f>
        <v>3501.79620497017</v>
      </c>
      <c r="F84">
        <f t="shared" ref="F84" si="22">(D84-E84)^2</f>
        <v>161.38735187182729</v>
      </c>
      <c r="G84">
        <f t="shared" ref="G84" si="23">(E84-$H$4)^2</f>
        <v>2214115.9173962283</v>
      </c>
      <c r="L84">
        <f>Input!J85</f>
        <v>4.0241175714290875</v>
      </c>
      <c r="M84">
        <f t="shared" ref="M84" si="24">L84-$L$3</f>
        <v>3.7284681428576589</v>
      </c>
      <c r="N84">
        <f t="shared" ref="N84" si="25">_Ac*EXP(-1*(B84-_Muc)/_sc)*(1/_sc)*(1/(1+EXP(-1*(B84-_Muc)/_sc))^2)+$L$3</f>
        <v>0.64544402257328826</v>
      </c>
      <c r="O84">
        <f t="shared" ref="O84" si="26">(L84-N84)^2</f>
        <v>11.41543494973784</v>
      </c>
      <c r="P84">
        <f t="shared" ref="P84" si="27">(N84-$Q$4)^2</f>
        <v>1757.476602911619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topLeftCell="A25" zoomScale="80" zoomScaleNormal="80" workbookViewId="0">
      <selection activeCell="O32" sqref="O32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9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0.59129885714285713</v>
      </c>
      <c r="F3" s="3"/>
      <c r="G3" s="3"/>
      <c r="H3" s="3"/>
      <c r="I3" s="3"/>
      <c r="J3" s="2" t="s">
        <v>11</v>
      </c>
      <c r="K3" s="23">
        <f>SUM(H4:H161)</f>
        <v>14409.332457876752</v>
      </c>
      <c r="L3">
        <f>1-(K3/K5)</f>
        <v>0.99990720264348221</v>
      </c>
      <c r="N3" s="15">
        <f>Input!J4</f>
        <v>0.29564942857142856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1696.918422405736</v>
      </c>
      <c r="U3">
        <f>1-(T3/T5)</f>
        <v>0.99421688231520056</v>
      </c>
      <c r="W3">
        <f>COUNT(B4:B500)</f>
        <v>81</v>
      </c>
      <c r="Y3">
        <v>25039.439663450634</v>
      </c>
      <c r="Z3">
        <v>3.4960642847439534</v>
      </c>
      <c r="AA3">
        <v>0.3755239772575592</v>
      </c>
    </row>
    <row r="4" spans="1:29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-9.3098297218611989</v>
      </c>
      <c r="E4" s="4">
        <f>Input!I5</f>
        <v>1.0347729999999999</v>
      </c>
      <c r="F4">
        <f>E4-$E$4</f>
        <v>0</v>
      </c>
      <c r="G4">
        <f>P4</f>
        <v>5.6674128230684828E-16</v>
      </c>
      <c r="H4">
        <f>(F4-G4)^2</f>
        <v>3.2119568107081071E-31</v>
      </c>
      <c r="I4">
        <f>(G4-$J$4)^2</f>
        <v>4154356.9325499884</v>
      </c>
      <c r="J4">
        <f>AVERAGE(F3:F161)</f>
        <v>2038.2239652574956</v>
      </c>
      <c r="K4" t="s">
        <v>5</v>
      </c>
      <c r="L4" t="s">
        <v>6</v>
      </c>
      <c r="N4" s="4">
        <f>Input!J5</f>
        <v>0.44347414285714282</v>
      </c>
      <c r="O4">
        <f>N4-$N$4</f>
        <v>0</v>
      </c>
      <c r="P4">
        <f>$Y$3*((1/B4*$AA$3)*(1/SQRT(2*PI()))*EXP(-1*D4*D4/2))</f>
        <v>5.6674128230684828E-16</v>
      </c>
      <c r="Q4">
        <f>(O4-P4)^2</f>
        <v>3.2119568107081071E-31</v>
      </c>
      <c r="R4">
        <f>(O4-S4)^2</f>
        <v>1844.3086870942436</v>
      </c>
      <c r="S4">
        <f>AVERAGE(O3:O167)</f>
        <v>42.945415204585501</v>
      </c>
      <c r="T4" t="s">
        <v>5</v>
      </c>
      <c r="U4" t="s">
        <v>6</v>
      </c>
    </row>
    <row r="5" spans="1:29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-7.4640163449844961</v>
      </c>
      <c r="E5" s="4">
        <f>Input!I6</f>
        <v>1.7246217142857143</v>
      </c>
      <c r="F5">
        <f t="shared" ref="F5:F68" si="3">E5-$E$4</f>
        <v>0.68984871428571437</v>
      </c>
      <c r="G5">
        <f>G4+P5</f>
        <v>1.498081057481538E-9</v>
      </c>
      <c r="H5">
        <f t="shared" ref="H5:H68" si="4">(F5-G5)^2</f>
        <v>0.47589124653475451</v>
      </c>
      <c r="I5">
        <f t="shared" ref="I5:I68" si="5">(G5-$J$4)^2</f>
        <v>4154356.9325438812</v>
      </c>
      <c r="K5">
        <f>SUM(I4:I161)</f>
        <v>155277402.27284709</v>
      </c>
      <c r="L5">
        <f>1-((1-L3)*(W3-1)/(W3-1-1))</f>
        <v>0.99990602799339967</v>
      </c>
      <c r="N5" s="4">
        <f>Input!J6</f>
        <v>0.68984871428571437</v>
      </c>
      <c r="O5">
        <f t="shared" ref="O5:O68" si="6">N5-$N$4</f>
        <v>0.24637457142857155</v>
      </c>
      <c r="P5">
        <f t="shared" ref="P5:P68" si="7">$Y$3*((1/B5*$AA$3)*(1/SQRT(2*PI()))*EXP(-1*D5*D5/2))</f>
        <v>1.4980804907402557E-9</v>
      </c>
      <c r="Q5">
        <f t="shared" ref="Q5:Q68" si="8">(O5-P5)^2</f>
        <v>6.070042870843443E-2</v>
      </c>
      <c r="R5">
        <f t="shared" ref="R5:R68" si="9">(O5-S5)^2</f>
        <v>6.070042944661231E-2</v>
      </c>
      <c r="T5">
        <f>SUM(R4:R167)</f>
        <v>293426.23043379583</v>
      </c>
      <c r="U5">
        <f>1-((1-U3)*(Y3-1)/(Y3-1-1))</f>
        <v>0.99421665133640391</v>
      </c>
    </row>
    <row r="6" spans="1:29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-6.3842847361821375</v>
      </c>
      <c r="E6" s="4">
        <f>Input!I7</f>
        <v>2.6279949999999999</v>
      </c>
      <c r="F6">
        <f t="shared" si="3"/>
        <v>1.5932219999999999</v>
      </c>
      <c r="G6">
        <f t="shared" ref="G6:G69" si="10">G5+P6</f>
        <v>1.7648005109563201E-6</v>
      </c>
      <c r="H6">
        <f t="shared" si="4"/>
        <v>2.5383507178491147</v>
      </c>
      <c r="I6">
        <f t="shared" si="5"/>
        <v>4154356.9253558707</v>
      </c>
      <c r="N6" s="4">
        <f>Input!J7</f>
        <v>0.90337328571428555</v>
      </c>
      <c r="O6">
        <f t="shared" si="6"/>
        <v>0.45989914285714273</v>
      </c>
      <c r="P6">
        <f t="shared" si="7"/>
        <v>1.7633024298988385E-6</v>
      </c>
      <c r="Q6">
        <f t="shared" si="8"/>
        <v>0.2115055997212916</v>
      </c>
      <c r="R6">
        <f t="shared" si="9"/>
        <v>0.21150722160073457</v>
      </c>
    </row>
    <row r="7" spans="1:29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-5.6182029681077932</v>
      </c>
      <c r="E7" s="4">
        <f>Input!I8</f>
        <v>4.0898172857142852</v>
      </c>
      <c r="F7">
        <f t="shared" si="3"/>
        <v>3.0550442857142852</v>
      </c>
      <c r="G7">
        <f t="shared" si="10"/>
        <v>1.3299458411389277E-4</v>
      </c>
      <c r="H7">
        <f t="shared" si="4"/>
        <v>9.3324829966746101</v>
      </c>
      <c r="I7">
        <f t="shared" si="5"/>
        <v>4154356.3904045089</v>
      </c>
      <c r="N7" s="4">
        <f>Input!J8</f>
        <v>1.4618222857142853</v>
      </c>
      <c r="O7">
        <f t="shared" si="6"/>
        <v>1.0183481428571426</v>
      </c>
      <c r="P7">
        <f t="shared" si="7"/>
        <v>1.3122978360293646E-4</v>
      </c>
      <c r="Q7">
        <f t="shared" si="8"/>
        <v>1.0367656820690083</v>
      </c>
      <c r="R7">
        <f t="shared" si="9"/>
        <v>1.0370329400605913</v>
      </c>
      <c r="T7" s="17"/>
      <c r="U7" s="18"/>
    </row>
    <row r="8" spans="1:29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-5.0239837841722679</v>
      </c>
      <c r="E8" s="4">
        <f>Input!I9</f>
        <v>5.8308641428571431</v>
      </c>
      <c r="F8">
        <f t="shared" si="3"/>
        <v>4.7960911428571436</v>
      </c>
      <c r="G8">
        <f t="shared" si="10"/>
        <v>2.6122215226101384E-3</v>
      </c>
      <c r="H8">
        <f t="shared" si="4"/>
        <v>22.977440169278481</v>
      </c>
      <c r="I8">
        <f t="shared" si="5"/>
        <v>4154346.2839717921</v>
      </c>
      <c r="N8" s="4">
        <f>Input!J9</f>
        <v>1.7410468571428579</v>
      </c>
      <c r="O8">
        <f t="shared" si="6"/>
        <v>1.2975727142857152</v>
      </c>
      <c r="P8">
        <f t="shared" si="7"/>
        <v>2.4792269384962457E-3</v>
      </c>
      <c r="Q8">
        <f t="shared" si="8"/>
        <v>1.6772671409691808</v>
      </c>
      <c r="R8">
        <f t="shared" si="9"/>
        <v>1.6836949488587982</v>
      </c>
      <c r="T8" s="19" t="s">
        <v>28</v>
      </c>
      <c r="U8" s="24">
        <f>SQRT((U5-L5)^2)</f>
        <v>5.6893766569957593E-3</v>
      </c>
    </row>
    <row r="9" spans="1:29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-4.5384713593054364</v>
      </c>
      <c r="E9" s="4">
        <f>Input!I10</f>
        <v>9.2144080000000006</v>
      </c>
      <c r="F9">
        <f t="shared" si="3"/>
        <v>8.1796350000000011</v>
      </c>
      <c r="G9">
        <f t="shared" si="10"/>
        <v>2.3663696516358818E-2</v>
      </c>
      <c r="H9">
        <f t="shared" si="4"/>
        <v>66.519867903248667</v>
      </c>
      <c r="I9">
        <f t="shared" si="5"/>
        <v>4154260.4692832665</v>
      </c>
      <c r="N9" s="4">
        <f>Input!J10</f>
        <v>3.3835438571428575</v>
      </c>
      <c r="O9">
        <f t="shared" si="6"/>
        <v>2.9400697142857148</v>
      </c>
      <c r="P9">
        <f t="shared" si="7"/>
        <v>2.1051474993748681E-2</v>
      </c>
      <c r="Q9">
        <f t="shared" si="8"/>
        <v>8.5206674813191707</v>
      </c>
      <c r="R9">
        <f t="shared" si="9"/>
        <v>8.6440099248600841</v>
      </c>
      <c r="T9" s="21"/>
      <c r="U9" s="22"/>
    </row>
    <row r="10" spans="1:29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-4.127976453086621</v>
      </c>
      <c r="E10" s="4">
        <f>Input!I11</f>
        <v>13.320650428571428</v>
      </c>
      <c r="F10">
        <f t="shared" si="3"/>
        <v>12.285877428571428</v>
      </c>
      <c r="G10">
        <f t="shared" si="10"/>
        <v>0.13053082680368416</v>
      </c>
      <c r="H10">
        <f t="shared" si="4"/>
        <v>147.75245100910666</v>
      </c>
      <c r="I10">
        <f t="shared" si="5"/>
        <v>4153824.8474694933</v>
      </c>
      <c r="N10" s="4">
        <f>Input!J11</f>
        <v>4.1062424285714272</v>
      </c>
      <c r="O10">
        <f t="shared" si="6"/>
        <v>3.6627682857142845</v>
      </c>
      <c r="P10">
        <f t="shared" si="7"/>
        <v>0.10686713028732533</v>
      </c>
      <c r="Q10">
        <f t="shared" si="8"/>
        <v>12.644433027166784</v>
      </c>
      <c r="R10">
        <f t="shared" si="9"/>
        <v>13.415871514834357</v>
      </c>
    </row>
    <row r="11" spans="1:29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-3.7723895912310921</v>
      </c>
      <c r="E11" s="4">
        <f>Input!I12</f>
        <v>18.412390999999996</v>
      </c>
      <c r="F11">
        <f t="shared" si="3"/>
        <v>17.377617999999995</v>
      </c>
      <c r="G11">
        <f t="shared" si="10"/>
        <v>0.5114884264008237</v>
      </c>
      <c r="H11">
        <f t="shared" si="4"/>
        <v>284.46632679343656</v>
      </c>
      <c r="I11">
        <f t="shared" si="5"/>
        <v>4152272.138233115</v>
      </c>
      <c r="N11" s="4">
        <f>Input!J12</f>
        <v>5.0917405714285682</v>
      </c>
      <c r="O11">
        <f t="shared" si="6"/>
        <v>4.648266428571425</v>
      </c>
      <c r="P11">
        <f t="shared" si="7"/>
        <v>0.38095759959713948</v>
      </c>
      <c r="Q11">
        <f t="shared" si="8"/>
        <v>18.209924641841887</v>
      </c>
      <c r="R11">
        <f t="shared" si="9"/>
        <v>21.606380790984151</v>
      </c>
    </row>
    <row r="12" spans="1:29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-3.4587397505030779</v>
      </c>
      <c r="E12" s="4">
        <f>Input!I13</f>
        <v>23.865480999999999</v>
      </c>
      <c r="F12">
        <f t="shared" si="3"/>
        <v>22.830707999999998</v>
      </c>
      <c r="G12">
        <f t="shared" si="10"/>
        <v>1.563991335234445</v>
      </c>
      <c r="H12">
        <f t="shared" si="4"/>
        <v>452.27323769941688</v>
      </c>
      <c r="I12">
        <f t="shared" si="5"/>
        <v>4147983.8493770254</v>
      </c>
      <c r="N12" s="4">
        <f>Input!J13</f>
        <v>5.4530900000000031</v>
      </c>
      <c r="O12">
        <f t="shared" si="6"/>
        <v>5.00961585714286</v>
      </c>
      <c r="P12">
        <f t="shared" si="7"/>
        <v>1.0525029088336213</v>
      </c>
      <c r="Q12">
        <f t="shared" si="8"/>
        <v>15.658742885676634</v>
      </c>
      <c r="R12">
        <f t="shared" si="9"/>
        <v>25.09625103613719</v>
      </c>
      <c r="Z12">
        <f>Z3+AA3</f>
        <v>3.8715882620015125</v>
      </c>
      <c r="AA12">
        <f>EXP(Z12)</f>
        <v>48.018591652080296</v>
      </c>
      <c r="AC12">
        <v>2993</v>
      </c>
    </row>
    <row r="13" spans="1:29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-3.178170407295565</v>
      </c>
      <c r="E13" s="4">
        <f>Input!I14</f>
        <v>31.010342857142856</v>
      </c>
      <c r="F13">
        <f t="shared" si="3"/>
        <v>29.975569857142855</v>
      </c>
      <c r="G13">
        <f t="shared" si="10"/>
        <v>3.9673502256826332</v>
      </c>
      <c r="H13">
        <f t="shared" si="4"/>
        <v>676.42748839827289</v>
      </c>
      <c r="I13">
        <f t="shared" si="5"/>
        <v>4138199.9758006898</v>
      </c>
      <c r="N13" s="4">
        <f>Input!J14</f>
        <v>7.1448618571428568</v>
      </c>
      <c r="O13">
        <f t="shared" si="6"/>
        <v>6.7013877142857137</v>
      </c>
      <c r="P13">
        <f t="shared" si="7"/>
        <v>2.4033588904481884</v>
      </c>
      <c r="Q13">
        <f t="shared" si="8"/>
        <v>18.473051770538177</v>
      </c>
      <c r="R13">
        <f t="shared" si="9"/>
        <v>44.908597297179504</v>
      </c>
      <c r="Z13">
        <f>Z3+AA3*2</f>
        <v>4.2471122392590717</v>
      </c>
      <c r="AA13">
        <f>EXP(Z13)</f>
        <v>69.903256718214266</v>
      </c>
      <c r="AC13">
        <v>3447</v>
      </c>
    </row>
    <row r="14" spans="1:29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-2.924364563790252</v>
      </c>
      <c r="E14" s="4">
        <f>Input!I15</f>
        <v>40.241175857142856</v>
      </c>
      <c r="F14">
        <f t="shared" si="3"/>
        <v>39.206402857142855</v>
      </c>
      <c r="G14">
        <f t="shared" si="10"/>
        <v>8.7071108570713385</v>
      </c>
      <c r="H14">
        <f t="shared" si="4"/>
        <v>930.20681250562643</v>
      </c>
      <c r="I14">
        <f t="shared" si="5"/>
        <v>4118938.6622953932</v>
      </c>
      <c r="N14" s="4">
        <f>Input!J15</f>
        <v>9.2308330000000005</v>
      </c>
      <c r="O14">
        <f t="shared" si="6"/>
        <v>8.7873588571428574</v>
      </c>
      <c r="P14">
        <f t="shared" si="7"/>
        <v>4.7397606313887044</v>
      </c>
      <c r="Q14">
        <f t="shared" si="8"/>
        <v>16.383051397128167</v>
      </c>
      <c r="R14">
        <f t="shared" si="9"/>
        <v>77.217675684207023</v>
      </c>
    </row>
    <row r="15" spans="1:29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-2.6926579824287336</v>
      </c>
      <c r="E15" s="4">
        <f>Input!I16</f>
        <v>49.077809571428574</v>
      </c>
      <c r="F15">
        <f t="shared" si="3"/>
        <v>48.043036571428573</v>
      </c>
      <c r="G15">
        <f t="shared" si="10"/>
        <v>17.035964289528565</v>
      </c>
      <c r="H15">
        <f t="shared" si="4"/>
        <v>961.43853149497181</v>
      </c>
      <c r="I15">
        <f t="shared" si="5"/>
        <v>4085200.9352568872</v>
      </c>
      <c r="N15" s="4">
        <f>Input!J16</f>
        <v>8.8366337142857176</v>
      </c>
      <c r="O15">
        <f t="shared" si="6"/>
        <v>8.3931595714285745</v>
      </c>
      <c r="P15">
        <f t="shared" si="7"/>
        <v>8.3288534324572279</v>
      </c>
      <c r="Q15">
        <f t="shared" si="8"/>
        <v>4.1352795094021459E-3</v>
      </c>
      <c r="R15">
        <f t="shared" si="9"/>
        <v>70.445127591463091</v>
      </c>
    </row>
    <row r="16" spans="1:29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-2.4795085897905165</v>
      </c>
      <c r="E16" s="4">
        <f>Input!I17</f>
        <v>64.270906428571422</v>
      </c>
      <c r="F16">
        <f t="shared" si="3"/>
        <v>63.236133428571421</v>
      </c>
      <c r="G16">
        <f t="shared" si="10"/>
        <v>30.377807166094811</v>
      </c>
      <c r="H16">
        <f t="shared" si="4"/>
        <v>1079.6696047713601</v>
      </c>
      <c r="I16">
        <f t="shared" si="5"/>
        <v>4031446.1945623988</v>
      </c>
      <c r="N16" s="4">
        <f>Input!J17</f>
        <v>15.193096857142848</v>
      </c>
      <c r="O16">
        <f t="shared" si="6"/>
        <v>14.749622714285705</v>
      </c>
      <c r="P16">
        <f t="shared" si="7"/>
        <v>13.341842876566245</v>
      </c>
      <c r="Q16">
        <f t="shared" si="8"/>
        <v>1.9818440714894283</v>
      </c>
      <c r="R16">
        <f t="shared" si="9"/>
        <v>217.5513702137728</v>
      </c>
    </row>
    <row r="17" spans="1:24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-2.282163076209919</v>
      </c>
      <c r="E17" s="4">
        <f>Input!I18</f>
        <v>82.190548428571418</v>
      </c>
      <c r="F17">
        <f t="shared" si="3"/>
        <v>81.155775428571417</v>
      </c>
      <c r="G17">
        <f t="shared" si="10"/>
        <v>50.196874593099764</v>
      </c>
      <c r="H17">
        <f t="shared" si="4"/>
        <v>958.45354094056734</v>
      </c>
      <c r="I17">
        <f t="shared" si="5"/>
        <v>3952251.7132155425</v>
      </c>
      <c r="N17" s="4">
        <f>Input!J18</f>
        <v>17.919641999999996</v>
      </c>
      <c r="O17">
        <f t="shared" si="6"/>
        <v>17.476167857142855</v>
      </c>
      <c r="P17">
        <f t="shared" si="7"/>
        <v>19.819067427004956</v>
      </c>
      <c r="Q17">
        <f t="shared" si="8"/>
        <v>5.489178394460021</v>
      </c>
      <c r="R17">
        <f t="shared" si="9"/>
        <v>305.41644297103306</v>
      </c>
      <c r="W17" t="s">
        <v>466</v>
      </c>
      <c r="X17">
        <f>EXP($Z$3-$AA$3*$AA$3)</f>
        <v>28.646922699395926</v>
      </c>
    </row>
    <row r="18" spans="1:24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-2.0984387984932078</v>
      </c>
      <c r="E18" s="4">
        <f>Input!I19</f>
        <v>112.79026699999999</v>
      </c>
      <c r="F18">
        <f t="shared" si="3"/>
        <v>111.75549399999998</v>
      </c>
      <c r="G18">
        <f t="shared" si="10"/>
        <v>77.858969520497666</v>
      </c>
      <c r="H18">
        <f t="shared" si="4"/>
        <v>1148.9743717894999</v>
      </c>
      <c r="I18">
        <f t="shared" si="5"/>
        <v>3843030.9165109205</v>
      </c>
      <c r="N18" s="4">
        <f>Input!J19</f>
        <v>30.599718571428568</v>
      </c>
      <c r="O18">
        <f t="shared" si="6"/>
        <v>30.156244428571426</v>
      </c>
      <c r="P18">
        <f t="shared" si="7"/>
        <v>27.662094927397902</v>
      </c>
      <c r="Q18">
        <f t="shared" si="8"/>
        <v>6.2207817342041398</v>
      </c>
      <c r="R18">
        <f t="shared" si="9"/>
        <v>909.39907803574522</v>
      </c>
    </row>
    <row r="19" spans="1:24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-1.9265762143543894</v>
      </c>
      <c r="E19" s="4">
        <f>Input!I20</f>
        <v>142.78226157142856</v>
      </c>
      <c r="F19">
        <f t="shared" si="3"/>
        <v>141.74748857142856</v>
      </c>
      <c r="G19">
        <f t="shared" si="10"/>
        <v>114.50845103913544</v>
      </c>
      <c r="H19">
        <f t="shared" si="4"/>
        <v>741.96516568567358</v>
      </c>
      <c r="I19">
        <f t="shared" si="5"/>
        <v>3700681.3796444098</v>
      </c>
      <c r="N19" s="4">
        <f>Input!J20</f>
        <v>29.991994571428577</v>
      </c>
      <c r="O19">
        <f t="shared" si="6"/>
        <v>29.548520428571436</v>
      </c>
      <c r="P19">
        <f t="shared" si="7"/>
        <v>36.649481518637771</v>
      </c>
      <c r="Q19">
        <f t="shared" si="8"/>
        <v>50.423648402636069</v>
      </c>
      <c r="R19">
        <f t="shared" si="9"/>
        <v>873.11505951770346</v>
      </c>
    </row>
    <row r="20" spans="1:24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-1.7651361319948691</v>
      </c>
      <c r="E20" s="4">
        <f>Input!I21</f>
        <v>179.06501957142856</v>
      </c>
      <c r="F20">
        <f t="shared" si="3"/>
        <v>178.03024657142856</v>
      </c>
      <c r="G20">
        <f t="shared" si="10"/>
        <v>160.97672652804141</v>
      </c>
      <c r="H20">
        <f t="shared" si="4"/>
        <v>290.82254587020736</v>
      </c>
      <c r="I20">
        <f t="shared" si="5"/>
        <v>3524057.1953173606</v>
      </c>
      <c r="N20" s="4">
        <f>Input!J21</f>
        <v>36.282758000000001</v>
      </c>
      <c r="O20">
        <f t="shared" si="6"/>
        <v>35.83928385714286</v>
      </c>
      <c r="P20">
        <f t="shared" si="7"/>
        <v>46.468275488905959</v>
      </c>
      <c r="Q20">
        <f t="shared" si="8"/>
        <v>112.97546310809</v>
      </c>
      <c r="R20">
        <f t="shared" si="9"/>
        <v>1284.4542673928609</v>
      </c>
    </row>
    <row r="21" spans="1:24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-1.6129263736263766</v>
      </c>
      <c r="E21" s="4">
        <f>Input!I22</f>
        <v>218.09074742857143</v>
      </c>
      <c r="F21">
        <f t="shared" si="3"/>
        <v>217.05597442857143</v>
      </c>
      <c r="G21">
        <f t="shared" si="10"/>
        <v>217.72915552949794</v>
      </c>
      <c r="H21">
        <f t="shared" si="4"/>
        <v>0.453172794644632</v>
      </c>
      <c r="I21">
        <f t="shared" si="5"/>
        <v>3314201.3522465779</v>
      </c>
      <c r="N21" s="4">
        <f>Input!J22</f>
        <v>39.025727857142869</v>
      </c>
      <c r="O21">
        <f t="shared" si="6"/>
        <v>38.582253714285727</v>
      </c>
      <c r="P21">
        <f t="shared" si="7"/>
        <v>56.752429001456541</v>
      </c>
      <c r="Q21">
        <f t="shared" si="8"/>
        <v>330.15526996651295</v>
      </c>
      <c r="R21">
        <f t="shared" si="9"/>
        <v>1488.5903016735149</v>
      </c>
    </row>
    <row r="22" spans="1:24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-1.4689482935444411</v>
      </c>
      <c r="E22" s="4">
        <f>Input!I23</f>
        <v>274.3134185714286</v>
      </c>
      <c r="F22">
        <f t="shared" si="3"/>
        <v>273.27864557142863</v>
      </c>
      <c r="G22">
        <f t="shared" si="10"/>
        <v>284.84985174338323</v>
      </c>
      <c r="H22">
        <f t="shared" si="4"/>
        <v>133.89281227388022</v>
      </c>
      <c r="I22">
        <f t="shared" si="5"/>
        <v>3074320.7819413994</v>
      </c>
      <c r="N22" s="4">
        <f>Input!J23</f>
        <v>56.222671142857166</v>
      </c>
      <c r="O22">
        <f t="shared" si="6"/>
        <v>55.779197000000025</v>
      </c>
      <c r="P22">
        <f t="shared" si="7"/>
        <v>67.120696213885282</v>
      </c>
      <c r="Q22">
        <f t="shared" si="8"/>
        <v>128.62960441855989</v>
      </c>
      <c r="R22">
        <f t="shared" si="9"/>
        <v>3111.3188179648118</v>
      </c>
    </row>
    <row r="23" spans="1:24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-1.3323570304188637</v>
      </c>
      <c r="E23" s="4">
        <f>Input!I24</f>
        <v>342.55916757142859</v>
      </c>
      <c r="F23">
        <f t="shared" si="3"/>
        <v>341.52439457142862</v>
      </c>
      <c r="G23">
        <f t="shared" si="10"/>
        <v>362.05885376203736</v>
      </c>
      <c r="H23">
        <f t="shared" si="4"/>
        <v>421.66401425077589</v>
      </c>
      <c r="I23">
        <f t="shared" si="5"/>
        <v>2809529.4809945817</v>
      </c>
      <c r="N23" s="4">
        <f>Input!J24</f>
        <v>68.245748999999989</v>
      </c>
      <c r="O23">
        <f t="shared" si="6"/>
        <v>67.802274857142848</v>
      </c>
      <c r="P23">
        <f t="shared" si="7"/>
        <v>77.209002018654147</v>
      </c>
      <c r="Q23">
        <f t="shared" si="8"/>
        <v>88.486515891114408</v>
      </c>
      <c r="R23">
        <f t="shared" si="9"/>
        <v>4597.1484758035449</v>
      </c>
    </row>
    <row r="24" spans="1:24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-1.2024314674075607</v>
      </c>
      <c r="E24" s="4">
        <f>Input!I25</f>
        <v>428.23180928571429</v>
      </c>
      <c r="F24">
        <f t="shared" si="3"/>
        <v>427.19703628571432</v>
      </c>
      <c r="G24">
        <f t="shared" si="10"/>
        <v>448.75355829499176</v>
      </c>
      <c r="H24">
        <f t="shared" si="4"/>
        <v>464.68364113646282</v>
      </c>
      <c r="I24">
        <f t="shared" si="5"/>
        <v>2526416.1746095475</v>
      </c>
      <c r="N24" s="4">
        <f>Input!J25</f>
        <v>85.672641714285703</v>
      </c>
      <c r="O24">
        <f t="shared" si="6"/>
        <v>85.229167571428562</v>
      </c>
      <c r="P24">
        <f t="shared" si="7"/>
        <v>86.694704532954418</v>
      </c>
      <c r="Q24">
        <f t="shared" si="8"/>
        <v>2.1477985855984398</v>
      </c>
      <c r="R24">
        <f t="shared" si="9"/>
        <v>7264.0110049186496</v>
      </c>
    </row>
    <row r="25" spans="1:24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-1.0785511869135496</v>
      </c>
      <c r="E25" s="4">
        <f>Input!I26</f>
        <v>514.85709942857136</v>
      </c>
      <c r="F25">
        <f t="shared" si="3"/>
        <v>513.82232642857139</v>
      </c>
      <c r="G25">
        <f t="shared" si="10"/>
        <v>544.06569676992194</v>
      </c>
      <c r="H25">
        <f t="shared" si="4"/>
        <v>914.66144960408246</v>
      </c>
      <c r="I25">
        <f t="shared" si="5"/>
        <v>2232508.9312897841</v>
      </c>
      <c r="N25" s="4">
        <f>Input!J26</f>
        <v>86.625290142857068</v>
      </c>
      <c r="O25">
        <f t="shared" si="6"/>
        <v>86.181815999999927</v>
      </c>
      <c r="P25">
        <f t="shared" si="7"/>
        <v>95.312138474930208</v>
      </c>
      <c r="Q25">
        <f t="shared" si="8"/>
        <v>83.362788496217021</v>
      </c>
      <c r="R25">
        <f t="shared" si="9"/>
        <v>7427.3054090578435</v>
      </c>
    </row>
    <row r="26" spans="1:24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-0.96017855224062265</v>
      </c>
      <c r="E26" s="4">
        <f>Input!I27</f>
        <v>623.17977442857148</v>
      </c>
      <c r="F26">
        <f t="shared" si="3"/>
        <v>622.1450014285715</v>
      </c>
      <c r="G26">
        <f t="shared" si="10"/>
        <v>646.9258486049597</v>
      </c>
      <c r="H26">
        <f t="shared" si="4"/>
        <v>614.09038677950662</v>
      </c>
      <c r="I26">
        <f t="shared" si="5"/>
        <v>1935710.4494008936</v>
      </c>
      <c r="N26" s="4">
        <f>Input!J27</f>
        <v>108.32267500000012</v>
      </c>
      <c r="O26">
        <f t="shared" si="6"/>
        <v>107.87920085714298</v>
      </c>
      <c r="P26">
        <f t="shared" si="7"/>
        <v>102.86015183503771</v>
      </c>
      <c r="Q26">
        <f t="shared" si="8"/>
        <v>25.190853086295807</v>
      </c>
      <c r="R26">
        <f t="shared" si="9"/>
        <v>11637.921977575797</v>
      </c>
    </row>
    <row r="27" spans="1:24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-0.84684460555203112</v>
      </c>
      <c r="E27" s="4">
        <f>Input!I28</f>
        <v>741.06178185714282</v>
      </c>
      <c r="F27">
        <f t="shared" si="3"/>
        <v>740.02700885714285</v>
      </c>
      <c r="G27">
        <f t="shared" si="10"/>
        <v>756.128925015866</v>
      </c>
      <c r="H27">
        <f t="shared" si="4"/>
        <v>259.27170398254987</v>
      </c>
      <c r="I27">
        <f t="shared" si="5"/>
        <v>1643767.6922121861</v>
      </c>
      <c r="N27" s="4">
        <f>Input!J28</f>
        <v>117.88200742857134</v>
      </c>
      <c r="O27">
        <f t="shared" si="6"/>
        <v>117.4385332857142</v>
      </c>
      <c r="P27">
        <f t="shared" si="7"/>
        <v>109.20307641090628</v>
      </c>
      <c r="Q27">
        <f t="shared" si="8"/>
        <v>67.822749936821083</v>
      </c>
      <c r="R27">
        <f t="shared" si="9"/>
        <v>13791.809100299803</v>
      </c>
    </row>
    <row r="28" spans="1:24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-0.73813784648333813</v>
      </c>
      <c r="E28" s="4">
        <f>Input!I29</f>
        <v>870.30986828571429</v>
      </c>
      <c r="F28">
        <f t="shared" si="3"/>
        <v>869.27509528571431</v>
      </c>
      <c r="G28">
        <f t="shared" si="10"/>
        <v>870.39576255360669</v>
      </c>
      <c r="H28">
        <f t="shared" si="4"/>
        <v>1.2558951253253543</v>
      </c>
      <c r="I28">
        <f t="shared" si="5"/>
        <v>1363822.7110305957</v>
      </c>
      <c r="N28" s="4">
        <f>Input!J29</f>
        <v>129.24808642857147</v>
      </c>
      <c r="O28">
        <f t="shared" si="6"/>
        <v>128.80461228571431</v>
      </c>
      <c r="P28">
        <f t="shared" si="7"/>
        <v>114.26683753774064</v>
      </c>
      <c r="Q28">
        <f t="shared" si="8"/>
        <v>211.34689462282094</v>
      </c>
      <c r="R28">
        <f t="shared" si="9"/>
        <v>16590.628146073188</v>
      </c>
    </row>
    <row r="29" spans="1:24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-0.63369521291381403</v>
      </c>
      <c r="E29" s="4">
        <f>Input!I30</f>
        <v>997.37343371428574</v>
      </c>
      <c r="F29">
        <f t="shared" si="3"/>
        <v>996.33866071428577</v>
      </c>
      <c r="G29">
        <f t="shared" si="10"/>
        <v>988.42762503470783</v>
      </c>
      <c r="H29">
        <f t="shared" si="4"/>
        <v>62.584485523555124</v>
      </c>
      <c r="I29">
        <f t="shared" si="5"/>
        <v>1102072.3559451594</v>
      </c>
      <c r="N29" s="4">
        <f>Input!J30</f>
        <v>127.06356542857145</v>
      </c>
      <c r="O29">
        <f t="shared" si="6"/>
        <v>126.62009128571431</v>
      </c>
      <c r="P29">
        <f t="shared" si="7"/>
        <v>118.03186248110116</v>
      </c>
      <c r="Q29">
        <f t="shared" si="8"/>
        <v>73.757674000387055</v>
      </c>
      <c r="R29">
        <f t="shared" si="9"/>
        <v>16032.647517202624</v>
      </c>
    </row>
    <row r="30" spans="1:24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-0.53319476482401817</v>
      </c>
      <c r="E30" s="4">
        <f>Input!I31</f>
        <v>1122.7616522857143</v>
      </c>
      <c r="F30">
        <f t="shared" si="3"/>
        <v>1121.7268792857142</v>
      </c>
      <c r="G30">
        <f t="shared" si="10"/>
        <v>1108.9518492883308</v>
      </c>
      <c r="H30">
        <f t="shared" si="4"/>
        <v>163.20139143404569</v>
      </c>
      <c r="I30">
        <f t="shared" si="5"/>
        <v>863546.66551780887</v>
      </c>
      <c r="N30" s="4">
        <f>Input!J31</f>
        <v>125.38821857142852</v>
      </c>
      <c r="O30">
        <f t="shared" si="6"/>
        <v>124.94474442857138</v>
      </c>
      <c r="P30">
        <f t="shared" si="7"/>
        <v>120.52422425362305</v>
      </c>
      <c r="Q30">
        <f t="shared" si="8"/>
        <v>19.540998617125272</v>
      </c>
      <c r="R30">
        <f t="shared" si="9"/>
        <v>15611.189160321019</v>
      </c>
    </row>
    <row r="31" spans="1:24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-0.43634969933321643</v>
      </c>
      <c r="E31" s="4">
        <f>Input!I32</f>
        <v>1245.9653498571429</v>
      </c>
      <c r="F31">
        <f t="shared" si="3"/>
        <v>1244.9305768571428</v>
      </c>
      <c r="G31">
        <f t="shared" si="10"/>
        <v>1230.7580080167199</v>
      </c>
      <c r="H31">
        <f t="shared" si="4"/>
        <v>200.86170753652482</v>
      </c>
      <c r="I31">
        <f t="shared" si="5"/>
        <v>652001.27210276213</v>
      </c>
      <c r="N31" s="4">
        <f>Input!J32</f>
        <v>123.20369757142862</v>
      </c>
      <c r="O31">
        <f t="shared" si="6"/>
        <v>122.76022342857148</v>
      </c>
      <c r="P31">
        <f t="shared" si="7"/>
        <v>121.80615872838909</v>
      </c>
      <c r="Q31">
        <f t="shared" si="8"/>
        <v>0.9102394521341054</v>
      </c>
      <c r="R31">
        <f t="shared" si="9"/>
        <v>15070.072456232791</v>
      </c>
    </row>
    <row r="32" spans="1:24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-0.34290341644193145</v>
      </c>
      <c r="E32" s="4">
        <f>Input!I33</f>
        <v>1366.7710018571429</v>
      </c>
      <c r="F32">
        <f t="shared" si="3"/>
        <v>1365.7362288571428</v>
      </c>
      <c r="G32">
        <f t="shared" si="10"/>
        <v>1352.7247928266938</v>
      </c>
      <c r="H32">
        <f t="shared" si="4"/>
        <v>169.29746757446583</v>
      </c>
      <c r="I32">
        <f t="shared" si="5"/>
        <v>469909.11540331406</v>
      </c>
      <c r="N32" s="4">
        <f>Input!J33</f>
        <v>120.80565200000001</v>
      </c>
      <c r="O32">
        <f t="shared" si="6"/>
        <v>120.36217785714287</v>
      </c>
      <c r="P32">
        <f t="shared" si="7"/>
        <v>121.96678480997387</v>
      </c>
      <c r="Q32">
        <f t="shared" si="8"/>
        <v>2.5747634730736051</v>
      </c>
      <c r="R32">
        <f t="shared" si="9"/>
        <v>14487.053858514493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-0.25262542161650547</v>
      </c>
      <c r="E33" s="4">
        <f>Input!I34</f>
        <v>1483.8317608571429</v>
      </c>
      <c r="F33">
        <f t="shared" si="3"/>
        <v>1482.7969878571428</v>
      </c>
      <c r="G33">
        <f t="shared" si="10"/>
        <v>1473.8383718594016</v>
      </c>
      <c r="H33">
        <f t="shared" si="4"/>
        <v>80.256800594983886</v>
      </c>
      <c r="I33">
        <f t="shared" si="5"/>
        <v>318531.09803531866</v>
      </c>
      <c r="N33" s="4">
        <f>Input!J34</f>
        <v>117.06075899999996</v>
      </c>
      <c r="O33">
        <f t="shared" si="6"/>
        <v>116.61728485714282</v>
      </c>
      <c r="P33">
        <f t="shared" si="7"/>
        <v>121.11357903270782</v>
      </c>
      <c r="Q33">
        <f t="shared" si="8"/>
        <v>20.216661313219724</v>
      </c>
      <c r="R33">
        <f t="shared" si="9"/>
        <v>13599.591127451991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-0.16530790047590097</v>
      </c>
      <c r="E34" s="4">
        <f>Input!I35</f>
        <v>1594.3389568571426</v>
      </c>
      <c r="F34">
        <f t="shared" si="3"/>
        <v>1593.3041838571426</v>
      </c>
      <c r="G34">
        <f t="shared" si="10"/>
        <v>1593.2032975398772</v>
      </c>
      <c r="H34">
        <f t="shared" si="4"/>
        <v>1.0178049011364683E-2</v>
      </c>
      <c r="I34">
        <f t="shared" si="5"/>
        <v>198043.3946958349</v>
      </c>
      <c r="N34" s="4">
        <f>Input!J35</f>
        <v>110.50719599999979</v>
      </c>
      <c r="O34">
        <f t="shared" si="6"/>
        <v>110.06372185714265</v>
      </c>
      <c r="P34">
        <f t="shared" si="7"/>
        <v>119.36492568047565</v>
      </c>
      <c r="Q34">
        <f t="shared" si="8"/>
        <v>86.512392563184363</v>
      </c>
      <c r="R34">
        <f t="shared" si="9"/>
        <v>12114.022869046461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-8.0762837477686839E-2</v>
      </c>
      <c r="E35" s="4">
        <f>Input!I36</f>
        <v>1707.1949235714287</v>
      </c>
      <c r="F35">
        <f t="shared" si="3"/>
        <v>1706.1601505714286</v>
      </c>
      <c r="G35">
        <f t="shared" si="10"/>
        <v>1710.0471837287571</v>
      </c>
      <c r="H35">
        <f t="shared" si="4"/>
        <v>15.109026766170858</v>
      </c>
      <c r="I35">
        <f t="shared" si="5"/>
        <v>107699.99993456136</v>
      </c>
      <c r="N35" s="4">
        <f>Input!J36</f>
        <v>112.85596671428607</v>
      </c>
      <c r="O35">
        <f t="shared" si="6"/>
        <v>112.41249257142893</v>
      </c>
      <c r="P35">
        <f t="shared" si="7"/>
        <v>116.84388618887979</v>
      </c>
      <c r="Q35">
        <f t="shared" si="8"/>
        <v>19.637249392784266</v>
      </c>
      <c r="R35">
        <f t="shared" si="9"/>
        <v>12636.568486121563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1.1804218888074771E-3</v>
      </c>
      <c r="E36" s="4">
        <f>Input!I37</f>
        <v>1822.4325108571429</v>
      </c>
      <c r="F36">
        <f t="shared" si="3"/>
        <v>1821.3977378571428</v>
      </c>
      <c r="G36">
        <f t="shared" si="10"/>
        <v>1823.7203877488532</v>
      </c>
      <c r="H36">
        <f t="shared" si="4"/>
        <v>5.3947025194623244</v>
      </c>
      <c r="I36">
        <f t="shared" si="5"/>
        <v>46011.784764006145</v>
      </c>
      <c r="N36" s="4">
        <f>Input!J37</f>
        <v>115.2375872857142</v>
      </c>
      <c r="O36">
        <f t="shared" si="6"/>
        <v>114.79411314285706</v>
      </c>
      <c r="P36">
        <f t="shared" si="7"/>
        <v>113.67320402009608</v>
      </c>
      <c r="Q36">
        <f t="shared" si="8"/>
        <v>1.2564372614887842</v>
      </c>
      <c r="R36">
        <f t="shared" si="9"/>
        <v>13177.688412255067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8.0677244881833546E-2</v>
      </c>
      <c r="E37" s="4">
        <f>Input!I38</f>
        <v>1932.1184584285713</v>
      </c>
      <c r="F37">
        <f t="shared" si="3"/>
        <v>1931.0836854285712</v>
      </c>
      <c r="G37">
        <f t="shared" si="10"/>
        <v>1933.6918639563846</v>
      </c>
      <c r="H37">
        <f t="shared" si="4"/>
        <v>6.8025952329467669</v>
      </c>
      <c r="I37">
        <f t="shared" si="5"/>
        <v>10926.960202425726</v>
      </c>
      <c r="N37" s="4">
        <f>Input!J38</f>
        <v>109.68594757142841</v>
      </c>
      <c r="O37">
        <f t="shared" si="6"/>
        <v>109.24247342857127</v>
      </c>
      <c r="P37">
        <f t="shared" si="7"/>
        <v>109.97147620753147</v>
      </c>
      <c r="Q37">
        <f t="shared" si="8"/>
        <v>0.53144505173168488</v>
      </c>
      <c r="R37">
        <f t="shared" si="9"/>
        <v>11933.9180007921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0.15786948460230918</v>
      </c>
      <c r="E38" s="4">
        <f>Input!I39</f>
        <v>2037.7145885714285</v>
      </c>
      <c r="F38">
        <f t="shared" si="3"/>
        <v>2036.6798155714284</v>
      </c>
      <c r="G38">
        <f t="shared" si="10"/>
        <v>2039.5422357387206</v>
      </c>
      <c r="H38">
        <f t="shared" si="4"/>
        <v>8.1934492141208608</v>
      </c>
      <c r="I38">
        <f t="shared" si="5"/>
        <v>1.7378370616691916</v>
      </c>
      <c r="N38" s="4">
        <f>Input!J39</f>
        <v>105.59613014285719</v>
      </c>
      <c r="O38">
        <f t="shared" si="6"/>
        <v>105.15265600000005</v>
      </c>
      <c r="P38">
        <f t="shared" si="7"/>
        <v>105.85037178233586</v>
      </c>
      <c r="Q38">
        <f t="shared" si="8"/>
        <v>0.4868073129204652</v>
      </c>
      <c r="R38">
        <f t="shared" si="9"/>
        <v>11057.081063854346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0.23288700325032602</v>
      </c>
      <c r="E39" s="4">
        <f>Input!I40</f>
        <v>2140.7155734285711</v>
      </c>
      <c r="F39">
        <f t="shared" si="3"/>
        <v>2139.6808004285713</v>
      </c>
      <c r="G39">
        <f t="shared" si="10"/>
        <v>2140.9549876659885</v>
      </c>
      <c r="H39">
        <f t="shared" si="4"/>
        <v>1.6235531159968988</v>
      </c>
      <c r="I39">
        <f t="shared" si="5"/>
        <v>10553.662965094269</v>
      </c>
      <c r="N39" s="4">
        <f>Input!J40</f>
        <v>103.00098485714261</v>
      </c>
      <c r="O39">
        <f t="shared" si="6"/>
        <v>102.55751071428547</v>
      </c>
      <c r="P39">
        <f t="shared" si="7"/>
        <v>101.412751927268</v>
      </c>
      <c r="Q39">
        <f t="shared" si="8"/>
        <v>1.3104726804536997</v>
      </c>
      <c r="R39">
        <f t="shared" si="9"/>
        <v>10518.04300391078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0.30584898663207533</v>
      </c>
      <c r="E40" s="4">
        <f>Input!I41</f>
        <v>2234.9127744285711</v>
      </c>
      <c r="F40">
        <f t="shared" si="3"/>
        <v>2233.8780014285712</v>
      </c>
      <c r="G40">
        <f t="shared" si="10"/>
        <v>2237.7065272255004</v>
      </c>
      <c r="H40">
        <f t="shared" si="4"/>
        <v>14.657609777752141</v>
      </c>
      <c r="I40">
        <f t="shared" si="5"/>
        <v>39793.292529318875</v>
      </c>
      <c r="N40" s="4">
        <f>Input!J41</f>
        <v>94.19720099999995</v>
      </c>
      <c r="O40">
        <f t="shared" si="6"/>
        <v>93.753726857142809</v>
      </c>
      <c r="P40">
        <f t="shared" si="7"/>
        <v>96.751539559511713</v>
      </c>
      <c r="Q40">
        <f t="shared" si="8"/>
        <v>8.9868809984843523</v>
      </c>
      <c r="R40">
        <f t="shared" si="9"/>
        <v>8789.7612996037406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0.37686508333226143</v>
      </c>
      <c r="E41" s="4">
        <f>Input!I42</f>
        <v>2327.6810031428572</v>
      </c>
      <c r="F41">
        <f t="shared" si="3"/>
        <v>2326.6462301428573</v>
      </c>
      <c r="G41">
        <f t="shared" si="10"/>
        <v>2329.6557182718107</v>
      </c>
      <c r="H41">
        <f t="shared" si="4"/>
        <v>9.0570187983108816</v>
      </c>
      <c r="I41">
        <f t="shared" si="5"/>
        <v>84932.46666499674</v>
      </c>
      <c r="N41" s="4">
        <f>Input!J42</f>
        <v>92.768228714286124</v>
      </c>
      <c r="O41">
        <f t="shared" si="6"/>
        <v>92.324754571428983</v>
      </c>
      <c r="P41">
        <f t="shared" si="7"/>
        <v>91.949191046310247</v>
      </c>
      <c r="Q41">
        <f t="shared" si="8"/>
        <v>0.14104796139961123</v>
      </c>
      <c r="R41">
        <f t="shared" si="9"/>
        <v>8523.8603066745964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0.4460363958885431</v>
      </c>
      <c r="E42" s="4">
        <f>Input!I43</f>
        <v>2418.2154359999995</v>
      </c>
      <c r="F42">
        <f t="shared" si="3"/>
        <v>2417.1806629999996</v>
      </c>
      <c r="G42">
        <f t="shared" si="10"/>
        <v>2416.7333534527374</v>
      </c>
      <c r="H42">
        <f t="shared" si="4"/>
        <v>0.20008583107190853</v>
      </c>
      <c r="I42">
        <f t="shared" si="5"/>
        <v>143269.35695193629</v>
      </c>
      <c r="N42" s="4">
        <f>Input!J43</f>
        <v>90.534432857142292</v>
      </c>
      <c r="O42">
        <f t="shared" si="6"/>
        <v>90.090958714285151</v>
      </c>
      <c r="P42">
        <f t="shared" si="7"/>
        <v>87.077635180926748</v>
      </c>
      <c r="Q42">
        <f t="shared" si="8"/>
        <v>9.0801187166915671</v>
      </c>
      <c r="R42">
        <f t="shared" si="9"/>
        <v>8116.3808420590312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0.51345634645783877</v>
      </c>
      <c r="E43" s="4">
        <f>Input!I44</f>
        <v>2504.0194775714285</v>
      </c>
      <c r="F43">
        <f t="shared" si="3"/>
        <v>2502.9847045714287</v>
      </c>
      <c r="G43">
        <f t="shared" si="10"/>
        <v>2498.9319143458979</v>
      </c>
      <c r="H43">
        <f t="shared" si="4"/>
        <v>16.425108612157757</v>
      </c>
      <c r="I43">
        <f t="shared" si="5"/>
        <v>212251.81435324188</v>
      </c>
      <c r="N43" s="4">
        <f>Input!J44</f>
        <v>85.804041571429025</v>
      </c>
      <c r="O43">
        <f t="shared" si="6"/>
        <v>85.360567428571883</v>
      </c>
      <c r="P43">
        <f t="shared" si="7"/>
        <v>82.198560893160391</v>
      </c>
      <c r="Q43">
        <f t="shared" si="8"/>
        <v>9.9982853299849914</v>
      </c>
      <c r="R43">
        <f t="shared" si="9"/>
        <v>7286.4264717277674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0.57921143557545285</v>
      </c>
      <c r="E44" s="4">
        <f>Input!I45</f>
        <v>2585.2409525714284</v>
      </c>
      <c r="F44">
        <f t="shared" si="3"/>
        <v>2584.2061795714285</v>
      </c>
      <c r="G44">
        <f t="shared" si="10"/>
        <v>2576.2958673184853</v>
      </c>
      <c r="H44">
        <f t="shared" si="4"/>
        <v>62.573039939063101</v>
      </c>
      <c r="I44">
        <f t="shared" si="5"/>
        <v>289521.3717875313</v>
      </c>
      <c r="N44" s="4">
        <f>Input!J45</f>
        <v>81.221474999999828</v>
      </c>
      <c r="O44">
        <f t="shared" si="6"/>
        <v>80.778000857142686</v>
      </c>
      <c r="P44">
        <f t="shared" si="7"/>
        <v>77.363952972587398</v>
      </c>
      <c r="Q44">
        <f t="shared" si="8"/>
        <v>11.655722958036435</v>
      </c>
      <c r="R44">
        <f t="shared" si="9"/>
        <v>6525.0854224765444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0.64338190946914187</v>
      </c>
      <c r="E45" s="4">
        <f>Input!I46</f>
        <v>2660.8286630000002</v>
      </c>
      <c r="F45">
        <f t="shared" si="3"/>
        <v>2659.7938900000004</v>
      </c>
      <c r="G45">
        <f t="shared" si="10"/>
        <v>2648.9126600190721</v>
      </c>
      <c r="H45">
        <f t="shared" si="4"/>
        <v>118.40116589785312</v>
      </c>
      <c r="I45">
        <f t="shared" si="5"/>
        <v>372940.68190959794</v>
      </c>
      <c r="N45" s="4">
        <f>Input!J46</f>
        <v>75.587710428571881</v>
      </c>
      <c r="O45">
        <f t="shared" si="6"/>
        <v>75.14423628571474</v>
      </c>
      <c r="P45">
        <f t="shared" si="7"/>
        <v>72.616792700586885</v>
      </c>
      <c r="Q45">
        <f t="shared" si="8"/>
        <v>6.3879710760039465</v>
      </c>
      <c r="R45">
        <f t="shared" si="9"/>
        <v>5646.6562469633282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0.7060423488425116</v>
      </c>
      <c r="E46" s="4">
        <f>Input!I47</f>
        <v>2731.7024071428573</v>
      </c>
      <c r="F46">
        <f t="shared" si="3"/>
        <v>2730.6676341428574</v>
      </c>
      <c r="G46">
        <f t="shared" si="10"/>
        <v>2716.9045167213126</v>
      </c>
      <c r="H46">
        <f t="shared" si="4"/>
        <v>189.4234011592313</v>
      </c>
      <c r="I46">
        <f t="shared" si="5"/>
        <v>460607.29093523073</v>
      </c>
      <c r="N46" s="4">
        <f>Input!J47</f>
        <v>70.873744142857049</v>
      </c>
      <c r="O46">
        <f t="shared" si="6"/>
        <v>70.430269999999908</v>
      </c>
      <c r="P46">
        <f t="shared" si="7"/>
        <v>67.991856702240739</v>
      </c>
      <c r="Q46">
        <f t="shared" si="8"/>
        <v>5.9458594106887457</v>
      </c>
      <c r="R46">
        <f t="shared" si="9"/>
        <v>4960.422932272887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0.76726218996315176</v>
      </c>
      <c r="E47" s="4">
        <f>Input!I48</f>
        <v>2797.9114599999998</v>
      </c>
      <c r="F47">
        <f t="shared" si="3"/>
        <v>2796.8766869999999</v>
      </c>
      <c r="G47">
        <f t="shared" si="10"/>
        <v>2780.421078703434</v>
      </c>
      <c r="H47">
        <f t="shared" si="4"/>
        <v>270.78704441001076</v>
      </c>
      <c r="I47">
        <f t="shared" si="5"/>
        <v>550856.55520748312</v>
      </c>
      <c r="N47" s="4">
        <f>Input!J48</f>
        <v>66.209052857142524</v>
      </c>
      <c r="O47">
        <f t="shared" si="6"/>
        <v>65.765578714285382</v>
      </c>
      <c r="P47">
        <f t="shared" si="7"/>
        <v>63.516561982121267</v>
      </c>
      <c r="Q47">
        <f t="shared" si="8"/>
        <v>5.0580762615541559</v>
      </c>
      <c r="R47">
        <f t="shared" si="9"/>
        <v>4325.111343624867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0.8271061871858516</v>
      </c>
      <c r="E48" s="4">
        <f>Input!I49</f>
        <v>2858.4046232857145</v>
      </c>
      <c r="F48">
        <f t="shared" si="3"/>
        <v>2857.3698502857146</v>
      </c>
      <c r="G48">
        <f t="shared" si="10"/>
        <v>2839.6328964632194</v>
      </c>
      <c r="H48">
        <f t="shared" si="4"/>
        <v>314.59953090132893</v>
      </c>
      <c r="I48">
        <f t="shared" si="5"/>
        <v>642256.2750163005</v>
      </c>
      <c r="N48" s="4">
        <f>Input!J49</f>
        <v>60.493163285714672</v>
      </c>
      <c r="O48">
        <f t="shared" si="6"/>
        <v>60.049689142857531</v>
      </c>
      <c r="P48">
        <f t="shared" si="7"/>
        <v>59.211817759785376</v>
      </c>
      <c r="Q48">
        <f t="shared" si="8"/>
        <v>0.70202845457124619</v>
      </c>
      <c r="R48">
        <f t="shared" si="9"/>
        <v>3605.9651661538214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0.8856348246360799</v>
      </c>
      <c r="E49" s="4">
        <f>Input!I50</f>
        <v>2908.5993305714283</v>
      </c>
      <c r="F49">
        <f t="shared" si="3"/>
        <v>2907.5645575714284</v>
      </c>
      <c r="G49">
        <f t="shared" si="10"/>
        <v>2894.7257518090232</v>
      </c>
      <c r="H49">
        <f t="shared" si="4"/>
        <v>164.83493340476826</v>
      </c>
      <c r="I49">
        <f t="shared" si="5"/>
        <v>733595.3103659586</v>
      </c>
      <c r="N49" s="4">
        <f>Input!J50</f>
        <v>50.194707285713775</v>
      </c>
      <c r="O49">
        <f t="shared" si="6"/>
        <v>49.751233142856634</v>
      </c>
      <c r="P49">
        <f t="shared" si="7"/>
        <v>55.092855345803855</v>
      </c>
      <c r="Q49">
        <f t="shared" si="8"/>
        <v>28.532927759018722</v>
      </c>
      <c r="R49">
        <f t="shared" si="9"/>
        <v>2475.1851992348766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0.94290468361558522</v>
      </c>
      <c r="E50" s="4">
        <f>Input!I51</f>
        <v>2952.6346742857136</v>
      </c>
      <c r="F50">
        <f t="shared" si="3"/>
        <v>2951.5999012857137</v>
      </c>
      <c r="G50">
        <f t="shared" si="10"/>
        <v>2945.8957678139832</v>
      </c>
      <c r="H50">
        <f t="shared" si="4"/>
        <v>32.537138663316576</v>
      </c>
      <c r="I50">
        <f t="shared" si="5"/>
        <v>823868.10115614336</v>
      </c>
      <c r="N50" s="4">
        <f>Input!J51</f>
        <v>44.035343714285318</v>
      </c>
      <c r="O50">
        <f t="shared" si="6"/>
        <v>43.591869571428177</v>
      </c>
      <c r="P50">
        <f t="shared" si="7"/>
        <v>51.17001600495977</v>
      </c>
      <c r="Q50">
        <f t="shared" si="8"/>
        <v>57.428303368047601</v>
      </c>
      <c r="R50">
        <f t="shared" si="9"/>
        <v>1900.2510927324058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0.99896877132467143</v>
      </c>
      <c r="E51" s="4">
        <f>Input!I52</f>
        <v>2994.1405727142856</v>
      </c>
      <c r="F51">
        <f t="shared" si="3"/>
        <v>2993.1057997142857</v>
      </c>
      <c r="G51">
        <f t="shared" si="10"/>
        <v>2993.345251536804</v>
      </c>
      <c r="H51">
        <f t="shared" si="4"/>
        <v>5.733717530732417E-2</v>
      </c>
      <c r="I51">
        <f t="shared" si="5"/>
        <v>912256.6715038406</v>
      </c>
      <c r="N51" s="4">
        <f>Input!J52</f>
        <v>41.505898428571982</v>
      </c>
      <c r="O51">
        <f t="shared" si="6"/>
        <v>41.06242428571484</v>
      </c>
      <c r="P51">
        <f t="shared" si="7"/>
        <v>47.449483722821</v>
      </c>
      <c r="Q51">
        <f t="shared" si="8"/>
        <v>40.794528253126856</v>
      </c>
      <c r="R51">
        <f t="shared" si="9"/>
        <v>1686.122688220064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1.0538768156879565</v>
      </c>
      <c r="E52" s="4">
        <f>Input!I53</f>
        <v>3031.8687281428574</v>
      </c>
      <c r="F52">
        <f t="shared" si="3"/>
        <v>3030.8339551428576</v>
      </c>
      <c r="G52">
        <f t="shared" si="10"/>
        <v>3037.2792067801338</v>
      </c>
      <c r="H52">
        <f t="shared" si="4"/>
        <v>41.541268667811728</v>
      </c>
      <c r="I52">
        <f t="shared" si="5"/>
        <v>998111.37561385694</v>
      </c>
      <c r="N52" s="4">
        <f>Input!J53</f>
        <v>37.728155428571881</v>
      </c>
      <c r="O52">
        <f t="shared" si="6"/>
        <v>37.28468128571474</v>
      </c>
      <c r="P52">
        <f t="shared" si="7"/>
        <v>43.933955243329621</v>
      </c>
      <c r="Q52">
        <f t="shared" si="8"/>
        <v>44.212844163415461</v>
      </c>
      <c r="R52">
        <f t="shared" si="9"/>
        <v>1390.1474585773269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1.1076755303933643</v>
      </c>
      <c r="E53" s="4">
        <f>Input!I54</f>
        <v>3070.0567825714288</v>
      </c>
      <c r="F53">
        <f t="shared" si="3"/>
        <v>3069.022009571429</v>
      </c>
      <c r="G53">
        <f t="shared" si="10"/>
        <v>3077.9024506848596</v>
      </c>
      <c r="H53">
        <f t="shared" si="4"/>
        <v>78.862234369108634</v>
      </c>
      <c r="I53">
        <f t="shared" si="5"/>
        <v>1080931.3530605375</v>
      </c>
      <c r="N53" s="4">
        <f>Input!J54</f>
        <v>38.188054428571377</v>
      </c>
      <c r="O53">
        <f t="shared" si="6"/>
        <v>37.744580285714235</v>
      </c>
      <c r="P53">
        <f t="shared" si="7"/>
        <v>40.623243904725932</v>
      </c>
      <c r="Q53">
        <f t="shared" si="8"/>
        <v>8.2867042314215187</v>
      </c>
      <c r="R53">
        <f t="shared" si="9"/>
        <v>1424.6533409447277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1.1604088536841906</v>
      </c>
      <c r="E54" s="4">
        <f>Input!I55</f>
        <v>3107.1115141428577</v>
      </c>
      <c r="F54">
        <f t="shared" si="3"/>
        <v>3106.0767411428578</v>
      </c>
      <c r="G54">
        <f t="shared" si="10"/>
        <v>3115.4172675716995</v>
      </c>
      <c r="H54">
        <f t="shared" si="4"/>
        <v>87.24543396789052</v>
      </c>
      <c r="I54">
        <f t="shared" si="5"/>
        <v>1160345.4105505799</v>
      </c>
      <c r="N54" s="4">
        <f>Input!J55</f>
        <v>37.054731571428874</v>
      </c>
      <c r="O54">
        <f t="shared" si="6"/>
        <v>36.611257428571733</v>
      </c>
      <c r="P54">
        <f t="shared" si="7"/>
        <v>37.51481688683976</v>
      </c>
      <c r="Q54">
        <f t="shared" si="8"/>
        <v>0.81641969462561137</v>
      </c>
      <c r="R54">
        <f t="shared" si="9"/>
        <v>1340.3841705011489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1.2121181639628886</v>
      </c>
      <c r="E55" s="4">
        <f>Input!I56</f>
        <v>3142.0474247142852</v>
      </c>
      <c r="F55">
        <f t="shared" si="3"/>
        <v>3141.0126517142853</v>
      </c>
      <c r="G55">
        <f t="shared" si="10"/>
        <v>3150.0215352656564</v>
      </c>
      <c r="H55">
        <f t="shared" si="4"/>
        <v>81.159982842165263</v>
      </c>
      <c r="I55">
        <f t="shared" si="5"/>
        <v>1236093.8366760514</v>
      </c>
      <c r="N55" s="4">
        <f>Input!J56</f>
        <v>34.935910571427485</v>
      </c>
      <c r="O55">
        <f t="shared" si="6"/>
        <v>34.492436428570343</v>
      </c>
      <c r="P55">
        <f t="shared" si="7"/>
        <v>34.604267693956956</v>
      </c>
      <c r="Q55">
        <f t="shared" si="8"/>
        <v>1.2506231917970999E-2</v>
      </c>
      <c r="R55">
        <f t="shared" si="9"/>
        <v>1189.7281707789664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1.2628424748572364</v>
      </c>
      <c r="E56" s="4">
        <f>Input!I57</f>
        <v>3173.7804661428568</v>
      </c>
      <c r="F56">
        <f t="shared" si="3"/>
        <v>3172.7456931428569</v>
      </c>
      <c r="G56">
        <f t="shared" si="10"/>
        <v>3181.9072624760406</v>
      </c>
      <c r="H56">
        <f t="shared" si="4"/>
        <v>83.934352646732151</v>
      </c>
      <c r="I56">
        <f t="shared" si="5"/>
        <v>1308011.4843366828</v>
      </c>
      <c r="N56" s="4">
        <f>Input!J57</f>
        <v>31.733041428571596</v>
      </c>
      <c r="O56">
        <f t="shared" si="6"/>
        <v>31.289567285714455</v>
      </c>
      <c r="P56">
        <f t="shared" si="7"/>
        <v>31.885727210384388</v>
      </c>
      <c r="Q56">
        <f t="shared" si="8"/>
        <v>0.35540665578246095</v>
      </c>
      <c r="R56">
        <f t="shared" si="9"/>
        <v>979.03702092725223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1.3126186120526844</v>
      </c>
      <c r="E57" s="4">
        <f>Input!I58</f>
        <v>3202.7541127142858</v>
      </c>
      <c r="F57">
        <f t="shared" si="3"/>
        <v>3201.719339714286</v>
      </c>
      <c r="G57">
        <f t="shared" si="10"/>
        <v>3211.2594801080863</v>
      </c>
      <c r="H57">
        <f t="shared" si="4"/>
        <v>91.014278733421222</v>
      </c>
      <c r="I57">
        <f t="shared" si="5"/>
        <v>1376012.3191007904</v>
      </c>
      <c r="N57" s="4">
        <f>Input!J58</f>
        <v>28.973646571429072</v>
      </c>
      <c r="O57">
        <f t="shared" si="6"/>
        <v>28.53017242857193</v>
      </c>
      <c r="P57">
        <f t="shared" si="7"/>
        <v>29.352217632045601</v>
      </c>
      <c r="Q57">
        <f t="shared" si="8"/>
        <v>0.67575831655406904</v>
      </c>
      <c r="R57">
        <f t="shared" si="9"/>
        <v>813.97073880404594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1.3614813738986784</v>
      </c>
      <c r="E58" s="4">
        <f>Input!I59</f>
        <v>3229.0176391428572</v>
      </c>
      <c r="F58">
        <f t="shared" si="3"/>
        <v>3227.9828661428573</v>
      </c>
      <c r="G58">
        <f t="shared" si="10"/>
        <v>3238.2554342324488</v>
      </c>
      <c r="H58">
        <f t="shared" si="4"/>
        <v>105.52565515529272</v>
      </c>
      <c r="I58">
        <f t="shared" si="5"/>
        <v>1440075.5265301841</v>
      </c>
      <c r="N58" s="4">
        <f>Input!J59</f>
        <v>26.263526428571367</v>
      </c>
      <c r="O58">
        <f t="shared" si="6"/>
        <v>25.820052285714226</v>
      </c>
      <c r="P58">
        <f t="shared" si="7"/>
        <v>26.995954124362246</v>
      </c>
      <c r="Q58">
        <f t="shared" si="8"/>
        <v>1.3827451341357941</v>
      </c>
      <c r="R58">
        <f t="shared" si="9"/>
        <v>666.67510003701648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1.4094636775434872</v>
      </c>
      <c r="E59" s="4">
        <f>Input!I60</f>
        <v>3253.4908438571424</v>
      </c>
      <c r="F59">
        <f t="shared" si="3"/>
        <v>3252.4560708571425</v>
      </c>
      <c r="G59">
        <f t="shared" si="10"/>
        <v>3263.0640335217986</v>
      </c>
      <c r="H59">
        <f t="shared" si="4"/>
        <v>112.52887189473653</v>
      </c>
      <c r="I59">
        <f t="shared" si="5"/>
        <v>1500233.1928257025</v>
      </c>
      <c r="N59" s="4">
        <f>Input!J60</f>
        <v>24.473204714285202</v>
      </c>
      <c r="O59">
        <f t="shared" si="6"/>
        <v>24.029730571428061</v>
      </c>
      <c r="P59">
        <f t="shared" si="7"/>
        <v>24.808599289349917</v>
      </c>
      <c r="Q59">
        <f t="shared" si="8"/>
        <v>0.60663647975723611</v>
      </c>
      <c r="R59">
        <f t="shared" si="9"/>
        <v>577.42795133542438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1.4565966921346196</v>
      </c>
      <c r="E60" s="4">
        <f>Input!I61</f>
        <v>3275.1882288571428</v>
      </c>
      <c r="F60">
        <f t="shared" si="3"/>
        <v>3274.1534558571429</v>
      </c>
      <c r="G60">
        <f t="shared" si="10"/>
        <v>3285.8455090501598</v>
      </c>
      <c r="H60">
        <f t="shared" si="4"/>
        <v>136.70410786833477</v>
      </c>
      <c r="I60">
        <f t="shared" si="5"/>
        <v>1556559.5165355906</v>
      </c>
      <c r="N60" s="4">
        <f>Input!J61</f>
        <v>21.697385000000395</v>
      </c>
      <c r="O60">
        <f t="shared" si="6"/>
        <v>21.253910857143254</v>
      </c>
      <c r="P60">
        <f t="shared" si="7"/>
        <v>22.781475528361113</v>
      </c>
      <c r="Q60">
        <f t="shared" si="8"/>
        <v>2.3334538247529282</v>
      </c>
      <c r="R60">
        <f t="shared" si="9"/>
        <v>451.72872672339184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1.50290996043477</v>
      </c>
      <c r="E61" s="4">
        <f>Input!I62</f>
        <v>3295.2266918571431</v>
      </c>
      <c r="F61">
        <f t="shared" si="3"/>
        <v>3294.1919188571433</v>
      </c>
      <c r="G61">
        <f t="shared" si="10"/>
        <v>3306.7512492791548</v>
      </c>
      <c r="H61">
        <f t="shared" si="4"/>
        <v>157.73678064926352</v>
      </c>
      <c r="I61">
        <f t="shared" si="5"/>
        <v>1609161.4703073672</v>
      </c>
      <c r="N61" s="4">
        <f>Input!J62</f>
        <v>20.03846300000032</v>
      </c>
      <c r="O61">
        <f t="shared" si="6"/>
        <v>19.594988857143179</v>
      </c>
      <c r="P61">
        <f t="shared" si="7"/>
        <v>20.905740228995189</v>
      </c>
      <c r="Q61">
        <f t="shared" si="8"/>
        <v>1.718069158811927</v>
      </c>
      <c r="R61">
        <f t="shared" si="9"/>
        <v>383.96358831156533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1.5484315100416439</v>
      </c>
      <c r="E62" s="4">
        <f>Input!I63</f>
        <v>3314.9530804285719</v>
      </c>
      <c r="F62">
        <f t="shared" si="3"/>
        <v>3313.918307428572</v>
      </c>
      <c r="G62">
        <f t="shared" si="10"/>
        <v>3325.9237777175867</v>
      </c>
      <c r="H62">
        <f t="shared" si="4"/>
        <v>144.13131686041561</v>
      </c>
      <c r="I62">
        <f t="shared" si="5"/>
        <v>1658170.807009754</v>
      </c>
      <c r="N62" s="4">
        <f>Input!J63</f>
        <v>19.726388571428743</v>
      </c>
      <c r="O62">
        <f t="shared" si="6"/>
        <v>19.282914428571601</v>
      </c>
      <c r="P62">
        <f t="shared" si="7"/>
        <v>19.172528438431861</v>
      </c>
      <c r="Q62">
        <f t="shared" si="8"/>
        <v>1.2185066819130761E-2</v>
      </c>
      <c r="R62">
        <f t="shared" si="9"/>
        <v>371.83078885961481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1.593187955260196</v>
      </c>
      <c r="E63" s="4">
        <f>Input!I64</f>
        <v>3333.6611208571426</v>
      </c>
      <c r="F63">
        <f t="shared" si="3"/>
        <v>3332.6263478571427</v>
      </c>
      <c r="G63">
        <f t="shared" si="10"/>
        <v>3343.4968450692495</v>
      </c>
      <c r="H63">
        <f t="shared" si="4"/>
        <v>118.16770963842136</v>
      </c>
      <c r="I63">
        <f t="shared" si="5"/>
        <v>1703737.2907720695</v>
      </c>
      <c r="N63" s="4">
        <f>Input!J64</f>
        <v>18.708040428570712</v>
      </c>
      <c r="O63">
        <f t="shared" si="6"/>
        <v>18.26456628571357</v>
      </c>
      <c r="P63">
        <f t="shared" si="7"/>
        <v>17.573067351662907</v>
      </c>
      <c r="Q63">
        <f t="shared" si="8"/>
        <v>0.47817077579320405</v>
      </c>
      <c r="R63">
        <f t="shared" si="9"/>
        <v>333.59438160522478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1.6372045905544956</v>
      </c>
      <c r="E64" s="4">
        <f>Input!I65</f>
        <v>3351.5643377142851</v>
      </c>
      <c r="F64">
        <f t="shared" si="3"/>
        <v>3350.5295647142852</v>
      </c>
      <c r="G64">
        <f t="shared" si="10"/>
        <v>3359.595611641872</v>
      </c>
      <c r="H64">
        <f t="shared" si="4"/>
        <v>82.193206893204973</v>
      </c>
      <c r="I64">
        <f t="shared" si="5"/>
        <v>1746023.0278685575</v>
      </c>
      <c r="N64" s="4">
        <f>Input!J65</f>
        <v>17.903216857142525</v>
      </c>
      <c r="O64">
        <f t="shared" si="6"/>
        <v>17.459742714285383</v>
      </c>
      <c r="P64">
        <f t="shared" si="7"/>
        <v>16.098766572622704</v>
      </c>
      <c r="Q64">
        <f t="shared" si="8"/>
        <v>1.8522560581750322</v>
      </c>
      <c r="R64">
        <f t="shared" si="9"/>
        <v>304.84261564904153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1.6805054764008016</v>
      </c>
      <c r="E65" s="4">
        <f>Input!I66</f>
        <v>3368.4492065714285</v>
      </c>
      <c r="F65">
        <f t="shared" si="3"/>
        <v>3367.4144335714286</v>
      </c>
      <c r="G65">
        <f t="shared" si="10"/>
        <v>3374.3368993636818</v>
      </c>
      <c r="H65">
        <f t="shared" si="4"/>
        <v>47.920532644915809</v>
      </c>
      <c r="I65">
        <f t="shared" si="5"/>
        <v>1785197.7726858419</v>
      </c>
      <c r="N65" s="4">
        <f>Input!J66</f>
        <v>16.884868857143374</v>
      </c>
      <c r="O65">
        <f t="shared" si="6"/>
        <v>16.441394714286233</v>
      </c>
      <c r="P65">
        <f t="shared" si="7"/>
        <v>14.741287721809922</v>
      </c>
      <c r="Q65">
        <f t="shared" si="8"/>
        <v>2.8903637858668469</v>
      </c>
      <c r="R65">
        <f t="shared" si="9"/>
        <v>270.31946015095929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1.7231135182714989</v>
      </c>
      <c r="E66" s="4">
        <f>Input!I67</f>
        <v>3383.6094535714283</v>
      </c>
      <c r="F66">
        <f t="shared" si="3"/>
        <v>3382.5746805714284</v>
      </c>
      <c r="G66">
        <f t="shared" si="10"/>
        <v>3387.8294959456643</v>
      </c>
      <c r="H66">
        <f t="shared" si="4"/>
        <v>27.613084617306317</v>
      </c>
      <c r="I66">
        <f t="shared" si="5"/>
        <v>1821435.0884640936</v>
      </c>
      <c r="N66" s="4">
        <f>Input!J67</f>
        <v>15.160246999999799</v>
      </c>
      <c r="O66">
        <f t="shared" si="6"/>
        <v>14.716772857142656</v>
      </c>
      <c r="P66">
        <f t="shared" si="7"/>
        <v>13.492596581982308</v>
      </c>
      <c r="Q66">
        <f t="shared" si="8"/>
        <v>1.4986075526654634</v>
      </c>
      <c r="R66">
        <f t="shared" si="9"/>
        <v>216.58340332873081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1.7650505393990146</v>
      </c>
      <c r="E67" s="4">
        <f>Input!I68</f>
        <v>3397.4721280000003</v>
      </c>
      <c r="F67">
        <f t="shared" si="3"/>
        <v>3396.4373550000005</v>
      </c>
      <c r="G67">
        <f t="shared" si="10"/>
        <v>3400.174496550891</v>
      </c>
      <c r="H67">
        <f t="shared" si="4"/>
        <v>13.966226971392668</v>
      </c>
      <c r="I67">
        <f t="shared" si="5"/>
        <v>1854909.249690362</v>
      </c>
      <c r="N67" s="4">
        <f>Input!J68</f>
        <v>13.862674428572063</v>
      </c>
      <c r="O67">
        <f t="shared" si="6"/>
        <v>13.41920028571492</v>
      </c>
      <c r="P67">
        <f t="shared" si="7"/>
        <v>12.34500060522676</v>
      </c>
      <c r="Q67">
        <f t="shared" si="8"/>
        <v>1.1539049535608654</v>
      </c>
      <c r="R67">
        <f t="shared" si="9"/>
        <v>180.07493630813138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1.806337347898413</v>
      </c>
      <c r="E68" s="4">
        <f>Input!I69</f>
        <v>3410.8913282857143</v>
      </c>
      <c r="F68">
        <f t="shared" si="3"/>
        <v>3409.8565552857144</v>
      </c>
      <c r="G68">
        <f t="shared" si="10"/>
        <v>3411.4656708084844</v>
      </c>
      <c r="H68">
        <f t="shared" si="4"/>
        <v>2.5892527656194528</v>
      </c>
      <c r="I68">
        <f t="shared" si="5"/>
        <v>1885792.7818645888</v>
      </c>
      <c r="N68" s="4">
        <f>Input!J69</f>
        <v>13.419200285713941</v>
      </c>
      <c r="O68">
        <f t="shared" si="6"/>
        <v>12.975726142856798</v>
      </c>
      <c r="P68">
        <f t="shared" si="7"/>
        <v>11.291174257593397</v>
      </c>
      <c r="Q68">
        <f t="shared" si="8"/>
        <v>2.8377150541444789</v>
      </c>
      <c r="R68">
        <f t="shared" si="9"/>
        <v>168.36946893441737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1.8469937987655087</v>
      </c>
      <c r="E69" s="4">
        <f>Input!I70</f>
        <v>3423.1279307142859</v>
      </c>
      <c r="F69">
        <f t="shared" ref="F69:F84" si="14">E69-$E$4</f>
        <v>3422.093157714286</v>
      </c>
      <c r="G69">
        <f t="shared" si="10"/>
        <v>3421.7898451645319</v>
      </c>
      <c r="H69">
        <f t="shared" ref="H69:H84" si="15">(F69-G69)^2</f>
        <v>9.1998502838322643E-2</v>
      </c>
      <c r="I69">
        <f t="shared" ref="I69:I84" si="16">(G69-$J$4)^2</f>
        <v>1914254.5440429316</v>
      </c>
      <c r="N69" s="4">
        <f>Input!J70</f>
        <v>12.236602428571587</v>
      </c>
      <c r="O69">
        <f t="shared" ref="O69:O84" si="17">N69-$N$4</f>
        <v>11.793128285714443</v>
      </c>
      <c r="P69">
        <f t="shared" ref="P69:P84" si="18">$Y$3*((1/B69*$AA$3)*(1/SQRT(2*PI()))*EXP(-1*D69*D69/2))</f>
        <v>10.324174356047527</v>
      </c>
      <c r="Q69">
        <f t="shared" ref="Q69:Q84" si="19">(O69-P69)^2</f>
        <v>2.1578256474838771</v>
      </c>
      <c r="R69">
        <f t="shared" ref="R69:R84" si="20">(O69-S69)^2</f>
        <v>139.07787476331808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1.887038851212923</v>
      </c>
      <c r="E70" s="4">
        <f>Input!I71</f>
        <v>3433.8534360000003</v>
      </c>
      <c r="F70">
        <f t="shared" si="14"/>
        <v>3432.8186630000005</v>
      </c>
      <c r="G70">
        <f t="shared" ref="G70:G84" si="21">G69+P70</f>
        <v>3431.2272924235849</v>
      </c>
      <c r="H70">
        <f t="shared" si="15"/>
        <v>2.5324603114811808</v>
      </c>
      <c r="I70">
        <f t="shared" si="16"/>
        <v>1940458.2694957948</v>
      </c>
      <c r="N70" s="4">
        <f>Input!J71</f>
        <v>10.725505285714462</v>
      </c>
      <c r="O70">
        <f t="shared" si="17"/>
        <v>10.282031142857319</v>
      </c>
      <c r="P70">
        <f t="shared" si="18"/>
        <v>9.4374472590528224</v>
      </c>
      <c r="Q70">
        <f t="shared" si="19"/>
        <v>0.71332193678228695</v>
      </c>
      <c r="R70">
        <f t="shared" si="20"/>
        <v>105.72016442268779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1.926490621758536</v>
      </c>
      <c r="E71" s="4">
        <f>Input!I72</f>
        <v>3442.7229197142865</v>
      </c>
      <c r="F71">
        <f t="shared" si="14"/>
        <v>3441.6881467142866</v>
      </c>
      <c r="G71">
        <f t="shared" si="21"/>
        <v>3439.8521219309614</v>
      </c>
      <c r="H71">
        <f t="shared" si="15"/>
        <v>3.3709870049844533</v>
      </c>
      <c r="I71">
        <f t="shared" si="16"/>
        <v>1964561.4895798576</v>
      </c>
      <c r="N71" s="4">
        <f>Input!J72</f>
        <v>8.8694837142861616</v>
      </c>
      <c r="O71">
        <f t="shared" si="17"/>
        <v>8.4260095714290184</v>
      </c>
      <c r="P71">
        <f t="shared" si="18"/>
        <v>8.6248295073764893</v>
      </c>
      <c r="Q71">
        <f t="shared" si="19"/>
        <v>3.9529366930156448E-2</v>
      </c>
      <c r="R71">
        <f t="shared" si="20"/>
        <v>70.997637297813426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1.9653664334384382</v>
      </c>
      <c r="E72" s="4">
        <f>Input!I73</f>
        <v>3450.9682545714281</v>
      </c>
      <c r="F72">
        <f t="shared" si="14"/>
        <v>3449.9334815714283</v>
      </c>
      <c r="G72">
        <f t="shared" si="21"/>
        <v>3447.732665206257</v>
      </c>
      <c r="H72">
        <f t="shared" si="15"/>
        <v>4.8435926732055901</v>
      </c>
      <c r="I72">
        <f t="shared" si="16"/>
        <v>1986714.7752312475</v>
      </c>
      <c r="N72" s="4">
        <f>Input!J73</f>
        <v>8.2453348571416427</v>
      </c>
      <c r="O72">
        <f t="shared" si="17"/>
        <v>7.8018607142844996</v>
      </c>
      <c r="P72">
        <f t="shared" si="18"/>
        <v>7.8805432752956781</v>
      </c>
      <c r="Q72">
        <f t="shared" si="19"/>
        <v>6.1909454072778336E-3</v>
      </c>
      <c r="R72">
        <f t="shared" si="20"/>
        <v>60.869030605095844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2.003682861479013</v>
      </c>
      <c r="E73" s="4">
        <f>Input!I74</f>
        <v>3458.0966914285714</v>
      </c>
      <c r="F73">
        <f t="shared" si="14"/>
        <v>3457.0619184285715</v>
      </c>
      <c r="G73">
        <f t="shared" si="21"/>
        <v>3454.9318529893685</v>
      </c>
      <c r="H73">
        <f t="shared" si="15"/>
        <v>4.5371787752871047</v>
      </c>
      <c r="I73">
        <f t="shared" si="16"/>
        <v>2007061.2391617051</v>
      </c>
      <c r="N73" s="4">
        <f>Input!J74</f>
        <v>7.1284368571432424</v>
      </c>
      <c r="O73">
        <f t="shared" si="17"/>
        <v>6.6849627142860992</v>
      </c>
      <c r="P73">
        <f t="shared" si="18"/>
        <v>7.1991877831114479</v>
      </c>
      <c r="Q73">
        <f t="shared" si="19"/>
        <v>0.26442742140843462</v>
      </c>
      <c r="R73">
        <f t="shared" si="20"/>
        <v>44.688726491395371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2.0414557757295118</v>
      </c>
      <c r="E74" s="4">
        <f>Input!I75</f>
        <v>3464.6666792857145</v>
      </c>
      <c r="F74">
        <f t="shared" si="14"/>
        <v>3463.6319062857146</v>
      </c>
      <c r="G74">
        <f t="shared" si="21"/>
        <v>3461.5075806274422</v>
      </c>
      <c r="H74">
        <f t="shared" si="15"/>
        <v>4.5127595023948164</v>
      </c>
      <c r="I74">
        <f t="shared" si="16"/>
        <v>2025736.2497805459</v>
      </c>
      <c r="N74" s="4">
        <f>Input!J75</f>
        <v>6.5699878571431327</v>
      </c>
      <c r="O74">
        <f t="shared" si="17"/>
        <v>6.1265137142859896</v>
      </c>
      <c r="P74">
        <f t="shared" si="18"/>
        <v>6.5757276380734853</v>
      </c>
      <c r="Q74">
        <f t="shared" si="19"/>
        <v>0.201793149324558</v>
      </c>
      <c r="R74">
        <f t="shared" si="20"/>
        <v>37.534170291334313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2.0787003801270285</v>
      </c>
      <c r="E75" s="4">
        <f>Input!I76</f>
        <v>3470.6289432857143</v>
      </c>
      <c r="F75">
        <f t="shared" si="14"/>
        <v>3469.5941702857144</v>
      </c>
      <c r="G75">
        <f t="shared" si="21"/>
        <v>3467.5130595379687</v>
      </c>
      <c r="H75">
        <f t="shared" si="15"/>
        <v>4.3310219443826545</v>
      </c>
      <c r="I75">
        <f t="shared" si="16"/>
        <v>2042867.3150290952</v>
      </c>
      <c r="N75" s="4">
        <f>Input!J76</f>
        <v>5.9622639999997773</v>
      </c>
      <c r="O75">
        <f t="shared" si="17"/>
        <v>5.5187898571426341</v>
      </c>
      <c r="P75">
        <f t="shared" si="18"/>
        <v>6.0054789105266657</v>
      </c>
      <c r="Q75">
        <f t="shared" si="19"/>
        <v>0.23686623468384474</v>
      </c>
      <c r="R75">
        <f t="shared" si="20"/>
        <v>30.457041487300415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2.11543124943947</v>
      </c>
      <c r="E76" s="4">
        <f>Input!I77</f>
        <v>3476.7226069999997</v>
      </c>
      <c r="F76">
        <f t="shared" si="14"/>
        <v>3475.6878339999998</v>
      </c>
      <c r="G76">
        <f t="shared" si="21"/>
        <v>3472.9971531511865</v>
      </c>
      <c r="H76">
        <f t="shared" si="15"/>
        <v>7.2397634301710481</v>
      </c>
      <c r="I76">
        <f t="shared" si="16"/>
        <v>2058574.1006986243</v>
      </c>
      <c r="N76" s="4">
        <f>Input!J77</f>
        <v>6.0936637142854124</v>
      </c>
      <c r="O76">
        <f t="shared" si="17"/>
        <v>5.6501895714282693</v>
      </c>
      <c r="P76">
        <f t="shared" si="18"/>
        <v>5.4840936132179365</v>
      </c>
      <c r="Q76">
        <f t="shared" si="19"/>
        <v>2.7587867333808601E-2</v>
      </c>
      <c r="R76">
        <f t="shared" si="20"/>
        <v>31.924642193076771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2.151662363508779</v>
      </c>
      <c r="E77" s="4">
        <f>Input!I78</f>
        <v>3482.5206212857147</v>
      </c>
      <c r="F77">
        <f t="shared" si="14"/>
        <v>3481.4858482857148</v>
      </c>
      <c r="G77">
        <f t="shared" si="21"/>
        <v>3478.0046962833089</v>
      </c>
      <c r="H77">
        <f t="shared" si="15"/>
        <v>12.118419263854651</v>
      </c>
      <c r="I77">
        <f t="shared" si="16"/>
        <v>2072968.5534332255</v>
      </c>
      <c r="N77" s="4">
        <f>Input!J78</f>
        <v>5.7980142857149986</v>
      </c>
      <c r="O77">
        <f t="shared" si="17"/>
        <v>5.3545401428578554</v>
      </c>
      <c r="P77">
        <f t="shared" si="18"/>
        <v>5.0075431321225388</v>
      </c>
      <c r="Q77">
        <f t="shared" si="19"/>
        <v>0.12040692545924545</v>
      </c>
      <c r="R77">
        <f t="shared" si="20"/>
        <v>28.671100141476224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2.1874071391957215</v>
      </c>
      <c r="E78" s="4">
        <f>Input!I79</f>
        <v>3488.055836</v>
      </c>
      <c r="F78">
        <f t="shared" si="14"/>
        <v>3487.0210630000001</v>
      </c>
      <c r="G78">
        <f t="shared" si="21"/>
        <v>3482.5767973380989</v>
      </c>
      <c r="H78">
        <f t="shared" si="15"/>
        <v>19.751497273554349</v>
      </c>
      <c r="I78">
        <f t="shared" si="16"/>
        <v>2086155.1035392594</v>
      </c>
      <c r="N78" s="4">
        <f>Input!J79</f>
        <v>5.5352147142853028</v>
      </c>
      <c r="O78">
        <f t="shared" si="17"/>
        <v>5.0917405714281596</v>
      </c>
      <c r="P78">
        <f t="shared" si="18"/>
        <v>4.5721010547899992</v>
      </c>
      <c r="Q78">
        <f t="shared" si="19"/>
        <v>0.270025227251941</v>
      </c>
      <c r="R78">
        <f t="shared" si="20"/>
        <v>25.925822046727561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2.222678460208964</v>
      </c>
      <c r="E79" s="4">
        <f>Input!I80</f>
        <v>3493.0983017142858</v>
      </c>
      <c r="F79">
        <f t="shared" si="14"/>
        <v>3492.0635287142859</v>
      </c>
      <c r="G79">
        <f t="shared" si="21"/>
        <v>3486.7511230931905</v>
      </c>
      <c r="H79">
        <f t="shared" si="15"/>
        <v>28.221653483046239</v>
      </c>
      <c r="I79">
        <f t="shared" si="16"/>
        <v>2098230.9269875563</v>
      </c>
      <c r="N79" s="4">
        <f>Input!J80</f>
        <v>5.0424657142857541</v>
      </c>
      <c r="O79">
        <f t="shared" si="17"/>
        <v>4.5989915714286109</v>
      </c>
      <c r="P79">
        <f t="shared" si="18"/>
        <v>4.1743257550913908</v>
      </c>
      <c r="Q79">
        <f t="shared" si="19"/>
        <v>0.18034105556535757</v>
      </c>
      <c r="R79">
        <f t="shared" si="20"/>
        <v>21.150723474071405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2.257488704984326</v>
      </c>
      <c r="E80" s="4">
        <f>Input!I81</f>
        <v>3498.3707170000002</v>
      </c>
      <c r="F80">
        <f t="shared" si="14"/>
        <v>3497.3359440000004</v>
      </c>
      <c r="G80">
        <f t="shared" si="21"/>
        <v>3490.5621661127175</v>
      </c>
      <c r="H80">
        <f t="shared" si="15"/>
        <v>45.88406686624284</v>
      </c>
      <c r="I80">
        <f t="shared" si="16"/>
        <v>2109286.2496633828</v>
      </c>
      <c r="N80" s="4">
        <f>Input!J81</f>
        <v>5.2724152857144873</v>
      </c>
      <c r="O80">
        <f t="shared" si="17"/>
        <v>4.8289411428573441</v>
      </c>
      <c r="P80">
        <f t="shared" si="18"/>
        <v>3.811043019527053</v>
      </c>
      <c r="Q80">
        <f t="shared" si="19"/>
        <v>1.0361165894793285</v>
      </c>
      <c r="R80">
        <f t="shared" si="20"/>
        <v>23.318672561180392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2.2918497727652456</v>
      </c>
      <c r="E81" s="4">
        <f>Input!I82</f>
        <v>3503.0025584285713</v>
      </c>
      <c r="F81">
        <f t="shared" si="14"/>
        <v>3501.9677854285715</v>
      </c>
      <c r="G81">
        <f t="shared" si="21"/>
        <v>3494.0414950509407</v>
      </c>
      <c r="H81">
        <f t="shared" si="15"/>
        <v>62.826079150521359</v>
      </c>
      <c r="I81">
        <f t="shared" si="16"/>
        <v>2119404.6800538884</v>
      </c>
      <c r="N81" s="4">
        <f>Input!J82</f>
        <v>4.6318414285710787</v>
      </c>
      <c r="O81">
        <f t="shared" si="17"/>
        <v>4.1883672857139356</v>
      </c>
      <c r="P81">
        <f t="shared" si="18"/>
        <v>3.4793289382230932</v>
      </c>
      <c r="Q81">
        <f t="shared" si="19"/>
        <v>0.50273537821254455</v>
      </c>
      <c r="R81">
        <f t="shared" si="20"/>
        <v>17.542420520038721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2.3257731080219251</v>
      </c>
      <c r="E82" s="4">
        <f>Input!I83</f>
        <v>3507.1580757142851</v>
      </c>
      <c r="F82">
        <f t="shared" si="14"/>
        <v>3506.1233027142853</v>
      </c>
      <c r="G82">
        <f t="shared" si="21"/>
        <v>3497.2179882828073</v>
      </c>
      <c r="H82">
        <f t="shared" si="15"/>
        <v>79.304625123490666</v>
      </c>
      <c r="I82">
        <f t="shared" si="16"/>
        <v>2128663.5592235834</v>
      </c>
      <c r="N82" s="4">
        <f>Input!J83</f>
        <v>4.1555172857138132</v>
      </c>
      <c r="O82">
        <f t="shared" si="17"/>
        <v>3.7120431428566705</v>
      </c>
      <c r="P82">
        <f t="shared" si="18"/>
        <v>3.1764932318666101</v>
      </c>
      <c r="Q82">
        <f t="shared" si="19"/>
        <v>0.28681370716146154</v>
      </c>
      <c r="R82">
        <f t="shared" si="20"/>
        <v>13.779264294429227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2.3592697233345401</v>
      </c>
      <c r="E83" s="4">
        <f>Input!I84</f>
        <v>3511.0672184285718</v>
      </c>
      <c r="F83">
        <f t="shared" si="14"/>
        <v>3510.0324454285719</v>
      </c>
      <c r="G83">
        <f t="shared" si="21"/>
        <v>3500.1180514255179</v>
      </c>
      <c r="H83">
        <f t="shared" si="15"/>
        <v>98.295208447792831</v>
      </c>
      <c r="I83">
        <f t="shared" si="16"/>
        <v>2137134.3191730371</v>
      </c>
      <c r="N83" s="4">
        <f>Input!J84</f>
        <v>3.9091427142866451</v>
      </c>
      <c r="O83">
        <f t="shared" si="17"/>
        <v>3.4656685714295024</v>
      </c>
      <c r="P83">
        <f t="shared" si="18"/>
        <v>2.9000631427105374</v>
      </c>
      <c r="Q83">
        <f t="shared" si="19"/>
        <v>0.31990950099636412</v>
      </c>
      <c r="R83">
        <f t="shared" si="20"/>
        <v>12.010858646994208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2.3923502208550427</v>
      </c>
      <c r="E84" s="4">
        <f>Input!I85</f>
        <v>3515.0913360000009</v>
      </c>
      <c r="F84">
        <f t="shared" si="14"/>
        <v>3514.056563000001</v>
      </c>
      <c r="G84">
        <f t="shared" si="21"/>
        <v>3502.7658194077007</v>
      </c>
      <c r="H84">
        <f t="shared" si="15"/>
        <v>127.48089086706936</v>
      </c>
      <c r="I84">
        <f t="shared" si="16"/>
        <v>2144882.8425577208</v>
      </c>
      <c r="N84" s="4">
        <f>Input!J85</f>
        <v>4.0241175714290875</v>
      </c>
      <c r="O84">
        <f t="shared" si="17"/>
        <v>3.5806434285719448</v>
      </c>
      <c r="P84">
        <f t="shared" si="18"/>
        <v>2.6477679821826068</v>
      </c>
      <c r="Q84">
        <f t="shared" si="19"/>
        <v>0.8702565984761067</v>
      </c>
      <c r="R84">
        <f t="shared" si="20"/>
        <v>12.821007362575452</v>
      </c>
    </row>
    <row r="86" spans="1:18" x14ac:dyDescent="0.25">
      <c r="P86">
        <f>MAX(P4:P84)</f>
        <v>121.96678480997387</v>
      </c>
    </row>
    <row r="87" spans="1:18" x14ac:dyDescent="0.25">
      <c r="P87">
        <f>2/3*P86</f>
        <v>81.311189873315911</v>
      </c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84">
    <cfRule type="cellIs" dxfId="12" priority="1" operator="equal">
      <formula>$P$86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D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-2.8751940090247938</v>
      </c>
      <c r="D3" s="4">
        <f>Input!I4</f>
        <v>0.59129885714285713</v>
      </c>
      <c r="E3">
        <f>D3-$D$3</f>
        <v>0</v>
      </c>
      <c r="F3">
        <f>O3</f>
        <v>0</v>
      </c>
      <c r="G3">
        <f>(E3-F3)^2</f>
        <v>0</v>
      </c>
      <c r="H3">
        <f>(F3-$I$4)^2</f>
        <v>4055413.1611688719</v>
      </c>
      <c r="I3" s="2" t="s">
        <v>11</v>
      </c>
      <c r="J3" s="23">
        <f>SUM(G3:G161)</f>
        <v>858402.50323561882</v>
      </c>
      <c r="K3">
        <f>1-(J3/J5)</f>
        <v>0.99416894211715467</v>
      </c>
      <c r="M3" s="4">
        <f>Input!J4</f>
        <v>0.29564942857142856</v>
      </c>
      <c r="N3">
        <f>M3-$M$3</f>
        <v>0</v>
      </c>
      <c r="O3" s="4">
        <v>0</v>
      </c>
      <c r="P3">
        <f>(N3-O3)^2</f>
        <v>0</v>
      </c>
      <c r="Q3">
        <f>(N3-$R$4)^2</f>
        <v>1812.0101562335169</v>
      </c>
      <c r="R3" s="2" t="s">
        <v>11</v>
      </c>
      <c r="S3" s="23">
        <f>SUM(P4:P167)</f>
        <v>8649.3465575936716</v>
      </c>
      <c r="T3">
        <f>1-(S3/S5)</f>
        <v>0.93918131697737717</v>
      </c>
      <c r="V3">
        <f>COUNT(B4:B500)</f>
        <v>81</v>
      </c>
      <c r="X3">
        <v>3334.4826802920975</v>
      </c>
      <c r="Y3">
        <v>31.757024781694074</v>
      </c>
      <c r="Z3">
        <v>11.045176319237463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-2.7846567490393381</v>
      </c>
      <c r="D4" s="4">
        <f>Input!I5</f>
        <v>1.0347729999999999</v>
      </c>
      <c r="E4">
        <f t="shared" ref="E4:E67" si="2">D4-$D$3</f>
        <v>0.44347414285714282</v>
      </c>
      <c r="F4">
        <f>O4</f>
        <v>2.4942395403919733</v>
      </c>
      <c r="G4">
        <f>(E4-F4)^2</f>
        <v>4.2056387157261916</v>
      </c>
      <c r="H4">
        <f t="shared" ref="H4:H67" si="3">(F4-$I$4)^2</f>
        <v>4045373.5550850728</v>
      </c>
      <c r="I4">
        <f>AVERAGE(E3:E161)</f>
        <v>2013.8056413588854</v>
      </c>
      <c r="J4" t="s">
        <v>5</v>
      </c>
      <c r="K4" t="s">
        <v>6</v>
      </c>
      <c r="M4" s="4">
        <f>Input!J5</f>
        <v>0.44347414285714282</v>
      </c>
      <c r="N4">
        <f>M4-$M$3</f>
        <v>0.14782471428571425</v>
      </c>
      <c r="O4">
        <f>$X$3*((1/$Z$3)*(1/SQRT(2*PI()))*EXP(-1*C4*C4/2))</f>
        <v>2.4942395403919733</v>
      </c>
      <c r="P4">
        <f>(N4-O4)^2</f>
        <v>5.5056625361712666</v>
      </c>
      <c r="Q4">
        <f t="shared" ref="Q4:Q67" si="4">(N4-$R$4)^2</f>
        <v>1799.4468884730638</v>
      </c>
      <c r="R4">
        <f>AVERAGE(N3:N167)</f>
        <v>42.567712602787537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-2.6941194890538824</v>
      </c>
      <c r="D5" s="4">
        <f>Input!I6</f>
        <v>1.7246217142857143</v>
      </c>
      <c r="E5">
        <f t="shared" si="2"/>
        <v>1.1333228571428573</v>
      </c>
      <c r="F5">
        <f>F4+O5</f>
        <v>5.6905609327136144</v>
      </c>
      <c r="G5">
        <f t="shared" ref="G5:G68" si="5">(E5-F5)^2</f>
        <v>20.768418877431852</v>
      </c>
      <c r="H5">
        <f t="shared" si="3"/>
        <v>4032526.1762350104</v>
      </c>
      <c r="J5">
        <f>SUM(H3:H161)</f>
        <v>147212138.94326007</v>
      </c>
      <c r="K5">
        <f>1-((1-K3)*(V3-1)/(V3-1-1))</f>
        <v>0.99409513125787818</v>
      </c>
      <c r="M5" s="4">
        <f>Input!J6</f>
        <v>0.68984871428571437</v>
      </c>
      <c r="N5">
        <f t="shared" ref="N5:N68" si="6">M5-$M$3</f>
        <v>0.39419928571428581</v>
      </c>
      <c r="O5">
        <f t="shared" ref="O5:O68" si="7">$X$3*((1/$Z$3)*(1/SQRT(2*PI()))*EXP(-1*C5*C5/2))</f>
        <v>3.1963213923216411</v>
      </c>
      <c r="P5">
        <f t="shared" ref="P5:P68" si="8">(N5-O5)^2</f>
        <v>7.8518883003376416</v>
      </c>
      <c r="Q5">
        <f t="shared" si="4"/>
        <v>1778.6052255053548</v>
      </c>
      <c r="S5">
        <f>SUM(Q4:Q167)</f>
        <v>142215.28858782354</v>
      </c>
      <c r="T5">
        <f>1-((1-T3)*(X3-1)/(X3-1-1))</f>
        <v>0.9391630667150781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-2.6035822290684267</v>
      </c>
      <c r="D6" s="4">
        <f>Input!I7</f>
        <v>2.6279949999999999</v>
      </c>
      <c r="E6">
        <f t="shared" si="2"/>
        <v>2.0366961428571426</v>
      </c>
      <c r="F6">
        <f t="shared" ref="F6:F69" si="9">F5+O6</f>
        <v>9.7531492316366251</v>
      </c>
      <c r="G6">
        <f t="shared" si="5"/>
        <v>59.543648271334419</v>
      </c>
      <c r="H6">
        <f t="shared" si="3"/>
        <v>4016226.3912014365</v>
      </c>
      <c r="M6" s="4">
        <f>Input!J7</f>
        <v>0.90337328571428555</v>
      </c>
      <c r="N6">
        <f t="shared" si="6"/>
        <v>0.60772385714285693</v>
      </c>
      <c r="O6">
        <f t="shared" si="7"/>
        <v>4.0625882989230107</v>
      </c>
      <c r="P6">
        <f t="shared" si="8"/>
        <v>11.936088311076892</v>
      </c>
      <c r="Q6">
        <f t="shared" si="4"/>
        <v>1760.6406555346282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-2.513044969082971</v>
      </c>
      <c r="D7" s="4">
        <f>Input!I8</f>
        <v>4.0898172857142852</v>
      </c>
      <c r="E7">
        <f t="shared" si="2"/>
        <v>3.4985184285714279</v>
      </c>
      <c r="F7">
        <f t="shared" si="9"/>
        <v>14.874626805090752</v>
      </c>
      <c r="G7">
        <f t="shared" si="5"/>
        <v>129.41584179431314</v>
      </c>
      <c r="H7">
        <f t="shared" si="3"/>
        <v>3995725.200945063</v>
      </c>
      <c r="M7" s="4">
        <f>Input!J8</f>
        <v>1.4618222857142853</v>
      </c>
      <c r="N7">
        <f t="shared" si="6"/>
        <v>1.1661728571428567</v>
      </c>
      <c r="O7">
        <f t="shared" si="7"/>
        <v>5.1214775734541282</v>
      </c>
      <c r="P7">
        <f t="shared" si="8"/>
        <v>15.644435398874188</v>
      </c>
      <c r="Q7">
        <f t="shared" si="4"/>
        <v>1714.0874933101964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-2.4225077090975153</v>
      </c>
      <c r="D8" s="4">
        <f>Input!I9</f>
        <v>5.8308641428571431</v>
      </c>
      <c r="E8">
        <f t="shared" si="2"/>
        <v>5.2395652857142858</v>
      </c>
      <c r="F8">
        <f t="shared" si="9"/>
        <v>21.278280350676937</v>
      </c>
      <c r="G8">
        <f t="shared" si="5"/>
        <v>257.24038093505993</v>
      </c>
      <c r="H8">
        <f t="shared" si="3"/>
        <v>3970165.2843663357</v>
      </c>
      <c r="M8" s="4">
        <f>Input!J9</f>
        <v>1.7410468571428579</v>
      </c>
      <c r="N8">
        <f t="shared" si="6"/>
        <v>1.4453974285714293</v>
      </c>
      <c r="O8">
        <f t="shared" si="7"/>
        <v>6.4036535455861845</v>
      </c>
      <c r="P8">
        <f t="shared" si="8"/>
        <v>24.584303721914242</v>
      </c>
      <c r="Q8">
        <f t="shared" si="4"/>
        <v>1691.044805287564</v>
      </c>
      <c r="S8" s="19" t="s">
        <v>28</v>
      </c>
      <c r="T8" s="24">
        <f>SQRT((T5-K5)^2)</f>
        <v>5.4932064542800085E-2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-2.3319704491120596</v>
      </c>
      <c r="D9" s="4">
        <f>Input!I10</f>
        <v>9.2144080000000006</v>
      </c>
      <c r="E9">
        <f t="shared" si="2"/>
        <v>8.6231091428571442</v>
      </c>
      <c r="F9">
        <f t="shared" si="9"/>
        <v>29.219742487605902</v>
      </c>
      <c r="G9">
        <f t="shared" si="5"/>
        <v>424.22130513801648</v>
      </c>
      <c r="H9">
        <f t="shared" si="3"/>
        <v>3938581.189998725</v>
      </c>
      <c r="M9" s="4">
        <f>Input!J10</f>
        <v>3.3835438571428575</v>
      </c>
      <c r="N9">
        <f t="shared" si="6"/>
        <v>3.0878944285714289</v>
      </c>
      <c r="O9">
        <f t="shared" si="7"/>
        <v>7.9414621369289655</v>
      </c>
      <c r="P9">
        <f t="shared" si="8"/>
        <v>23.557119499611026</v>
      </c>
      <c r="Q9">
        <f t="shared" si="4"/>
        <v>1558.6560430691643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-2.2414331891266044</v>
      </c>
      <c r="D10" s="4">
        <f>Input!I11</f>
        <v>13.320650428571428</v>
      </c>
      <c r="E10">
        <f t="shared" si="2"/>
        <v>12.729351571428571</v>
      </c>
      <c r="F10">
        <f t="shared" si="9"/>
        <v>38.987912323658179</v>
      </c>
      <c r="G10">
        <f t="shared" si="5"/>
        <v>689.51201277853306</v>
      </c>
      <c r="H10">
        <f t="shared" si="3"/>
        <v>3899905.0629118527</v>
      </c>
      <c r="M10" s="4">
        <f>Input!J11</f>
        <v>4.1062424285714272</v>
      </c>
      <c r="N10">
        <f t="shared" si="6"/>
        <v>3.8105929999999986</v>
      </c>
      <c r="O10">
        <f t="shared" si="7"/>
        <v>9.7681698360522766</v>
      </c>
      <c r="P10">
        <f t="shared" si="8"/>
        <v>35.492721757466668</v>
      </c>
      <c r="Q10">
        <f t="shared" si="4"/>
        <v>1502.1143199047783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-2.1508959291411487</v>
      </c>
      <c r="D11" s="4">
        <f>Input!I12</f>
        <v>18.412390999999996</v>
      </c>
      <c r="E11">
        <f t="shared" si="2"/>
        <v>17.82109214285714</v>
      </c>
      <c r="F11">
        <f t="shared" si="9"/>
        <v>50.904887216865234</v>
      </c>
      <c r="G11">
        <f t="shared" si="5"/>
        <v>1094.5374964989621</v>
      </c>
      <c r="H11">
        <f t="shared" si="3"/>
        <v>3852979.3706113114</v>
      </c>
      <c r="M11" s="4">
        <f>Input!J12</f>
        <v>5.0917405714285682</v>
      </c>
      <c r="N11">
        <f t="shared" si="6"/>
        <v>4.79609114285714</v>
      </c>
      <c r="O11">
        <f t="shared" si="7"/>
        <v>11.916974893207058</v>
      </c>
      <c r="P11">
        <f t="shared" si="8"/>
        <v>50.70698538599752</v>
      </c>
      <c r="Q11">
        <f t="shared" si="4"/>
        <v>1426.6953877122749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-2.060358669155693</v>
      </c>
      <c r="D12" s="4">
        <f>Input!I13</f>
        <v>23.865480999999999</v>
      </c>
      <c r="E12">
        <f t="shared" si="2"/>
        <v>23.274182142857143</v>
      </c>
      <c r="F12">
        <f t="shared" si="9"/>
        <v>65.324677258295424</v>
      </c>
      <c r="G12">
        <f t="shared" si="5"/>
        <v>1768.2441394534987</v>
      </c>
      <c r="H12">
        <f t="shared" si="3"/>
        <v>3796578.0674623647</v>
      </c>
      <c r="M12" s="4">
        <f>Input!J13</f>
        <v>5.4530900000000031</v>
      </c>
      <c r="N12">
        <f t="shared" si="6"/>
        <v>5.1574405714285749</v>
      </c>
      <c r="O12">
        <f t="shared" si="7"/>
        <v>14.41979004143019</v>
      </c>
      <c r="P12">
        <f t="shared" si="8"/>
        <v>85.791117704439202</v>
      </c>
      <c r="Q12">
        <f t="shared" si="4"/>
        <v>1399.5284534602788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-1.9698214091702373</v>
      </c>
      <c r="D13" s="4">
        <f>Input!I14</f>
        <v>31.010342857142856</v>
      </c>
      <c r="E13">
        <f t="shared" si="2"/>
        <v>30.419044</v>
      </c>
      <c r="F13">
        <f t="shared" si="9"/>
        <v>82.630487587346323</v>
      </c>
      <c r="G13">
        <f t="shared" si="5"/>
        <v>2726.0348414746477</v>
      </c>
      <c r="H13">
        <f t="shared" si="3"/>
        <v>3729437.4745445275</v>
      </c>
      <c r="M13" s="4">
        <f>Input!J14</f>
        <v>7.1448618571428568</v>
      </c>
      <c r="N13">
        <f t="shared" si="6"/>
        <v>6.8492124285714286</v>
      </c>
      <c r="O13">
        <f t="shared" si="7"/>
        <v>17.305810329050903</v>
      </c>
      <c r="P13">
        <f t="shared" si="8"/>
        <v>109.34043965231176</v>
      </c>
      <c r="Q13">
        <f t="shared" si="4"/>
        <v>1275.8112546954762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-1.8792841491847818</v>
      </c>
      <c r="D14" s="4">
        <f>Input!I15</f>
        <v>40.241175857142856</v>
      </c>
      <c r="E14">
        <f t="shared" si="2"/>
        <v>39.649876999999996</v>
      </c>
      <c r="F14">
        <f t="shared" si="9"/>
        <v>103.23038380100709</v>
      </c>
      <c r="G14">
        <f t="shared" si="5"/>
        <v>4042.4808450729097</v>
      </c>
      <c r="H14">
        <f t="shared" si="3"/>
        <v>3650297.8147923532</v>
      </c>
      <c r="M14" s="4">
        <f>Input!J15</f>
        <v>9.2308330000000005</v>
      </c>
      <c r="N14">
        <f t="shared" si="6"/>
        <v>8.9351835714285723</v>
      </c>
      <c r="O14">
        <f t="shared" si="7"/>
        <v>20.599896213660763</v>
      </c>
      <c r="P14">
        <f t="shared" si="8"/>
        <v>136.0655210258515</v>
      </c>
      <c r="Q14">
        <f t="shared" si="4"/>
        <v>1131.1470090452035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-1.7887468891993261</v>
      </c>
      <c r="D15" s="4">
        <f>Input!I16</f>
        <v>49.077809571428574</v>
      </c>
      <c r="E15">
        <f t="shared" si="2"/>
        <v>48.486510714285714</v>
      </c>
      <c r="F15">
        <f t="shared" si="9"/>
        <v>127.55120389475576</v>
      </c>
      <c r="G15">
        <f t="shared" si="5"/>
        <v>6251.2257077218665</v>
      </c>
      <c r="H15">
        <f t="shared" si="3"/>
        <v>3557955.8028531205</v>
      </c>
      <c r="M15" s="4">
        <f>Input!J16</f>
        <v>8.8366337142857176</v>
      </c>
      <c r="N15">
        <f t="shared" si="6"/>
        <v>8.5409842857142895</v>
      </c>
      <c r="O15">
        <f t="shared" si="7"/>
        <v>24.320820093748658</v>
      </c>
      <c r="P15">
        <f t="shared" si="8"/>
        <v>249.00321812852368</v>
      </c>
      <c r="Q15">
        <f t="shared" si="4"/>
        <v>1157.8182399639145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-1.6982096292138704</v>
      </c>
      <c r="D16" s="4">
        <f>Input!I17</f>
        <v>64.270906428571422</v>
      </c>
      <c r="E16">
        <f t="shared" si="2"/>
        <v>63.679607571428562</v>
      </c>
      <c r="F16">
        <f t="shared" si="9"/>
        <v>156.03064669978582</v>
      </c>
      <c r="G16">
        <f t="shared" si="5"/>
        <v>8528.7144280873727</v>
      </c>
      <c r="H16">
        <f t="shared" si="3"/>
        <v>3451327.9307806175</v>
      </c>
      <c r="M16" s="4">
        <f>Input!J17</f>
        <v>15.193096857142848</v>
      </c>
      <c r="N16">
        <f t="shared" si="6"/>
        <v>14.89744742857142</v>
      </c>
      <c r="O16">
        <f t="shared" si="7"/>
        <v>28.479442805030072</v>
      </c>
      <c r="P16">
        <f t="shared" si="8"/>
        <v>184.47059840614421</v>
      </c>
      <c r="Q16">
        <f t="shared" si="4"/>
        <v>765.64357481143736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-1.6076723692284149</v>
      </c>
      <c r="D17" s="4">
        <f>Input!I18</f>
        <v>82.190548428571418</v>
      </c>
      <c r="E17">
        <f t="shared" si="2"/>
        <v>81.599249571428558</v>
      </c>
      <c r="F17">
        <f t="shared" si="9"/>
        <v>189.10755058162351</v>
      </c>
      <c r="G17">
        <f t="shared" si="5"/>
        <v>11558.034786098686</v>
      </c>
      <c r="H17">
        <f t="shared" si="3"/>
        <v>3329523.1224861844</v>
      </c>
      <c r="M17" s="4">
        <f>Input!J18</f>
        <v>17.919641999999996</v>
      </c>
      <c r="N17">
        <f t="shared" si="6"/>
        <v>17.623992571428566</v>
      </c>
      <c r="O17">
        <f t="shared" si="7"/>
        <v>33.076903881837694</v>
      </c>
      <c r="P17">
        <f t="shared" si="8"/>
        <v>238.79246796737036</v>
      </c>
      <c r="Q17">
        <f t="shared" si="4"/>
        <v>622.18916900281874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-1.5171351092429592</v>
      </c>
      <c r="D18" s="4">
        <f>Input!I19</f>
        <v>112.79026699999999</v>
      </c>
      <c r="E18">
        <f t="shared" si="2"/>
        <v>112.19896814285713</v>
      </c>
      <c r="F18">
        <f t="shared" si="9"/>
        <v>227.21047457614037</v>
      </c>
      <c r="G18">
        <f t="shared" si="5"/>
        <v>13227.646612053153</v>
      </c>
      <c r="H18">
        <f t="shared" si="3"/>
        <v>3191922.2899714648</v>
      </c>
      <c r="M18" s="4">
        <f>Input!J19</f>
        <v>30.599718571428568</v>
      </c>
      <c r="N18">
        <f t="shared" si="6"/>
        <v>30.304069142857138</v>
      </c>
      <c r="O18">
        <f t="shared" si="7"/>
        <v>38.102923994516857</v>
      </c>
      <c r="P18">
        <f t="shared" si="8"/>
        <v>60.822136997256337</v>
      </c>
      <c r="Q18">
        <f t="shared" si="4"/>
        <v>150.39695091229368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-1.4265978492575035</v>
      </c>
      <c r="D19" s="4">
        <f>Input!I20</f>
        <v>142.78226157142856</v>
      </c>
      <c r="E19">
        <f t="shared" si="2"/>
        <v>142.19096271428572</v>
      </c>
      <c r="F19">
        <f t="shared" si="9"/>
        <v>270.74480284785187</v>
      </c>
      <c r="G19">
        <f t="shared" si="5"/>
        <v>16526.089813086484</v>
      </c>
      <c r="H19">
        <f t="shared" si="3"/>
        <v>3038261.0867507877</v>
      </c>
      <c r="M19" s="4">
        <f>Input!J20</f>
        <v>29.991994571428577</v>
      </c>
      <c r="N19">
        <f t="shared" si="6"/>
        <v>29.696345142857147</v>
      </c>
      <c r="O19">
        <f t="shared" si="7"/>
        <v>43.534328271711502</v>
      </c>
      <c r="P19">
        <f t="shared" si="8"/>
        <v>191.48977707445775</v>
      </c>
      <c r="Q19">
        <f t="shared" si="4"/>
        <v>165.6721002885549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-1.3360605892720481</v>
      </c>
      <c r="D20" s="4">
        <f>Input!I21</f>
        <v>179.06501957142856</v>
      </c>
      <c r="E20">
        <f t="shared" si="2"/>
        <v>178.47372071428572</v>
      </c>
      <c r="F20">
        <f t="shared" si="9"/>
        <v>320.0787064827793</v>
      </c>
      <c r="G20">
        <f t="shared" si="5"/>
        <v>20051.97199449527</v>
      </c>
      <c r="H20">
        <f t="shared" si="3"/>
        <v>2868710.9299248094</v>
      </c>
      <c r="M20" s="4">
        <f>Input!J21</f>
        <v>36.282758000000001</v>
      </c>
      <c r="N20">
        <f t="shared" si="6"/>
        <v>35.987108571428571</v>
      </c>
      <c r="O20">
        <f t="shared" si="7"/>
        <v>49.333903634927402</v>
      </c>
      <c r="P20">
        <f t="shared" si="8"/>
        <v>178.13693846703677</v>
      </c>
      <c r="Q20">
        <f t="shared" si="4"/>
        <v>43.304349417537878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-1.2455233292865924</v>
      </c>
      <c r="D21" s="4">
        <f>Input!I22</f>
        <v>218.09074742857143</v>
      </c>
      <c r="E21">
        <f t="shared" si="2"/>
        <v>217.49944857142859</v>
      </c>
      <c r="F21">
        <f t="shared" si="9"/>
        <v>375.5284069762169</v>
      </c>
      <c r="G21">
        <f t="shared" si="5"/>
        <v>24973.151694502314</v>
      </c>
      <c r="H21">
        <f t="shared" si="3"/>
        <v>2683952.2966965246</v>
      </c>
      <c r="M21" s="4">
        <f>Input!J22</f>
        <v>39.025727857142869</v>
      </c>
      <c r="N21">
        <f t="shared" si="6"/>
        <v>38.730078428571439</v>
      </c>
      <c r="O21">
        <f t="shared" si="7"/>
        <v>55.449700493437618</v>
      </c>
      <c r="P21">
        <f t="shared" si="8"/>
        <v>279.54576199195998</v>
      </c>
      <c r="Q21">
        <f t="shared" si="4"/>
        <v>14.72743605511128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-1.1549860693011367</v>
      </c>
      <c r="D22" s="4">
        <f>Input!I23</f>
        <v>274.3134185714286</v>
      </c>
      <c r="E22">
        <f t="shared" si="2"/>
        <v>273.72211971428572</v>
      </c>
      <c r="F22">
        <f t="shared" si="9"/>
        <v>437.343285244112</v>
      </c>
      <c r="G22">
        <f t="shared" si="5"/>
        <v>26771.885809338808</v>
      </c>
      <c r="H22">
        <f t="shared" si="3"/>
        <v>2485233.560246943</v>
      </c>
      <c r="M22" s="4">
        <f>Input!J23</f>
        <v>56.222671142857166</v>
      </c>
      <c r="N22">
        <f t="shared" si="6"/>
        <v>55.927021714285736</v>
      </c>
      <c r="O22">
        <f t="shared" si="7"/>
        <v>61.814878267895097</v>
      </c>
      <c r="P22">
        <f t="shared" si="8"/>
        <v>34.666854795880695</v>
      </c>
      <c r="Q22">
        <f t="shared" si="4"/>
        <v>178.47113993655879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-1.064448809315681</v>
      </c>
      <c r="D23" s="4">
        <f>Input!I24</f>
        <v>342.55916757142859</v>
      </c>
      <c r="E23">
        <f t="shared" si="2"/>
        <v>341.96786871428571</v>
      </c>
      <c r="F23">
        <f t="shared" si="9"/>
        <v>505.69146013913132</v>
      </c>
      <c r="G23">
        <f t="shared" si="5"/>
        <v>26805.41438904978</v>
      </c>
      <c r="H23">
        <f t="shared" si="3"/>
        <v>2274408.3835961292</v>
      </c>
      <c r="M23" s="4">
        <f>Input!J24</f>
        <v>68.245748999999989</v>
      </c>
      <c r="N23">
        <f t="shared" si="6"/>
        <v>67.950099571428566</v>
      </c>
      <c r="O23">
        <f t="shared" si="7"/>
        <v>68.348174895019355</v>
      </c>
      <c r="P23">
        <f t="shared" si="8"/>
        <v>0.15846396325191084</v>
      </c>
      <c r="Q23">
        <f t="shared" si="4"/>
        <v>644.26556822583791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-0.9739115493302255</v>
      </c>
      <c r="D24" s="4">
        <f>Input!I25</f>
        <v>428.23180928571429</v>
      </c>
      <c r="E24">
        <f t="shared" si="2"/>
        <v>427.64051042857142</v>
      </c>
      <c r="F24">
        <f t="shared" si="9"/>
        <v>580.64651319799134</v>
      </c>
      <c r="G24">
        <f t="shared" si="5"/>
        <v>23410.836883475738</v>
      </c>
      <c r="H24">
        <f t="shared" si="3"/>
        <v>2053945.0866308936</v>
      </c>
      <c r="M24" s="4">
        <f>Input!J25</f>
        <v>85.672641714285703</v>
      </c>
      <c r="N24">
        <f t="shared" si="6"/>
        <v>85.37699228571428</v>
      </c>
      <c r="O24">
        <f t="shared" si="7"/>
        <v>74.955053058860059</v>
      </c>
      <c r="P24">
        <f t="shared" si="8"/>
        <v>108.61681724824275</v>
      </c>
      <c r="Q24">
        <f t="shared" si="4"/>
        <v>1832.6344269710444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-0.8833742893447698</v>
      </c>
      <c r="D25" s="4">
        <f>Input!I26</f>
        <v>514.85709942857136</v>
      </c>
      <c r="E25">
        <f t="shared" si="2"/>
        <v>514.26580057142849</v>
      </c>
      <c r="F25">
        <f t="shared" si="9"/>
        <v>662.176054681663</v>
      </c>
      <c r="G25">
        <f t="shared" si="5"/>
        <v>21877.443270954147</v>
      </c>
      <c r="H25">
        <f t="shared" si="3"/>
        <v>1826902.5395812395</v>
      </c>
      <c r="M25" s="4">
        <f>Input!J26</f>
        <v>86.625290142857068</v>
      </c>
      <c r="N25">
        <f t="shared" si="6"/>
        <v>86.329640714285645</v>
      </c>
      <c r="O25">
        <f t="shared" si="7"/>
        <v>81.529541483671636</v>
      </c>
      <c r="P25">
        <f t="shared" si="8"/>
        <v>23.040952623741202</v>
      </c>
      <c r="Q25">
        <f t="shared" si="4"/>
        <v>1915.1063520359282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-0.79283702935931422</v>
      </c>
      <c r="D26" s="4">
        <f>Input!I27</f>
        <v>623.17977442857148</v>
      </c>
      <c r="E26">
        <f t="shared" si="2"/>
        <v>622.5884755714286</v>
      </c>
      <c r="F26">
        <f t="shared" si="9"/>
        <v>750.13280471218684</v>
      </c>
      <c r="G26">
        <f t="shared" si="5"/>
        <v>16267.55589596607</v>
      </c>
      <c r="H26">
        <f t="shared" si="3"/>
        <v>1596869.0380787139</v>
      </c>
      <c r="M26" s="4">
        <f>Input!J27</f>
        <v>108.32267500000012</v>
      </c>
      <c r="N26">
        <f t="shared" si="6"/>
        <v>108.02702557142869</v>
      </c>
      <c r="O26">
        <f t="shared" si="7"/>
        <v>87.956750030523821</v>
      </c>
      <c r="P26">
        <f t="shared" si="8"/>
        <v>402.8159602878444</v>
      </c>
      <c r="Q26">
        <f t="shared" si="4"/>
        <v>4284.921654326512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-0.70229976937385863</v>
      </c>
      <c r="D27" s="4">
        <f>Input!I28</f>
        <v>741.06178185714282</v>
      </c>
      <c r="E27">
        <f t="shared" si="2"/>
        <v>740.47048299999994</v>
      </c>
      <c r="F27">
        <f t="shared" si="9"/>
        <v>844.24879974754947</v>
      </c>
      <c r="G27">
        <f t="shared" si="5"/>
        <v>10769.939026954718</v>
      </c>
      <c r="H27">
        <f t="shared" si="3"/>
        <v>1367863.2057598839</v>
      </c>
      <c r="M27" s="4">
        <f>Input!J28</f>
        <v>117.88200742857134</v>
      </c>
      <c r="N27">
        <f t="shared" si="6"/>
        <v>117.58635799999992</v>
      </c>
      <c r="O27">
        <f t="shared" si="7"/>
        <v>94.11599503536263</v>
      </c>
      <c r="P27">
        <f t="shared" si="8"/>
        <v>550.85793769181771</v>
      </c>
      <c r="Q27">
        <f t="shared" si="4"/>
        <v>5627.7971572326942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-0.61176250938840293</v>
      </c>
      <c r="D28" s="4">
        <f>Input!I29</f>
        <v>870.30986828571429</v>
      </c>
      <c r="E28">
        <f t="shared" si="2"/>
        <v>869.71856942857141</v>
      </c>
      <c r="F28">
        <f t="shared" si="9"/>
        <v>944.1332290185087</v>
      </c>
      <c r="G28">
        <f t="shared" si="5"/>
        <v>5537.5415618862453</v>
      </c>
      <c r="H28">
        <f t="shared" si="3"/>
        <v>1144199.0697220808</v>
      </c>
      <c r="M28" s="4">
        <f>Input!J29</f>
        <v>129.24808642857147</v>
      </c>
      <c r="N28">
        <f t="shared" si="6"/>
        <v>128.95243700000003</v>
      </c>
      <c r="O28">
        <f t="shared" si="7"/>
        <v>99.884429270959217</v>
      </c>
      <c r="P28">
        <f t="shared" si="8"/>
        <v>844.9490733355766</v>
      </c>
      <c r="Q28">
        <f t="shared" si="4"/>
        <v>7462.3206091823595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-0.52122524940294734</v>
      </c>
      <c r="D29" s="4">
        <f>Input!I30</f>
        <v>997.37343371428574</v>
      </c>
      <c r="E29">
        <f t="shared" si="2"/>
        <v>996.78213485714286</v>
      </c>
      <c r="F29">
        <f t="shared" si="9"/>
        <v>1049.2742613512582</v>
      </c>
      <c r="G29">
        <f t="shared" si="5"/>
        <v>2755.4233438742099</v>
      </c>
      <c r="H29">
        <f t="shared" si="3"/>
        <v>930320.78301941766</v>
      </c>
      <c r="M29" s="4">
        <f>Input!J30</f>
        <v>127.06356542857145</v>
      </c>
      <c r="N29">
        <f t="shared" si="6"/>
        <v>126.76791600000003</v>
      </c>
      <c r="O29">
        <f t="shared" si="7"/>
        <v>105.14103233274946</v>
      </c>
      <c r="P29">
        <f t="shared" si="8"/>
        <v>467.72209715678935</v>
      </c>
      <c r="Q29">
        <f t="shared" si="4"/>
        <v>7089.6742521319538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-0.4306879894174917</v>
      </c>
      <c r="D30" s="4">
        <f>Input!I31</f>
        <v>1122.7616522857143</v>
      </c>
      <c r="E30">
        <f t="shared" si="2"/>
        <v>1122.1703534285714</v>
      </c>
      <c r="F30">
        <f t="shared" si="9"/>
        <v>1159.0450467020128</v>
      </c>
      <c r="G30">
        <f t="shared" si="5"/>
        <v>1359.7430040103829</v>
      </c>
      <c r="H30">
        <f t="shared" si="3"/>
        <v>730615.67417817051</v>
      </c>
      <c r="M30" s="4">
        <f>Input!J31</f>
        <v>125.38821857142852</v>
      </c>
      <c r="N30">
        <f t="shared" si="6"/>
        <v>125.0925691428571</v>
      </c>
      <c r="O30">
        <f t="shared" si="7"/>
        <v>109.77078535075461</v>
      </c>
      <c r="P30">
        <f t="shared" si="8"/>
        <v>234.75705857193466</v>
      </c>
      <c r="Q30">
        <f t="shared" si="4"/>
        <v>6810.3519469590619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-0.34015072943203606</v>
      </c>
      <c r="D31" s="4">
        <f>Input!I32</f>
        <v>1245.9653498571429</v>
      </c>
      <c r="E31">
        <f t="shared" si="2"/>
        <v>1245.374051</v>
      </c>
      <c r="F31">
        <f t="shared" si="9"/>
        <v>1272.7138783207351</v>
      </c>
      <c r="G31">
        <f t="shared" si="5"/>
        <v>747.46615792761554</v>
      </c>
      <c r="H31">
        <f t="shared" si="3"/>
        <v>549217.00124299387</v>
      </c>
      <c r="M31" s="4">
        <f>Input!J32</f>
        <v>123.20369757142862</v>
      </c>
      <c r="N31">
        <f t="shared" si="6"/>
        <v>122.9080481428572</v>
      </c>
      <c r="O31">
        <f t="shared" si="7"/>
        <v>113.66883161872227</v>
      </c>
      <c r="P31">
        <f t="shared" si="8"/>
        <v>85.363121979847975</v>
      </c>
      <c r="Q31">
        <f t="shared" si="4"/>
        <v>6454.5695146909802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-0.24961346944658044</v>
      </c>
      <c r="D32" s="4">
        <f>Input!I33</f>
        <v>1366.7710018571429</v>
      </c>
      <c r="E32">
        <f t="shared" si="2"/>
        <v>1366.179703</v>
      </c>
      <c r="F32">
        <f t="shared" si="9"/>
        <v>1389.4582926307025</v>
      </c>
      <c r="G32">
        <f t="shared" si="5"/>
        <v>541.89273519465121</v>
      </c>
      <c r="H32">
        <f t="shared" si="3"/>
        <v>389809.61186391115</v>
      </c>
      <c r="M32" s="4">
        <f>Input!J33</f>
        <v>120.80565200000001</v>
      </c>
      <c r="N32">
        <f t="shared" si="6"/>
        <v>120.51000257142859</v>
      </c>
      <c r="O32">
        <f t="shared" si="7"/>
        <v>116.74441430996735</v>
      </c>
      <c r="P32">
        <f t="shared" si="8"/>
        <v>14.179654954854627</v>
      </c>
      <c r="Q32">
        <f t="shared" si="4"/>
        <v>6075.0005655557234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-0.15907620946112483</v>
      </c>
      <c r="D33" s="4">
        <f>Input!I34</f>
        <v>1483.8317608571429</v>
      </c>
      <c r="E33">
        <f t="shared" si="2"/>
        <v>1483.240462</v>
      </c>
      <c r="F33">
        <f t="shared" si="9"/>
        <v>1508.3826780008967</v>
      </c>
      <c r="G33">
        <f t="shared" si="5"/>
        <v>632.13102543574723</v>
      </c>
      <c r="H33">
        <f t="shared" si="3"/>
        <v>255452.37188957079</v>
      </c>
      <c r="M33" s="4">
        <f>Input!J34</f>
        <v>117.06075899999996</v>
      </c>
      <c r="N33">
        <f t="shared" si="6"/>
        <v>116.76510957142854</v>
      </c>
      <c r="O33">
        <f t="shared" si="7"/>
        <v>118.92438537019419</v>
      </c>
      <c r="P33">
        <f t="shared" si="8"/>
        <v>4.6624719751350288</v>
      </c>
      <c r="Q33">
        <f t="shared" si="4"/>
        <v>5505.2537169220968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-6.8538949475669186E-2</v>
      </c>
      <c r="D34" s="4">
        <f>Input!I35</f>
        <v>1594.3389568571426</v>
      </c>
      <c r="E34">
        <f t="shared" si="2"/>
        <v>1593.7476579999998</v>
      </c>
      <c r="F34">
        <f t="shared" si="9"/>
        <v>1628.5387743646463</v>
      </c>
      <c r="G34">
        <f t="shared" si="5"/>
        <v>1210.4217778983764</v>
      </c>
      <c r="H34">
        <f t="shared" si="3"/>
        <v>148430.55880355672</v>
      </c>
      <c r="M34" s="4">
        <f>Input!J35</f>
        <v>110.50719599999979</v>
      </c>
      <c r="N34">
        <f t="shared" si="6"/>
        <v>110.21154657142837</v>
      </c>
      <c r="O34">
        <f t="shared" si="7"/>
        <v>120.1560963637497</v>
      </c>
      <c r="P34">
        <f t="shared" si="8"/>
        <v>98.89407057195811</v>
      </c>
      <c r="Q34">
        <f t="shared" si="4"/>
        <v>4575.6882739770472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2.1998310509786435E-2</v>
      </c>
      <c r="D35" s="4">
        <f>Input!I36</f>
        <v>1707.1949235714287</v>
      </c>
      <c r="E35">
        <f t="shared" si="2"/>
        <v>1706.6036247142858</v>
      </c>
      <c r="F35">
        <f t="shared" si="9"/>
        <v>1748.9482861708589</v>
      </c>
      <c r="G35">
        <f t="shared" si="5"/>
        <v>1793.0703538717808</v>
      </c>
      <c r="H35">
        <f t="shared" si="3"/>
        <v>70149.418597196447</v>
      </c>
      <c r="M35" s="4">
        <f>Input!J36</f>
        <v>112.85596671428607</v>
      </c>
      <c r="N35">
        <f t="shared" si="6"/>
        <v>112.56031728571465</v>
      </c>
      <c r="O35">
        <f t="shared" si="7"/>
        <v>120.40951180621252</v>
      </c>
      <c r="P35">
        <f t="shared" si="8"/>
        <v>61.609854620613859</v>
      </c>
      <c r="Q35">
        <f t="shared" si="4"/>
        <v>4898.96471030051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0.11253557049524206</v>
      </c>
      <c r="D36" s="4">
        <f>Input!I37</f>
        <v>1822.4325108571429</v>
      </c>
      <c r="E36">
        <f t="shared" si="2"/>
        <v>1821.841212</v>
      </c>
      <c r="F36">
        <f t="shared" si="9"/>
        <v>1868.626712719532</v>
      </c>
      <c r="G36">
        <f t="shared" si="5"/>
        <v>2188.8830775773208</v>
      </c>
      <c r="H36">
        <f t="shared" si="3"/>
        <v>21076.921320870479</v>
      </c>
      <c r="M36" s="4">
        <f>Input!J37</f>
        <v>115.2375872857142</v>
      </c>
      <c r="N36">
        <f t="shared" si="6"/>
        <v>114.94193785714278</v>
      </c>
      <c r="O36">
        <f t="shared" si="7"/>
        <v>119.67842654867314</v>
      </c>
      <c r="P36">
        <f t="shared" si="8"/>
        <v>22.434325124995063</v>
      </c>
      <c r="Q36">
        <f t="shared" si="4"/>
        <v>5238.0284811681513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0.20307283048069769</v>
      </c>
      <c r="D37" s="4">
        <f>Input!I38</f>
        <v>1932.1184584285713</v>
      </c>
      <c r="E37">
        <f t="shared" si="2"/>
        <v>1931.5271595714285</v>
      </c>
      <c r="F37">
        <f t="shared" si="9"/>
        <v>1986.6074310411755</v>
      </c>
      <c r="G37">
        <f t="shared" si="5"/>
        <v>3033.8363051810256</v>
      </c>
      <c r="H37">
        <f t="shared" si="3"/>
        <v>739.74264448638326</v>
      </c>
      <c r="M37" s="4">
        <f>Input!J38</f>
        <v>109.68594757142841</v>
      </c>
      <c r="N37">
        <f t="shared" si="6"/>
        <v>109.39029814285699</v>
      </c>
      <c r="O37">
        <f t="shared" si="7"/>
        <v>117.98071832164356</v>
      </c>
      <c r="P37">
        <f t="shared" si="8"/>
        <v>73.795318848103534</v>
      </c>
      <c r="Q37">
        <f t="shared" si="4"/>
        <v>4465.2579382598997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0.29361009046615333</v>
      </c>
      <c r="D38" s="4">
        <f>Input!I39</f>
        <v>2037.7145885714285</v>
      </c>
      <c r="E38">
        <f t="shared" si="2"/>
        <v>2037.1232897142856</v>
      </c>
      <c r="F38">
        <f t="shared" si="9"/>
        <v>2101.9650521292278</v>
      </c>
      <c r="G38">
        <f t="shared" si="5"/>
        <v>4204.4541530758106</v>
      </c>
      <c r="H38">
        <f t="shared" si="3"/>
        <v>7772.0817073739718</v>
      </c>
      <c r="M38" s="4">
        <f>Input!J39</f>
        <v>105.59613014285719</v>
      </c>
      <c r="N38">
        <f t="shared" si="6"/>
        <v>105.30048071428577</v>
      </c>
      <c r="O38">
        <f t="shared" si="7"/>
        <v>115.35762108805251</v>
      </c>
      <c r="P38">
        <f t="shared" si="8"/>
        <v>101.14607249764906</v>
      </c>
      <c r="Q38">
        <f t="shared" si="4"/>
        <v>3935.4001949310095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0.38414735045160892</v>
      </c>
      <c r="D39" s="4">
        <f>Input!I40</f>
        <v>2140.7155734285711</v>
      </c>
      <c r="E39">
        <f t="shared" si="2"/>
        <v>2140.1242745714285</v>
      </c>
      <c r="F39">
        <f t="shared" si="9"/>
        <v>2213.8371125711251</v>
      </c>
      <c r="G39">
        <f t="shared" si="5"/>
        <v>5433.5824859695158</v>
      </c>
      <c r="H39">
        <f t="shared" si="3"/>
        <v>40012.589475333079</v>
      </c>
      <c r="M39" s="4">
        <f>Input!J40</f>
        <v>103.00098485714261</v>
      </c>
      <c r="N39">
        <f t="shared" si="6"/>
        <v>102.70533542857119</v>
      </c>
      <c r="O39">
        <f t="shared" si="7"/>
        <v>111.87206044189713</v>
      </c>
      <c r="P39">
        <f t="shared" si="8"/>
        <v>84.028847469935542</v>
      </c>
      <c r="Q39">
        <f t="shared" si="4"/>
        <v>3616.5336791362147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0.47468461043706456</v>
      </c>
      <c r="D40" s="4">
        <f>Input!I41</f>
        <v>2234.9127744285711</v>
      </c>
      <c r="E40">
        <f t="shared" si="2"/>
        <v>2234.3214755714284</v>
      </c>
      <c r="F40">
        <f t="shared" si="9"/>
        <v>2321.443257446766</v>
      </c>
      <c r="G40">
        <f t="shared" si="5"/>
        <v>7590.2048771338941</v>
      </c>
      <c r="H40">
        <f t="shared" si="3"/>
        <v>94640.902832234206</v>
      </c>
      <c r="M40" s="4">
        <f>Input!J41</f>
        <v>94.19720099999995</v>
      </c>
      <c r="N40">
        <f t="shared" si="6"/>
        <v>93.901551571428527</v>
      </c>
      <c r="O40">
        <f t="shared" si="7"/>
        <v>107.60614487564069</v>
      </c>
      <c r="P40">
        <f t="shared" si="8"/>
        <v>187.81587763385699</v>
      </c>
      <c r="Q40">
        <f t="shared" si="4"/>
        <v>2635.1630232583643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0.56522187042252015</v>
      </c>
      <c r="D41" s="4">
        <f>Input!I42</f>
        <v>2327.6810031428572</v>
      </c>
      <c r="E41">
        <f t="shared" si="2"/>
        <v>2327.0897042857146</v>
      </c>
      <c r="F41">
        <f t="shared" si="9"/>
        <v>2424.1012099920695</v>
      </c>
      <c r="G41">
        <f t="shared" si="5"/>
        <v>9411.232239414132</v>
      </c>
      <c r="H41">
        <f t="shared" si="3"/>
        <v>168342.45364002787</v>
      </c>
      <c r="M41" s="4">
        <f>Input!J42</f>
        <v>92.768228714286124</v>
      </c>
      <c r="N41">
        <f t="shared" si="6"/>
        <v>92.472579285714701</v>
      </c>
      <c r="O41">
        <f t="shared" si="7"/>
        <v>102.65795254530352</v>
      </c>
      <c r="P41">
        <f t="shared" si="8"/>
        <v>103.74182843714688</v>
      </c>
      <c r="Q41">
        <f t="shared" si="4"/>
        <v>2490.4957186407337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0.65575913040797584</v>
      </c>
      <c r="D42" s="4">
        <f>Input!I43</f>
        <v>2418.2154359999995</v>
      </c>
      <c r="E42">
        <f t="shared" si="2"/>
        <v>2417.6241371428569</v>
      </c>
      <c r="F42">
        <f t="shared" si="9"/>
        <v>2521.2389989967228</v>
      </c>
      <c r="G42">
        <f t="shared" si="5"/>
        <v>10736.039596995721</v>
      </c>
      <c r="H42">
        <f t="shared" si="3"/>
        <v>257488.6124436094</v>
      </c>
      <c r="M42" s="4">
        <f>Input!J43</f>
        <v>90.534432857142292</v>
      </c>
      <c r="N42">
        <f t="shared" si="6"/>
        <v>90.238783428570869</v>
      </c>
      <c r="O42">
        <f t="shared" si="7"/>
        <v>97.137789004653101</v>
      </c>
      <c r="P42">
        <f t="shared" si="8"/>
        <v>47.596277938813721</v>
      </c>
      <c r="Q42">
        <f t="shared" si="4"/>
        <v>2272.5309936768508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0.74629639039343143</v>
      </c>
      <c r="D43" s="4">
        <f>Input!I44</f>
        <v>2504.0194775714285</v>
      </c>
      <c r="E43">
        <f t="shared" si="2"/>
        <v>2503.4281787142859</v>
      </c>
      <c r="F43">
        <f t="shared" si="9"/>
        <v>2612.4031139394115</v>
      </c>
      <c r="G43">
        <f t="shared" si="5"/>
        <v>11875.536507320319</v>
      </c>
      <c r="H43">
        <f t="shared" si="3"/>
        <v>358318.93417979364</v>
      </c>
      <c r="M43" s="4">
        <f>Input!J44</f>
        <v>85.804041571429025</v>
      </c>
      <c r="N43">
        <f t="shared" si="6"/>
        <v>85.508392142857602</v>
      </c>
      <c r="O43">
        <f t="shared" si="7"/>
        <v>91.164114942688855</v>
      </c>
      <c r="P43">
        <f t="shared" si="8"/>
        <v>31.987200388531065</v>
      </c>
      <c r="Q43">
        <f t="shared" si="4"/>
        <v>1843.9019593629919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0.83683365037888702</v>
      </c>
      <c r="D44" s="4">
        <f>Input!I45</f>
        <v>2585.2409525714284</v>
      </c>
      <c r="E44">
        <f t="shared" si="2"/>
        <v>2584.6496537142857</v>
      </c>
      <c r="F44">
        <f t="shared" si="9"/>
        <v>2697.2624669117213</v>
      </c>
      <c r="G44">
        <f t="shared" si="5"/>
        <v>12681.645696240519</v>
      </c>
      <c r="H44">
        <f t="shared" si="3"/>
        <v>467113.23239475954</v>
      </c>
      <c r="M44" s="4">
        <f>Input!J45</f>
        <v>81.221474999999828</v>
      </c>
      <c r="N44">
        <f t="shared" si="6"/>
        <v>80.925825571428405</v>
      </c>
      <c r="O44">
        <f t="shared" si="7"/>
        <v>84.859352972309892</v>
      </c>
      <c r="P44">
        <f t="shared" si="8"/>
        <v>15.472637813485473</v>
      </c>
      <c r="Q44">
        <f t="shared" si="4"/>
        <v>1471.3448305150148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0.92737091036434272</v>
      </c>
      <c r="D45" s="4">
        <f>Input!I46</f>
        <v>2660.8286630000002</v>
      </c>
      <c r="E45">
        <f t="shared" si="2"/>
        <v>2660.2373641428576</v>
      </c>
      <c r="F45">
        <f t="shared" si="9"/>
        <v>2775.6082457470179</v>
      </c>
      <c r="G45">
        <f t="shared" si="5"/>
        <v>13310.440322121181</v>
      </c>
      <c r="H45">
        <f t="shared" si="3"/>
        <v>580343.20805254159</v>
      </c>
      <c r="M45" s="4">
        <f>Input!J46</f>
        <v>75.587710428571881</v>
      </c>
      <c r="N45">
        <f t="shared" si="6"/>
        <v>75.292061000000459</v>
      </c>
      <c r="O45">
        <f t="shared" si="7"/>
        <v>78.345778835296684</v>
      </c>
      <c r="P45">
        <f t="shared" si="8"/>
        <v>9.3251926176062678</v>
      </c>
      <c r="Q45">
        <f t="shared" si="4"/>
        <v>1070.882978022172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1.0179081703497983</v>
      </c>
      <c r="D46" s="4">
        <f>Input!I47</f>
        <v>2731.7024071428573</v>
      </c>
      <c r="E46">
        <f t="shared" si="2"/>
        <v>2731.1111082857146</v>
      </c>
      <c r="F46">
        <f t="shared" si="9"/>
        <v>2847.3499316972211</v>
      </c>
      <c r="G46">
        <f t="shared" si="5"/>
        <v>13511.464068091385</v>
      </c>
      <c r="H46">
        <f t="shared" si="3"/>
        <v>694796.08395563974</v>
      </c>
      <c r="M46" s="4">
        <f>Input!J47</f>
        <v>70.873744142857049</v>
      </c>
      <c r="N46">
        <f t="shared" si="6"/>
        <v>70.578094714285626</v>
      </c>
      <c r="O46">
        <f t="shared" si="7"/>
        <v>71.741685950203319</v>
      </c>
      <c r="P46">
        <f t="shared" si="8"/>
        <v>1.3539445643044636</v>
      </c>
      <c r="Q46">
        <f t="shared" si="4"/>
        <v>784.5815060321321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1.108445430335254</v>
      </c>
      <c r="D47" s="4">
        <f>Input!I48</f>
        <v>2797.9114599999998</v>
      </c>
      <c r="E47">
        <f t="shared" si="2"/>
        <v>2797.3201611428572</v>
      </c>
      <c r="F47">
        <f t="shared" si="9"/>
        <v>2912.5079166260725</v>
      </c>
      <c r="G47">
        <f t="shared" si="5"/>
        <v>13268.219013261012</v>
      </c>
      <c r="H47">
        <f t="shared" si="3"/>
        <v>807665.77957041899</v>
      </c>
      <c r="M47" s="4">
        <f>Input!J48</f>
        <v>66.209052857142524</v>
      </c>
      <c r="N47">
        <f t="shared" si="6"/>
        <v>65.913403428571101</v>
      </c>
      <c r="O47">
        <f t="shared" si="7"/>
        <v>65.157984928851207</v>
      </c>
      <c r="P47">
        <f t="shared" si="8"/>
        <v>0.57065710971905625</v>
      </c>
      <c r="Q47">
        <f t="shared" si="4"/>
        <v>545.02128013307481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1.1989826903207095</v>
      </c>
      <c r="D48" s="4">
        <f>Input!I49</f>
        <v>2858.4046232857145</v>
      </c>
      <c r="E48">
        <f t="shared" si="2"/>
        <v>2857.8133244285718</v>
      </c>
      <c r="F48">
        <f t="shared" si="9"/>
        <v>2971.2032807783066</v>
      </c>
      <c r="G48">
        <f t="shared" si="5"/>
        <v>12857.282200994763</v>
      </c>
      <c r="H48">
        <f t="shared" si="3"/>
        <v>916610.23996588017</v>
      </c>
      <c r="M48" s="4">
        <f>Input!J49</f>
        <v>60.493163285714672</v>
      </c>
      <c r="N48">
        <f t="shared" si="6"/>
        <v>60.197513857143242</v>
      </c>
      <c r="O48">
        <f t="shared" si="7"/>
        <v>58.695364152234291</v>
      </c>
      <c r="P48">
        <f t="shared" si="8"/>
        <v>2.256453735958051</v>
      </c>
      <c r="Q48">
        <f t="shared" si="4"/>
        <v>310.80989226808197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1.2895199503061652</v>
      </c>
      <c r="D49" s="4">
        <f>Input!I50</f>
        <v>2908.5993305714283</v>
      </c>
      <c r="E49">
        <f t="shared" si="2"/>
        <v>2908.0080317142856</v>
      </c>
      <c r="F49">
        <f t="shared" si="9"/>
        <v>3023.6453775961481</v>
      </c>
      <c r="G49">
        <f t="shared" si="5"/>
        <v>13371.995762601509</v>
      </c>
      <c r="H49">
        <f t="shared" si="3"/>
        <v>1019776.2928837443</v>
      </c>
      <c r="M49" s="4">
        <f>Input!J50</f>
        <v>50.194707285713775</v>
      </c>
      <c r="N49">
        <f t="shared" si="6"/>
        <v>49.899057857142346</v>
      </c>
      <c r="O49">
        <f t="shared" si="7"/>
        <v>52.442096817841495</v>
      </c>
      <c r="P49">
        <f t="shared" si="8"/>
        <v>6.4670471556338116</v>
      </c>
      <c r="Q49">
        <f t="shared" si="4"/>
        <v>53.748623238550763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1.3800572102916209</v>
      </c>
      <c r="D50" s="4">
        <f>Input!I51</f>
        <v>2952.6346742857136</v>
      </c>
      <c r="E50">
        <f t="shared" si="2"/>
        <v>2952.0433754285709</v>
      </c>
      <c r="F50">
        <f t="shared" si="9"/>
        <v>3070.1179148978504</v>
      </c>
      <c r="G50">
        <f t="shared" si="5"/>
        <v>13941.596870882429</v>
      </c>
      <c r="H50">
        <f t="shared" si="3"/>
        <v>1115795.6192290571</v>
      </c>
      <c r="M50" s="4">
        <f>Input!J51</f>
        <v>44.035343714285318</v>
      </c>
      <c r="N50">
        <f t="shared" si="6"/>
        <v>43.739694285713888</v>
      </c>
      <c r="O50">
        <f t="shared" si="7"/>
        <v>46.47253730170214</v>
      </c>
      <c r="P50">
        <f t="shared" si="8"/>
        <v>7.4684309500357626</v>
      </c>
      <c r="Q50">
        <f t="shared" si="4"/>
        <v>1.3735410651148814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1.4705944702770763</v>
      </c>
      <c r="D51" s="4">
        <f>Input!I52</f>
        <v>2994.1405727142856</v>
      </c>
      <c r="E51">
        <f t="shared" si="2"/>
        <v>2993.5492738571429</v>
      </c>
      <c r="F51">
        <f t="shared" si="9"/>
        <v>3110.9642232454639</v>
      </c>
      <c r="G51">
        <f t="shared" si="5"/>
        <v>13786.270339861987</v>
      </c>
      <c r="H51">
        <f t="shared" si="3"/>
        <v>1203756.9538073679</v>
      </c>
      <c r="M51" s="4">
        <f>Input!J52</f>
        <v>41.505898428571982</v>
      </c>
      <c r="N51">
        <f t="shared" si="6"/>
        <v>41.210249000000552</v>
      </c>
      <c r="O51">
        <f t="shared" si="7"/>
        <v>40.846308347613657</v>
      </c>
      <c r="P51">
        <f t="shared" si="8"/>
        <v>0.13245279845979818</v>
      </c>
      <c r="Q51">
        <f t="shared" si="4"/>
        <v>1.8427074328914235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1.561131730262532</v>
      </c>
      <c r="D52" s="4">
        <f>Input!I53</f>
        <v>3031.8687281428574</v>
      </c>
      <c r="E52">
        <f t="shared" si="2"/>
        <v>3031.2774292857148</v>
      </c>
      <c r="F52">
        <f t="shared" si="9"/>
        <v>3146.5723664956618</v>
      </c>
      <c r="G52">
        <f t="shared" si="5"/>
        <v>13292.922546245614</v>
      </c>
      <c r="H52">
        <f t="shared" si="3"/>
        <v>1283160.453577097</v>
      </c>
      <c r="M52" s="4">
        <f>Input!J53</f>
        <v>37.728155428571881</v>
      </c>
      <c r="N52">
        <f t="shared" si="6"/>
        <v>37.432506000000451</v>
      </c>
      <c r="O52">
        <f t="shared" si="7"/>
        <v>35.608143250197642</v>
      </c>
      <c r="P52">
        <f t="shared" si="8"/>
        <v>3.3282994428680666</v>
      </c>
      <c r="Q52">
        <f t="shared" si="4"/>
        <v>26.370346853308085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1.6516689902479877</v>
      </c>
      <c r="D53" s="4">
        <f>Input!I54</f>
        <v>3070.0567825714288</v>
      </c>
      <c r="E53">
        <f t="shared" si="2"/>
        <v>3069.4654837142862</v>
      </c>
      <c r="F53">
        <f t="shared" si="9"/>
        <v>3177.3606825039037</v>
      </c>
      <c r="G53">
        <f t="shared" si="5"/>
        <v>11641.373921851089</v>
      </c>
      <c r="H53">
        <f t="shared" si="3"/>
        <v>1353860.3337739853</v>
      </c>
      <c r="M53" s="4">
        <f>Input!J54</f>
        <v>38.188054428571377</v>
      </c>
      <c r="N53">
        <f t="shared" si="6"/>
        <v>37.892404999999947</v>
      </c>
      <c r="O53">
        <f t="shared" si="7"/>
        <v>30.788316008241996</v>
      </c>
      <c r="P53">
        <f t="shared" si="8"/>
        <v>50.468080402816504</v>
      </c>
      <c r="Q53">
        <f t="shared" si="4"/>
        <v>21.858501180683447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1.7422062502334434</v>
      </c>
      <c r="D54" s="4">
        <f>Input!I55</f>
        <v>3107.1115141428577</v>
      </c>
      <c r="E54">
        <f t="shared" si="2"/>
        <v>3106.520215285715</v>
      </c>
      <c r="F54">
        <f t="shared" si="9"/>
        <v>3203.7642513643459</v>
      </c>
      <c r="G54">
        <f t="shared" si="5"/>
        <v>9456.4025528620623</v>
      </c>
      <c r="H54">
        <f t="shared" si="3"/>
        <v>1416001.4935261277</v>
      </c>
      <c r="M54" s="4">
        <f>Input!J55</f>
        <v>37.054731571428874</v>
      </c>
      <c r="N54">
        <f t="shared" si="6"/>
        <v>36.759082142857444</v>
      </c>
      <c r="O54">
        <f t="shared" si="7"/>
        <v>26.403568860442235</v>
      </c>
      <c r="P54">
        <f t="shared" si="8"/>
        <v>107.23665534227783</v>
      </c>
      <c r="Q54">
        <f t="shared" si="4"/>
        <v>33.740187820027685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1.8327435102188989</v>
      </c>
      <c r="D55" s="4">
        <f>Input!I56</f>
        <v>3142.0474247142852</v>
      </c>
      <c r="E55">
        <f t="shared" si="2"/>
        <v>3141.4561258571425</v>
      </c>
      <c r="F55">
        <f t="shared" si="9"/>
        <v>3226.2226827647623</v>
      </c>
      <c r="G55">
        <f t="shared" si="5"/>
        <v>7185.3691699727488</v>
      </c>
      <c r="H55">
        <f t="shared" si="3"/>
        <v>1469955.08229138</v>
      </c>
      <c r="M55" s="4">
        <f>Input!J56</f>
        <v>34.935910571427485</v>
      </c>
      <c r="N55">
        <f t="shared" si="6"/>
        <v>34.640261142856055</v>
      </c>
      <c r="O55">
        <f t="shared" si="7"/>
        <v>22.458431400416231</v>
      </c>
      <c r="P55">
        <f t="shared" si="8"/>
        <v>148.39697587379152</v>
      </c>
      <c r="Q55">
        <f t="shared" si="4"/>
        <v>62.844486649569795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1.9232807702043546</v>
      </c>
      <c r="D56" s="4">
        <f>Input!I57</f>
        <v>3173.7804661428568</v>
      </c>
      <c r="E56">
        <f t="shared" si="2"/>
        <v>3173.1891672857141</v>
      </c>
      <c r="F56">
        <f t="shared" si="9"/>
        <v>3245.1695013695248</v>
      </c>
      <c r="G56">
        <f t="shared" si="5"/>
        <v>5181.1684948170005</v>
      </c>
      <c r="H56">
        <f t="shared" si="3"/>
        <v>1516256.9557403016</v>
      </c>
      <c r="M56" s="4">
        <f>Input!J57</f>
        <v>31.733041428571596</v>
      </c>
      <c r="N56">
        <f t="shared" si="6"/>
        <v>31.437392000000166</v>
      </c>
      <c r="O56">
        <f t="shared" si="7"/>
        <v>18.946818604762306</v>
      </c>
      <c r="P56">
        <f t="shared" si="8"/>
        <v>156.01442374182383</v>
      </c>
      <c r="Q56">
        <f t="shared" si="4"/>
        <v>123.88403672083304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2.0138180301898103</v>
      </c>
      <c r="D57" s="4">
        <f>Input!I58</f>
        <v>3202.7541127142858</v>
      </c>
      <c r="E57">
        <f t="shared" si="2"/>
        <v>3202.1628138571432</v>
      </c>
      <c r="F57">
        <f t="shared" si="9"/>
        <v>3261.0232973381949</v>
      </c>
      <c r="G57">
        <f t="shared" si="5"/>
        <v>3464.5565156231587</v>
      </c>
      <c r="H57">
        <f t="shared" si="3"/>
        <v>1555551.8813865231</v>
      </c>
      <c r="M57" s="4">
        <f>Input!J58</f>
        <v>28.973646571429072</v>
      </c>
      <c r="N57">
        <f t="shared" si="6"/>
        <v>28.677997142857642</v>
      </c>
      <c r="O57">
        <f t="shared" si="7"/>
        <v>15.853795968670074</v>
      </c>
      <c r="P57">
        <f t="shared" si="8"/>
        <v>164.46013575603379</v>
      </c>
      <c r="Q57">
        <f t="shared" si="4"/>
        <v>192.92419555781555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2.104355290175266</v>
      </c>
      <c r="D58" s="4">
        <f>Input!I59</f>
        <v>3229.0176391428572</v>
      </c>
      <c r="E58">
        <f t="shared" si="2"/>
        <v>3228.4263402857146</v>
      </c>
      <c r="F58">
        <f t="shared" si="9"/>
        <v>3274.1807047414241</v>
      </c>
      <c r="G58">
        <f t="shared" si="5"/>
        <v>2093.4618667458922</v>
      </c>
      <c r="H58">
        <f t="shared" si="3"/>
        <v>1588545.3003965383</v>
      </c>
      <c r="M58" s="4">
        <f>Input!J59</f>
        <v>26.263526428571367</v>
      </c>
      <c r="N58">
        <f t="shared" si="6"/>
        <v>25.967876999999937</v>
      </c>
      <c r="O58">
        <f t="shared" si="7"/>
        <v>13.157407403228953</v>
      </c>
      <c r="P58">
        <f t="shared" si="8"/>
        <v>164.10813128979373</v>
      </c>
      <c r="Q58">
        <f t="shared" si="4"/>
        <v>275.55454203957476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2.1948925501607213</v>
      </c>
      <c r="D59" s="4">
        <f>Input!I60</f>
        <v>3253.4908438571424</v>
      </c>
      <c r="E59">
        <f t="shared" si="2"/>
        <v>3252.8995449999998</v>
      </c>
      <c r="F59">
        <f t="shared" si="9"/>
        <v>3285.0111788882414</v>
      </c>
      <c r="G59">
        <f t="shared" si="5"/>
        <v>1031.1570309724673</v>
      </c>
      <c r="H59">
        <f t="shared" si="3"/>
        <v>1615963.5186452989</v>
      </c>
      <c r="M59" s="4">
        <f>Input!J60</f>
        <v>24.473204714285202</v>
      </c>
      <c r="N59">
        <f t="shared" si="6"/>
        <v>24.177555285713773</v>
      </c>
      <c r="O59">
        <f t="shared" si="7"/>
        <v>10.83047414681732</v>
      </c>
      <c r="P59">
        <f t="shared" si="8"/>
        <v>178.14457492828544</v>
      </c>
      <c r="Q59">
        <f t="shared" si="4"/>
        <v>338.19788614672171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2.285429810146177</v>
      </c>
      <c r="D60" s="4">
        <f>Input!I61</f>
        <v>3275.1882288571428</v>
      </c>
      <c r="E60">
        <f t="shared" si="2"/>
        <v>3274.5969300000002</v>
      </c>
      <c r="F60">
        <f t="shared" si="9"/>
        <v>3293.8534679409804</v>
      </c>
      <c r="G60">
        <f t="shared" si="5"/>
        <v>370.81425347241196</v>
      </c>
      <c r="H60">
        <f t="shared" si="3"/>
        <v>1638522.4383375451</v>
      </c>
      <c r="M60" s="4">
        <f>Input!J61</f>
        <v>21.697385000000395</v>
      </c>
      <c r="N60">
        <f t="shared" si="6"/>
        <v>21.401735571428965</v>
      </c>
      <c r="O60">
        <f t="shared" si="7"/>
        <v>8.842289052738936</v>
      </c>
      <c r="P60">
        <f t="shared" si="8"/>
        <v>157.73969685583509</v>
      </c>
      <c r="Q60">
        <f t="shared" si="4"/>
        <v>447.99858369199865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2.3759670701316327</v>
      </c>
      <c r="D61" s="4">
        <f>Input!I62</f>
        <v>3295.2266918571431</v>
      </c>
      <c r="E61">
        <f t="shared" si="2"/>
        <v>3294.6353930000005</v>
      </c>
      <c r="F61">
        <f t="shared" si="9"/>
        <v>3301.0136165422518</v>
      </c>
      <c r="G61">
        <f t="shared" si="5"/>
        <v>40.681735554929517</v>
      </c>
      <c r="H61">
        <f t="shared" si="3"/>
        <v>1656904.371375662</v>
      </c>
      <c r="M61" s="4">
        <f>Input!J62</f>
        <v>20.03846300000032</v>
      </c>
      <c r="N61">
        <f t="shared" si="6"/>
        <v>19.74281357142889</v>
      </c>
      <c r="O61">
        <f t="shared" si="7"/>
        <v>7.1601486012712154</v>
      </c>
      <c r="P61">
        <f t="shared" si="8"/>
        <v>158.32345775123304</v>
      </c>
      <c r="Q61">
        <f t="shared" si="4"/>
        <v>520.97601579171692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2.4665043301170884</v>
      </c>
      <c r="D62" s="4">
        <f>Input!I63</f>
        <v>3314.9530804285719</v>
      </c>
      <c r="E62">
        <f t="shared" si="2"/>
        <v>3314.3617815714292</v>
      </c>
      <c r="F62">
        <f t="shared" si="9"/>
        <v>3306.7642998797742</v>
      </c>
      <c r="G62">
        <f t="shared" si="5"/>
        <v>57.721728055033651</v>
      </c>
      <c r="H62">
        <f t="shared" si="3"/>
        <v>1671742.0926441362</v>
      </c>
      <c r="M62" s="4">
        <f>Input!J63</f>
        <v>19.726388571428743</v>
      </c>
      <c r="N62">
        <f t="shared" si="6"/>
        <v>19.430739142857313</v>
      </c>
      <c r="O62">
        <f t="shared" si="7"/>
        <v>5.750683337522478</v>
      </c>
      <c r="P62">
        <f t="shared" si="8"/>
        <v>187.1439268370753</v>
      </c>
      <c r="Q62">
        <f t="shared" si="4"/>
        <v>535.31954088551561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2.5570415901025441</v>
      </c>
      <c r="D63" s="4">
        <f>Input!I64</f>
        <v>3333.6611208571426</v>
      </c>
      <c r="E63">
        <f t="shared" si="2"/>
        <v>3333.0698219999999</v>
      </c>
      <c r="F63">
        <f t="shared" si="9"/>
        <v>3311.3452647557233</v>
      </c>
      <c r="G63">
        <f t="shared" si="5"/>
        <v>471.95638745985258</v>
      </c>
      <c r="H63">
        <f t="shared" si="3"/>
        <v>1683609.074284808</v>
      </c>
      <c r="M63" s="4">
        <f>Input!J64</f>
        <v>18.708040428570712</v>
      </c>
      <c r="N63">
        <f t="shared" si="6"/>
        <v>18.412390999999282</v>
      </c>
      <c r="O63">
        <f t="shared" si="7"/>
        <v>4.5809648759490669</v>
      </c>
      <c r="P63">
        <f t="shared" si="8"/>
        <v>191.30834862505873</v>
      </c>
      <c r="Q63">
        <f t="shared" si="4"/>
        <v>583.47956173412899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2.6475788500879998</v>
      </c>
      <c r="D64" s="4">
        <f>Input!I65</f>
        <v>3351.5643377142851</v>
      </c>
      <c r="E64">
        <f t="shared" si="2"/>
        <v>3350.9730388571425</v>
      </c>
      <c r="F64">
        <f t="shared" si="9"/>
        <v>3314.964647905063</v>
      </c>
      <c r="G64">
        <f t="shared" si="5"/>
        <v>1296.6042189577995</v>
      </c>
      <c r="H64">
        <f t="shared" si="3"/>
        <v>1693014.7603162357</v>
      </c>
      <c r="M64" s="4">
        <f>Input!J65</f>
        <v>17.903216857142525</v>
      </c>
      <c r="N64">
        <f t="shared" si="6"/>
        <v>17.607567428571095</v>
      </c>
      <c r="O64">
        <f t="shared" si="7"/>
        <v>3.619383149339837</v>
      </c>
      <c r="P64">
        <f t="shared" si="8"/>
        <v>195.66929942973249</v>
      </c>
      <c r="Q64">
        <f t="shared" si="4"/>
        <v>623.00884711796039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2.738116110073455</v>
      </c>
      <c r="D65" s="4">
        <f>Input!I66</f>
        <v>3368.4492065714285</v>
      </c>
      <c r="E65">
        <f t="shared" si="2"/>
        <v>3367.8579077142858</v>
      </c>
      <c r="F65">
        <f t="shared" si="9"/>
        <v>3317.8009484505114</v>
      </c>
      <c r="G65">
        <f t="shared" si="5"/>
        <v>2505.6991707351685</v>
      </c>
      <c r="H65">
        <f t="shared" si="3"/>
        <v>1700403.7609169842</v>
      </c>
      <c r="M65" s="4">
        <f>Input!J66</f>
        <v>16.884868857143374</v>
      </c>
      <c r="N65">
        <f t="shared" si="6"/>
        <v>16.589219428571944</v>
      </c>
      <c r="O65">
        <f t="shared" si="7"/>
        <v>2.8363005454482941</v>
      </c>
      <c r="P65">
        <f t="shared" si="8"/>
        <v>189.14277780577908</v>
      </c>
      <c r="Q65">
        <f t="shared" si="4"/>
        <v>674.88210760276615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2.8286533700589107</v>
      </c>
      <c r="D66" s="4">
        <f>Input!I67</f>
        <v>3383.6094535714283</v>
      </c>
      <c r="E66">
        <f t="shared" si="2"/>
        <v>3383.0181547142856</v>
      </c>
      <c r="F66">
        <f t="shared" si="9"/>
        <v>3320.0054480636459</v>
      </c>
      <c r="G66">
        <f t="shared" si="5"/>
        <v>3970.6011994395799</v>
      </c>
      <c r="H66">
        <f t="shared" si="3"/>
        <v>1706157.9350355535</v>
      </c>
      <c r="M66" s="4">
        <f>Input!J67</f>
        <v>15.160246999999799</v>
      </c>
      <c r="N66">
        <f t="shared" si="6"/>
        <v>14.864597571428371</v>
      </c>
      <c r="O66">
        <f t="shared" si="7"/>
        <v>2.2044996131344203</v>
      </c>
      <c r="P66">
        <f t="shared" si="8"/>
        <v>160.27808031359868</v>
      </c>
      <c r="Q66">
        <f t="shared" si="4"/>
        <v>767.46258244071828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2.9191906300443669</v>
      </c>
      <c r="D67" s="4">
        <f>Input!I68</f>
        <v>3397.4721280000003</v>
      </c>
      <c r="E67">
        <f t="shared" si="2"/>
        <v>3396.8808291428577</v>
      </c>
      <c r="F67">
        <f t="shared" si="9"/>
        <v>3321.7048961224109</v>
      </c>
      <c r="G67">
        <f t="shared" si="5"/>
        <v>5651.4209054947023</v>
      </c>
      <c r="H67">
        <f t="shared" si="3"/>
        <v>1710600.4606109853</v>
      </c>
      <c r="M67" s="4">
        <f>Input!J68</f>
        <v>13.862674428572063</v>
      </c>
      <c r="N67">
        <f t="shared" si="6"/>
        <v>13.567025000000635</v>
      </c>
      <c r="O67">
        <f t="shared" si="7"/>
        <v>1.6994480587648033</v>
      </c>
      <c r="P67">
        <f t="shared" si="8"/>
        <v>140.83938245615244</v>
      </c>
      <c r="Q67">
        <f t="shared" si="4"/>
        <v>841.03988143443803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3.0097278900298226</v>
      </c>
      <c r="D68" s="4">
        <f>Input!I69</f>
        <v>3410.8913282857143</v>
      </c>
      <c r="E68">
        <f t="shared" ref="E68:E84" si="13">D68-$D$3</f>
        <v>3410.3000294285716</v>
      </c>
      <c r="F68">
        <f t="shared" si="9"/>
        <v>3323.0043050737791</v>
      </c>
      <c r="G68">
        <f t="shared" si="5"/>
        <v>7620.543490627927</v>
      </c>
      <c r="H68">
        <f t="shared" ref="H68:H84" si="14">(F68-$I$4)^2</f>
        <v>1714001.1410728632</v>
      </c>
      <c r="M68" s="4">
        <f>Input!J69</f>
        <v>13.419200285713941</v>
      </c>
      <c r="N68">
        <f t="shared" si="6"/>
        <v>13.123550857142513</v>
      </c>
      <c r="O68">
        <f t="shared" si="7"/>
        <v>1.2994089513682743</v>
      </c>
      <c r="P68">
        <f t="shared" si="8"/>
        <v>139.81033180788646</v>
      </c>
      <c r="Q68">
        <f t="shared" ref="Q68:Q84" si="15">(N68-$R$4)^2</f>
        <v>866.95866090370589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3.1002651500152782</v>
      </c>
      <c r="D69" s="4">
        <f>Input!I70</f>
        <v>3423.1279307142859</v>
      </c>
      <c r="E69">
        <f t="shared" si="13"/>
        <v>3422.5366318571432</v>
      </c>
      <c r="F69">
        <f t="shared" si="9"/>
        <v>3323.9897308156919</v>
      </c>
      <c r="G69">
        <f t="shared" ref="G69:G84" si="16">(E69-F69)^2</f>
        <v>9711.4917048735933</v>
      </c>
      <c r="H69">
        <f t="shared" si="14"/>
        <v>1716582.3482657613</v>
      </c>
      <c r="M69" s="4">
        <f>Input!J70</f>
        <v>12.236602428571587</v>
      </c>
      <c r="N69">
        <f t="shared" ref="N69:N84" si="17">M69-$M$3</f>
        <v>11.940953000000158</v>
      </c>
      <c r="O69">
        <f t="shared" ref="O69:O84" si="18">$X$3*((1/$Z$3)*(1/SQRT(2*PI()))*EXP(-1*C69*C69/2))</f>
        <v>0.9854257419130984</v>
      </c>
      <c r="P69">
        <f t="shared" ref="P69:P84" si="19">(N69-O69)^2</f>
        <v>120.02357750268855</v>
      </c>
      <c r="Q69">
        <f t="shared" si="15"/>
        <v>937.99840376692907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3.1908024100007335</v>
      </c>
      <c r="D70" s="4">
        <f>Input!I71</f>
        <v>3433.8534360000003</v>
      </c>
      <c r="E70">
        <f t="shared" si="13"/>
        <v>3433.2621371428577</v>
      </c>
      <c r="F70">
        <f t="shared" ref="F70:F84" si="20">F69+O70</f>
        <v>3324.7309421331888</v>
      </c>
      <c r="G70">
        <f t="shared" si="16"/>
        <v>11779.020290226772</v>
      </c>
      <c r="H70">
        <f t="shared" si="14"/>
        <v>1718525.144210198</v>
      </c>
      <c r="M70" s="4">
        <f>Input!J71</f>
        <v>10.725505285714462</v>
      </c>
      <c r="N70">
        <f t="shared" si="17"/>
        <v>10.429855857143034</v>
      </c>
      <c r="O70">
        <f t="shared" si="18"/>
        <v>0.74121131749685676</v>
      </c>
      <c r="P70">
        <f t="shared" si="19"/>
        <v>93.869833015615669</v>
      </c>
      <c r="Q70">
        <f t="shared" si="15"/>
        <v>1032.8418362035679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3.2813396699861892</v>
      </c>
      <c r="D71" s="4">
        <f>Input!I72</f>
        <v>3442.7229197142865</v>
      </c>
      <c r="E71">
        <f t="shared" si="13"/>
        <v>3442.1316208571438</v>
      </c>
      <c r="F71">
        <f t="shared" si="20"/>
        <v>3325.2839104786312</v>
      </c>
      <c r="G71">
        <f t="shared" si="16"/>
        <v>13653.387420700761</v>
      </c>
      <c r="H71">
        <f t="shared" si="14"/>
        <v>1719975.2503733246</v>
      </c>
      <c r="M71" s="4">
        <f>Input!J72</f>
        <v>8.8694837142861616</v>
      </c>
      <c r="N71">
        <f t="shared" si="17"/>
        <v>8.5738342857147334</v>
      </c>
      <c r="O71">
        <f t="shared" si="18"/>
        <v>0.55296834544234008</v>
      </c>
      <c r="P71">
        <f t="shared" si="19"/>
        <v>64.334290431821756</v>
      </c>
      <c r="Q71">
        <f t="shared" si="15"/>
        <v>1155.5837630359526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3.3718769299716449</v>
      </c>
      <c r="D72" s="4">
        <f>Input!I73</f>
        <v>3450.9682545714281</v>
      </c>
      <c r="E72">
        <f t="shared" si="13"/>
        <v>3450.3769557142855</v>
      </c>
      <c r="F72">
        <f t="shared" si="20"/>
        <v>3325.6930755850844</v>
      </c>
      <c r="G72">
        <f t="shared" si="16"/>
        <v>15546.069964072974</v>
      </c>
      <c r="H72">
        <f t="shared" si="14"/>
        <v>1721048.6400805998</v>
      </c>
      <c r="M72" s="4">
        <f>Input!J73</f>
        <v>8.2453348571416427</v>
      </c>
      <c r="N72">
        <f t="shared" si="17"/>
        <v>7.9496854285702145</v>
      </c>
      <c r="O72">
        <f t="shared" si="18"/>
        <v>0.40916510645318427</v>
      </c>
      <c r="P72">
        <f t="shared" si="19"/>
        <v>56.859446728259925</v>
      </c>
      <c r="Q72">
        <f t="shared" si="15"/>
        <v>1198.407805434849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3.4624141899571006</v>
      </c>
      <c r="D73" s="4">
        <f>Input!I74</f>
        <v>3458.0966914285714</v>
      </c>
      <c r="E73">
        <f t="shared" si="13"/>
        <v>3457.5053925714287</v>
      </c>
      <c r="F73">
        <f t="shared" si="20"/>
        <v>3325.9933629087532</v>
      </c>
      <c r="G73">
        <f t="shared" si="16"/>
        <v>17295.413945996457</v>
      </c>
      <c r="H73">
        <f t="shared" si="14"/>
        <v>1721836.6165862333</v>
      </c>
      <c r="M73" s="4">
        <f>Input!J74</f>
        <v>7.1284368571432424</v>
      </c>
      <c r="N73">
        <f t="shared" si="17"/>
        <v>6.8327874285718142</v>
      </c>
      <c r="O73">
        <f t="shared" si="18"/>
        <v>0.30028732366892019</v>
      </c>
      <c r="P73">
        <f t="shared" si="19"/>
        <v>42.673557620556323</v>
      </c>
      <c r="Q73">
        <f t="shared" si="15"/>
        <v>1276.9848772067967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3.5529514499425563</v>
      </c>
      <c r="D74" s="4">
        <f>Input!I75</f>
        <v>3464.6666792857145</v>
      </c>
      <c r="E74">
        <f t="shared" si="13"/>
        <v>3464.0753804285719</v>
      </c>
      <c r="F74">
        <f t="shared" si="20"/>
        <v>3326.2119454640138</v>
      </c>
      <c r="G74">
        <f t="shared" si="16"/>
        <v>19006.326700226942</v>
      </c>
      <c r="H74">
        <f t="shared" si="14"/>
        <v>1722410.3070548826</v>
      </c>
      <c r="M74" s="4">
        <f>Input!J75</f>
        <v>6.5699878571431327</v>
      </c>
      <c r="N74">
        <f t="shared" si="17"/>
        <v>6.2743384285717045</v>
      </c>
      <c r="O74">
        <f t="shared" si="18"/>
        <v>0.21858255526076958</v>
      </c>
      <c r="P74">
        <f t="shared" si="19"/>
        <v>36.67217919713989</v>
      </c>
      <c r="Q74">
        <f t="shared" si="15"/>
        <v>1317.2090089496369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3.643488709928012</v>
      </c>
      <c r="D75" s="4">
        <f>Input!I76</f>
        <v>3470.6289432857143</v>
      </c>
      <c r="E75">
        <f t="shared" si="13"/>
        <v>3470.0376444285716</v>
      </c>
      <c r="F75">
        <f t="shared" si="20"/>
        <v>3326.3697553071247</v>
      </c>
      <c r="G75">
        <f t="shared" si="16"/>
        <v>20640.462364612369</v>
      </c>
      <c r="H75">
        <f t="shared" si="14"/>
        <v>1722824.5532247266</v>
      </c>
      <c r="M75" s="4">
        <f>Input!J76</f>
        <v>5.9622639999997773</v>
      </c>
      <c r="N75">
        <f t="shared" si="17"/>
        <v>5.6666145714283491</v>
      </c>
      <c r="O75">
        <f t="shared" si="18"/>
        <v>0.15780984311094226</v>
      </c>
      <c r="P75">
        <f t="shared" si="19"/>
        <v>30.346929534732219</v>
      </c>
      <c r="Q75">
        <f t="shared" si="15"/>
        <v>1361.691035919981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3.7340259699134672</v>
      </c>
      <c r="D76" s="4">
        <f>Input!I77</f>
        <v>3476.7226069999997</v>
      </c>
      <c r="E76">
        <f t="shared" si="13"/>
        <v>3476.1313081428571</v>
      </c>
      <c r="F76">
        <f t="shared" si="20"/>
        <v>3326.482759034217</v>
      </c>
      <c r="G76">
        <f t="shared" si="16"/>
        <v>22394.688250321055</v>
      </c>
      <c r="H76">
        <f t="shared" si="14"/>
        <v>1723121.2152684163</v>
      </c>
      <c r="M76" s="4">
        <f>Input!J77</f>
        <v>6.0936637142854124</v>
      </c>
      <c r="N76">
        <f t="shared" si="17"/>
        <v>5.7980142857139843</v>
      </c>
      <c r="O76">
        <f t="shared" si="18"/>
        <v>0.11300372709247457</v>
      </c>
      <c r="P76">
        <f t="shared" si="19"/>
        <v>32.319345051638052</v>
      </c>
      <c r="Q76">
        <f t="shared" si="15"/>
        <v>1352.0107143286018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3.8245632298989229</v>
      </c>
      <c r="D77" s="4">
        <f>Input!I78</f>
        <v>3482.5206212857147</v>
      </c>
      <c r="E77">
        <f t="shared" si="13"/>
        <v>3481.929322428572</v>
      </c>
      <c r="F77">
        <f t="shared" si="20"/>
        <v>3326.5630176263644</v>
      </c>
      <c r="G77">
        <f t="shared" si="16"/>
        <v>24138.688667892493</v>
      </c>
      <c r="H77">
        <f t="shared" si="14"/>
        <v>1723331.9289446755</v>
      </c>
      <c r="M77" s="4">
        <f>Input!J78</f>
        <v>5.7980142857149986</v>
      </c>
      <c r="N77">
        <f t="shared" si="17"/>
        <v>5.5023648571435704</v>
      </c>
      <c r="O77">
        <f t="shared" si="18"/>
        <v>8.0258592147252339E-2</v>
      </c>
      <c r="P77">
        <f t="shared" si="19"/>
        <v>29.399236348912318</v>
      </c>
      <c r="Q77">
        <f t="shared" si="15"/>
        <v>1373.8400035055145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3.9151004898843786</v>
      </c>
      <c r="D78" s="4">
        <f>Input!I79</f>
        <v>3488.055836</v>
      </c>
      <c r="E78">
        <f t="shared" si="13"/>
        <v>3487.4645371428574</v>
      </c>
      <c r="F78">
        <f t="shared" si="20"/>
        <v>3326.6195543187619</v>
      </c>
      <c r="G78">
        <f t="shared" si="16"/>
        <v>25871.108499683574</v>
      </c>
      <c r="H78">
        <f t="shared" si="14"/>
        <v>1723480.370061022</v>
      </c>
      <c r="M78" s="4">
        <f>Input!J79</f>
        <v>5.5352147142853028</v>
      </c>
      <c r="N78">
        <f t="shared" si="17"/>
        <v>5.2395652857138746</v>
      </c>
      <c r="O78">
        <f t="shared" si="18"/>
        <v>5.6536692397621519E-2</v>
      </c>
      <c r="P78">
        <f t="shared" si="19"/>
        <v>26.86378539913386</v>
      </c>
      <c r="Q78">
        <f t="shared" si="15"/>
        <v>1393.3905821251537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4.0056377498698339</v>
      </c>
      <c r="D79" s="4">
        <f>Input!I80</f>
        <v>3493.0983017142858</v>
      </c>
      <c r="E79">
        <f t="shared" si="13"/>
        <v>3492.5070028571431</v>
      </c>
      <c r="F79">
        <f t="shared" si="20"/>
        <v>3326.6590554330642</v>
      </c>
      <c r="G79">
        <f t="shared" si="16"/>
        <v>27505.541664780052</v>
      </c>
      <c r="H79">
        <f t="shared" si="14"/>
        <v>1723584.0868462271</v>
      </c>
      <c r="M79" s="4">
        <f>Input!J80</f>
        <v>5.0424657142857541</v>
      </c>
      <c r="N79">
        <f t="shared" si="17"/>
        <v>4.7468162857143259</v>
      </c>
      <c r="O79">
        <f t="shared" si="18"/>
        <v>3.9501114302167219E-2</v>
      </c>
      <c r="P79">
        <f t="shared" si="19"/>
        <v>22.158816123007082</v>
      </c>
      <c r="Q79">
        <f t="shared" si="15"/>
        <v>1430.4201982268021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4.0961750098552896</v>
      </c>
      <c r="D80" s="4">
        <f>Input!I81</f>
        <v>3498.3707170000002</v>
      </c>
      <c r="E80">
        <f t="shared" si="13"/>
        <v>3497.7794181428576</v>
      </c>
      <c r="F80">
        <f t="shared" si="20"/>
        <v>3326.6864288105812</v>
      </c>
      <c r="G80">
        <f t="shared" si="16"/>
        <v>29272.810998654437</v>
      </c>
      <c r="H80">
        <f t="shared" si="14"/>
        <v>1723655.9620597849</v>
      </c>
      <c r="M80" s="4">
        <f>Input!J81</f>
        <v>5.2724152857144873</v>
      </c>
      <c r="N80">
        <f t="shared" si="17"/>
        <v>4.9767658571430591</v>
      </c>
      <c r="O80">
        <f t="shared" si="18"/>
        <v>2.737337751714931E-2</v>
      </c>
      <c r="P80">
        <f t="shared" si="19"/>
        <v>24.496485917377516</v>
      </c>
      <c r="Q80">
        <f t="shared" si="15"/>
        <v>1413.0792772338793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4.1867122698407453</v>
      </c>
      <c r="D81" s="4">
        <f>Input!I82</f>
        <v>3503.0025584285713</v>
      </c>
      <c r="E81">
        <f t="shared" si="13"/>
        <v>3502.4112595714287</v>
      </c>
      <c r="F81">
        <f t="shared" si="20"/>
        <v>3326.7052430868575</v>
      </c>
      <c r="G81">
        <f t="shared" si="16"/>
        <v>30872.604228876386</v>
      </c>
      <c r="H81">
        <f t="shared" si="14"/>
        <v>1723705.3642174678</v>
      </c>
      <c r="M81" s="4">
        <f>Input!J82</f>
        <v>4.6318414285710787</v>
      </c>
      <c r="N81">
        <f t="shared" si="17"/>
        <v>4.3361919999996505</v>
      </c>
      <c r="O81">
        <f t="shared" si="18"/>
        <v>1.8814276276483841E-2</v>
      </c>
      <c r="P81">
        <f t="shared" si="19"/>
        <v>18.63975040930103</v>
      </c>
      <c r="Q81">
        <f t="shared" si="15"/>
        <v>1461.6491676013948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4.277249529826201</v>
      </c>
      <c r="D82" s="4">
        <f>Input!I83</f>
        <v>3507.1580757142851</v>
      </c>
      <c r="E82">
        <f t="shared" si="13"/>
        <v>3506.5667768571425</v>
      </c>
      <c r="F82">
        <f t="shared" si="20"/>
        <v>3326.718068954011</v>
      </c>
      <c r="G82">
        <f t="shared" si="16"/>
        <v>32345.557734425925</v>
      </c>
      <c r="H82">
        <f t="shared" si="14"/>
        <v>1723739.0425337257</v>
      </c>
      <c r="M82" s="4">
        <f>Input!J83</f>
        <v>4.1555172857138132</v>
      </c>
      <c r="N82">
        <f t="shared" si="17"/>
        <v>3.8598678571423846</v>
      </c>
      <c r="O82">
        <f t="shared" si="18"/>
        <v>1.2825867153544231E-2</v>
      </c>
      <c r="P82">
        <f t="shared" si="19"/>
        <v>14.799732072737296</v>
      </c>
      <c r="Q82">
        <f t="shared" si="15"/>
        <v>1498.2972448529692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4.3677867898116567</v>
      </c>
      <c r="D83" s="4">
        <f>Input!I84</f>
        <v>3511.0672184285718</v>
      </c>
      <c r="E83">
        <f t="shared" si="13"/>
        <v>3510.4759195714291</v>
      </c>
      <c r="F83">
        <f t="shared" si="20"/>
        <v>3326.7267410893642</v>
      </c>
      <c r="G83">
        <f t="shared" si="16"/>
        <v>33763.760592833765</v>
      </c>
      <c r="H83">
        <f t="shared" si="14"/>
        <v>1723761.8141174898</v>
      </c>
      <c r="M83" s="4">
        <f>Input!J84</f>
        <v>3.9091427142866451</v>
      </c>
      <c r="N83">
        <f t="shared" si="17"/>
        <v>3.6134932857152164</v>
      </c>
      <c r="O83">
        <f t="shared" si="18"/>
        <v>8.6721353532668473E-3</v>
      </c>
      <c r="P83">
        <f t="shared" si="19"/>
        <v>12.994735526096848</v>
      </c>
      <c r="Q83">
        <f t="shared" si="15"/>
        <v>1517.4312026025705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4.4583240497971124</v>
      </c>
      <c r="D84" s="4">
        <f>Input!I85</f>
        <v>3515.0913360000009</v>
      </c>
      <c r="E84">
        <f t="shared" si="13"/>
        <v>3514.5000371428582</v>
      </c>
      <c r="F84">
        <f t="shared" si="20"/>
        <v>3326.7325568355977</v>
      </c>
      <c r="G84">
        <f t="shared" si="16"/>
        <v>35256.626660937451</v>
      </c>
      <c r="H84">
        <f t="shared" si="14"/>
        <v>1723777.085383194</v>
      </c>
      <c r="M84" s="4">
        <f>Input!J85</f>
        <v>4.0241175714290875</v>
      </c>
      <c r="N84">
        <f t="shared" si="17"/>
        <v>3.7284681428576589</v>
      </c>
      <c r="O84">
        <f t="shared" si="18"/>
        <v>5.8157462333962972E-3</v>
      </c>
      <c r="P84">
        <f t="shared" si="19"/>
        <v>13.858140866092368</v>
      </c>
      <c r="Q84">
        <f t="shared" si="15"/>
        <v>1508.4869102181938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E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0.59129885714285713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3970111.7440315709</v>
      </c>
      <c r="H3" s="2" t="s">
        <v>11</v>
      </c>
      <c r="I3" s="23">
        <f>SUM(F3:F167)</f>
        <v>406361200.69916397</v>
      </c>
      <c r="J3">
        <f>1-(I3/I5)</f>
        <v>-0.4920178696288986</v>
      </c>
      <c r="L3">
        <f>Input!J4</f>
        <v>0.29564942857142856</v>
      </c>
      <c r="M3">
        <f>L3-$L$3</f>
        <v>0</v>
      </c>
      <c r="N3">
        <f>2*($X$3/PI())*($Z$3/(4*((B3-$Y$3)^2)+$Z$3*$Z$3))</f>
        <v>3.355923229338432</v>
      </c>
      <c r="O3">
        <f>(L3-N3)^2</f>
        <v>9.3652757356609211</v>
      </c>
      <c r="P3">
        <f>(N3-$Q$4)^2</f>
        <v>1598.955022453697</v>
      </c>
      <c r="Q3" s="1" t="s">
        <v>11</v>
      </c>
      <c r="R3" s="23">
        <f>SUM(O3:O167)</f>
        <v>266606.40537738957</v>
      </c>
      <c r="S3" s="5">
        <f>1-(R3/R5)</f>
        <v>-1.1739510605383252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1.0347729999999999</v>
      </c>
      <c r="D4">
        <f t="shared" ref="D4:D67" si="1">C4-$C$3</f>
        <v>0.44347414285714282</v>
      </c>
      <c r="E4">
        <f>N4+E3</f>
        <v>6.7323852669011481</v>
      </c>
      <c r="F4">
        <f t="shared" ref="F4:F67" si="2">(D4-E4)^2</f>
        <v>39.550403126124429</v>
      </c>
      <c r="G4">
        <f t="shared" ref="G4:G67" si="3">(E4-$H$4)^2</f>
        <v>3956667.8492687098</v>
      </c>
      <c r="H4">
        <f>AVERAGE(C3:C167)</f>
        <v>1995.8698489100527</v>
      </c>
      <c r="I4" t="s">
        <v>5</v>
      </c>
      <c r="J4" t="s">
        <v>6</v>
      </c>
      <c r="L4">
        <f>Input!J5</f>
        <v>0.44347414285714282</v>
      </c>
      <c r="M4">
        <f t="shared" ref="M4:M67" si="4">L4-$L$3</f>
        <v>0.14782471428571425</v>
      </c>
      <c r="N4">
        <f t="shared" ref="N4:N67" si="5">2*($X$3/PI())*($Z$3/(4*((B4-$Y$3)^2)+$Z$3*$Z$3))</f>
        <v>3.3764620375627161</v>
      </c>
      <c r="O4">
        <f t="shared" ref="O4:O67" si="6">(L4-N4)^2</f>
        <v>8.6024179904894318</v>
      </c>
      <c r="P4">
        <f t="shared" ref="P4:P67" si="7">(N4-$Q$4)^2</f>
        <v>1597.3128762908705</v>
      </c>
      <c r="Q4">
        <f>AVERAGE(L3:L167)</f>
        <v>43.342858876543218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1.7246217142857143</v>
      </c>
      <c r="D5">
        <f t="shared" si="1"/>
        <v>1.1333228571428573</v>
      </c>
      <c r="E5">
        <f t="shared" ref="E5:E68" si="8">N5+E4</f>
        <v>10.129575096297357</v>
      </c>
      <c r="F5">
        <f t="shared" si="2"/>
        <v>80.932554350492339</v>
      </c>
      <c r="G5">
        <f t="shared" si="3"/>
        <v>3943164.4350459278</v>
      </c>
      <c r="I5">
        <f>SUM(G3:G167)</f>
        <v>272356792.08067125</v>
      </c>
      <c r="J5" s="5">
        <f>1-((1-J3)*(V3-1)/(V3-1-1))</f>
        <v>-0.51090417177609981</v>
      </c>
      <c r="L5">
        <f>Input!J6</f>
        <v>0.68984871428571437</v>
      </c>
      <c r="M5">
        <f t="shared" si="4"/>
        <v>0.39419928571428581</v>
      </c>
      <c r="N5">
        <f t="shared" si="5"/>
        <v>3.3971898293962086</v>
      </c>
      <c r="O5">
        <f t="shared" si="6"/>
        <v>7.3296959135677335</v>
      </c>
      <c r="P5">
        <f t="shared" si="7"/>
        <v>1595.6564756241985</v>
      </c>
      <c r="R5">
        <f>SUM(P3:P167)</f>
        <v>122636.80181989519</v>
      </c>
      <c r="S5" s="5">
        <f>1-((1-S3)*(V3-1)/(V3-1-1))</f>
        <v>-1.2014694283932408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2.6279949999999999</v>
      </c>
      <c r="D6">
        <f t="shared" si="1"/>
        <v>2.0366961428571426</v>
      </c>
      <c r="E6">
        <f t="shared" si="8"/>
        <v>13.547684024977171</v>
      </c>
      <c r="F6">
        <f t="shared" si="2"/>
        <v>132.50284202231416</v>
      </c>
      <c r="G6">
        <f t="shared" si="3"/>
        <v>3929601.1653946531</v>
      </c>
      <c r="L6">
        <f>Input!J7</f>
        <v>0.90337328571428555</v>
      </c>
      <c r="M6">
        <f t="shared" si="4"/>
        <v>0.60772385714285693</v>
      </c>
      <c r="N6">
        <f t="shared" si="5"/>
        <v>3.4181089286798145</v>
      </c>
      <c r="O6">
        <f t="shared" si="6"/>
        <v>6.3238953540012517</v>
      </c>
      <c r="P6">
        <f t="shared" si="7"/>
        <v>1593.985658399419</v>
      </c>
      <c r="V6" s="19" t="s">
        <v>17</v>
      </c>
      <c r="W6" s="20">
        <f>SQRT((S5-J5)^2)</f>
        <v>0.69056525661714097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4.0898172857142852</v>
      </c>
      <c r="D7">
        <f t="shared" si="1"/>
        <v>3.4985184285714279</v>
      </c>
      <c r="E7">
        <f t="shared" si="8"/>
        <v>16.986905720032446</v>
      </c>
      <c r="F7">
        <f t="shared" si="2"/>
        <v>181.93659172444711</v>
      </c>
      <c r="G7">
        <f t="shared" si="3"/>
        <v>3915977.7028483972</v>
      </c>
      <c r="L7">
        <f>Input!J8</f>
        <v>1.4618222857142853</v>
      </c>
      <c r="M7">
        <f t="shared" si="4"/>
        <v>1.1661728571428567</v>
      </c>
      <c r="N7">
        <f t="shared" si="5"/>
        <v>3.439221695055275</v>
      </c>
      <c r="O7">
        <f t="shared" si="6"/>
        <v>3.9101084240620949</v>
      </c>
      <c r="P7">
        <f t="shared" si="7"/>
        <v>1592.3002603118271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5.8308641428571431</v>
      </c>
      <c r="D8">
        <f t="shared" si="1"/>
        <v>5.2395652857142858</v>
      </c>
      <c r="E8">
        <f t="shared" si="8"/>
        <v>20.447436244660977</v>
      </c>
      <c r="F8">
        <f t="shared" si="2"/>
        <v>231.27933910397419</v>
      </c>
      <c r="G8">
        <f t="shared" si="3"/>
        <v>3902293.708460757</v>
      </c>
      <c r="L8">
        <f>Input!J9</f>
        <v>1.7410468571428579</v>
      </c>
      <c r="M8">
        <f t="shared" si="4"/>
        <v>1.4453974285714293</v>
      </c>
      <c r="N8">
        <f t="shared" si="5"/>
        <v>3.4605305246285298</v>
      </c>
      <c r="O8">
        <f t="shared" si="6"/>
        <v>2.9566240827499768</v>
      </c>
      <c r="P8">
        <f t="shared" si="7"/>
        <v>1590.600114769938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9.2144080000000006</v>
      </c>
      <c r="D9">
        <f t="shared" si="1"/>
        <v>8.6231091428571442</v>
      </c>
      <c r="E9">
        <f t="shared" si="8"/>
        <v>23.929474095308443</v>
      </c>
      <c r="F9">
        <f t="shared" si="2"/>
        <v>234.28480805762945</v>
      </c>
      <c r="G9">
        <f t="shared" si="3"/>
        <v>3888548.8418245139</v>
      </c>
      <c r="L9">
        <f>Input!J10</f>
        <v>3.3835438571428575</v>
      </c>
      <c r="M9">
        <f t="shared" si="4"/>
        <v>3.0878944285714289</v>
      </c>
      <c r="N9">
        <f t="shared" si="5"/>
        <v>3.4820378506474663</v>
      </c>
      <c r="O9">
        <f t="shared" si="6"/>
        <v>9.7010667564859099E-3</v>
      </c>
      <c r="P9">
        <f t="shared" si="7"/>
        <v>1588.8850528584928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13.320650428571428</v>
      </c>
      <c r="D10">
        <f t="shared" si="1"/>
        <v>12.729351571428571</v>
      </c>
      <c r="E10">
        <f t="shared" si="8"/>
        <v>27.433220239502827</v>
      </c>
      <c r="F10">
        <f t="shared" si="2"/>
        <v>216.20375380797577</v>
      </c>
      <c r="G10">
        <f t="shared" si="3"/>
        <v>3874742.7610918805</v>
      </c>
      <c r="L10">
        <f>Input!J11</f>
        <v>4.1062424285714272</v>
      </c>
      <c r="M10">
        <f t="shared" si="4"/>
        <v>3.8105929999999986</v>
      </c>
      <c r="N10">
        <f t="shared" si="5"/>
        <v>3.5037461441943845</v>
      </c>
      <c r="O10">
        <f t="shared" si="6"/>
        <v>0.36300177268814232</v>
      </c>
      <c r="P10">
        <f t="shared" si="7"/>
        <v>1587.1549033007987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18.412390999999996</v>
      </c>
      <c r="D11">
        <f t="shared" si="1"/>
        <v>17.82109214285714</v>
      </c>
      <c r="E11">
        <f t="shared" si="8"/>
        <v>30.958878154396398</v>
      </c>
      <c r="F11">
        <f t="shared" si="2"/>
        <v>172.60142128499663</v>
      </c>
      <c r="G11">
        <f t="shared" si="3"/>
        <v>3860875.1229959358</v>
      </c>
      <c r="L11">
        <f>Input!J12</f>
        <v>5.0917405714285682</v>
      </c>
      <c r="M11">
        <f t="shared" si="4"/>
        <v>4.79609114285714</v>
      </c>
      <c r="N11">
        <f t="shared" si="5"/>
        <v>3.5256579148935727</v>
      </c>
      <c r="O11">
        <f t="shared" si="6"/>
        <v>2.4526148870997084</v>
      </c>
      <c r="P11">
        <f t="shared" si="7"/>
        <v>1585.4094924203935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23.865480999999999</v>
      </c>
      <c r="D12">
        <f t="shared" si="1"/>
        <v>23.274182142857143</v>
      </c>
      <c r="E12">
        <f t="shared" si="8"/>
        <v>34.506653866030746</v>
      </c>
      <c r="F12">
        <f t="shared" si="2"/>
        <v>126.16842101189457</v>
      </c>
      <c r="G12">
        <f t="shared" si="3"/>
        <v>3846945.5828732941</v>
      </c>
      <c r="L12">
        <f>Input!J13</f>
        <v>5.4530900000000031</v>
      </c>
      <c r="M12">
        <f t="shared" si="4"/>
        <v>5.1574405714285749</v>
      </c>
      <c r="N12">
        <f t="shared" si="5"/>
        <v>3.5477757116343445</v>
      </c>
      <c r="O12">
        <f t="shared" si="6"/>
        <v>3.6302225374503361</v>
      </c>
      <c r="P12">
        <f t="shared" si="7"/>
        <v>1583.6486441020138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31.010342857142856</v>
      </c>
      <c r="D13">
        <f t="shared" si="1"/>
        <v>30.419044</v>
      </c>
      <c r="E13">
        <f t="shared" si="8"/>
        <v>38.076755989340697</v>
      </c>
      <c r="F13">
        <f t="shared" si="2"/>
        <v>58.640552911692261</v>
      </c>
      <c r="G13">
        <f t="shared" si="3"/>
        <v>3832953.7946880478</v>
      </c>
      <c r="L13">
        <f>Input!J14</f>
        <v>7.1448618571428568</v>
      </c>
      <c r="M13">
        <f t="shared" si="4"/>
        <v>6.8492124285714286</v>
      </c>
      <c r="N13">
        <f t="shared" si="5"/>
        <v>3.5701021233099479</v>
      </c>
      <c r="O13">
        <f t="shared" si="6"/>
        <v>12.77890715463313</v>
      </c>
      <c r="P13">
        <f t="shared" si="7"/>
        <v>1581.8721797518624</v>
      </c>
      <c r="S13" t="s">
        <v>23</v>
      </c>
      <c r="T13">
        <f>_Ac*0.8413</f>
        <v>2948.0603776764729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40.241175857142856</v>
      </c>
      <c r="D14">
        <f t="shared" si="1"/>
        <v>39.649876999999996</v>
      </c>
      <c r="E14">
        <f t="shared" si="8"/>
        <v>41.669395768913425</v>
      </c>
      <c r="F14">
        <f t="shared" si="2"/>
        <v>4.07845605799361</v>
      </c>
      <c r="G14">
        <f t="shared" si="3"/>
        <v>3818899.4110570345</v>
      </c>
      <c r="L14">
        <f>Input!J15</f>
        <v>9.2308330000000005</v>
      </c>
      <c r="M14">
        <f t="shared" si="4"/>
        <v>8.9351835714285723</v>
      </c>
      <c r="N14">
        <f t="shared" si="5"/>
        <v>3.5926397795727274</v>
      </c>
      <c r="O14">
        <f t="shared" si="6"/>
        <v>31.789222790872063</v>
      </c>
      <c r="P14">
        <f t="shared" si="7"/>
        <v>1580.0799182571575</v>
      </c>
      <c r="S14" t="s">
        <v>24</v>
      </c>
      <c r="T14">
        <f>_Ac*0.9772</f>
        <v>3424.2774290567563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49.077809571428574</v>
      </c>
      <c r="D15">
        <f t="shared" si="1"/>
        <v>48.486510714285714</v>
      </c>
      <c r="E15">
        <f t="shared" si="8"/>
        <v>45.284787120519383</v>
      </c>
      <c r="F15">
        <f t="shared" si="2"/>
        <v>10.251033970879993</v>
      </c>
      <c r="G15">
        <f t="shared" si="3"/>
        <v>3804782.0832764772</v>
      </c>
      <c r="L15">
        <f>Input!J16</f>
        <v>8.8366337142857176</v>
      </c>
      <c r="M15">
        <f t="shared" si="4"/>
        <v>8.5409842857142895</v>
      </c>
      <c r="N15">
        <f t="shared" si="5"/>
        <v>3.6153913516059548</v>
      </c>
      <c r="O15">
        <f t="shared" si="6"/>
        <v>27.261371809841751</v>
      </c>
      <c r="P15">
        <f t="shared" si="7"/>
        <v>1578.2716759449447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64.270906428571422</v>
      </c>
      <c r="D16">
        <f t="shared" si="1"/>
        <v>63.679607571428562</v>
      </c>
      <c r="E16">
        <f t="shared" si="8"/>
        <v>48.923146673432143</v>
      </c>
      <c r="F16">
        <f t="shared" si="2"/>
        <v>217.75313823409729</v>
      </c>
      <c r="G16">
        <f t="shared" si="3"/>
        <v>3790601.4613500526</v>
      </c>
      <c r="L16">
        <f>Input!J17</f>
        <v>15.193096857142848</v>
      </c>
      <c r="M16">
        <f t="shared" si="4"/>
        <v>14.89744742857142</v>
      </c>
      <c r="N16">
        <f t="shared" si="5"/>
        <v>3.6383595529127599</v>
      </c>
      <c r="O16">
        <f t="shared" si="6"/>
        <v>133.5119541697664</v>
      </c>
      <c r="P16">
        <f t="shared" si="7"/>
        <v>1576.4472665401715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82.190548428571418</v>
      </c>
      <c r="D17">
        <f t="shared" si="1"/>
        <v>81.599249571428558</v>
      </c>
      <c r="E17">
        <f t="shared" si="8"/>
        <v>52.584693813554722</v>
      </c>
      <c r="F17">
        <f t="shared" si="2"/>
        <v>841.84444582676974</v>
      </c>
      <c r="G17">
        <f t="shared" si="3"/>
        <v>3776357.1940184208</v>
      </c>
      <c r="L17">
        <f>Input!J18</f>
        <v>17.919641999999996</v>
      </c>
      <c r="M17">
        <f t="shared" si="4"/>
        <v>17.623992571428566</v>
      </c>
      <c r="N17">
        <f t="shared" si="5"/>
        <v>3.661547140122579</v>
      </c>
      <c r="O17">
        <f t="shared" si="6"/>
        <v>203.29326903326282</v>
      </c>
      <c r="P17">
        <f t="shared" si="7"/>
        <v>1574.6065011229944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112.79026699999999</v>
      </c>
      <c r="D18">
        <f t="shared" si="1"/>
        <v>112.19896814285713</v>
      </c>
      <c r="E18">
        <f t="shared" si="8"/>
        <v>56.269650727370298</v>
      </c>
      <c r="F18">
        <f t="shared" si="2"/>
        <v>3128.0885465622782</v>
      </c>
      <c r="G18">
        <f t="shared" si="3"/>
        <v>3762048.9287903006</v>
      </c>
      <c r="L18">
        <f>Input!J19</f>
        <v>30.599718571428568</v>
      </c>
      <c r="M18">
        <f t="shared" si="4"/>
        <v>30.304069142857138</v>
      </c>
      <c r="N18">
        <f t="shared" si="5"/>
        <v>3.6849569138155736</v>
      </c>
      <c r="O18">
        <f t="shared" si="6"/>
        <v>724.40439508611462</v>
      </c>
      <c r="P18">
        <f t="shared" si="7"/>
        <v>1572.749188085317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142.78226157142856</v>
      </c>
      <c r="D19">
        <f t="shared" si="1"/>
        <v>142.19096271428572</v>
      </c>
      <c r="E19">
        <f t="shared" si="8"/>
        <v>59.978242446735777</v>
      </c>
      <c r="F19">
        <f t="shared" si="2"/>
        <v>6758.9313737904167</v>
      </c>
      <c r="G19">
        <f t="shared" si="3"/>
        <v>3747676.311975122</v>
      </c>
      <c r="L19">
        <f>Input!J20</f>
        <v>29.991994571428577</v>
      </c>
      <c r="M19">
        <f t="shared" si="4"/>
        <v>29.696345142857147</v>
      </c>
      <c r="N19">
        <f t="shared" si="5"/>
        <v>3.7085917193654825</v>
      </c>
      <c r="O19">
        <f t="shared" si="6"/>
        <v>690.81726548383836</v>
      </c>
      <c r="P19">
        <f t="shared" si="7"/>
        <v>1570.875133086538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179.06501957142856</v>
      </c>
      <c r="D20">
        <f t="shared" si="1"/>
        <v>178.47372071428572</v>
      </c>
      <c r="E20">
        <f t="shared" si="8"/>
        <v>63.710696894537151</v>
      </c>
      <c r="F20">
        <f t="shared" si="2"/>
        <v>13170.551636252178</v>
      </c>
      <c r="G20">
        <f t="shared" si="3"/>
        <v>3733238.9887173157</v>
      </c>
      <c r="L20">
        <f>Input!J21</f>
        <v>36.282758000000001</v>
      </c>
      <c r="M20">
        <f t="shared" si="4"/>
        <v>35.987108571428571</v>
      </c>
      <c r="N20">
        <f t="shared" si="5"/>
        <v>3.7324544478013766</v>
      </c>
      <c r="O20">
        <f t="shared" si="6"/>
        <v>1059.5222613402746</v>
      </c>
      <c r="P20">
        <f t="shared" si="7"/>
        <v>1568.9841390084916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218.09074742857143</v>
      </c>
      <c r="D21">
        <f t="shared" si="1"/>
        <v>217.49944857142859</v>
      </c>
      <c r="E21">
        <f t="shared" si="8"/>
        <v>67.467244931225949</v>
      </c>
      <c r="F21">
        <f t="shared" si="2"/>
        <v>22509.662129135231</v>
      </c>
      <c r="G21">
        <f t="shared" si="3"/>
        <v>3718736.6030323203</v>
      </c>
      <c r="L21">
        <f>Input!J22</f>
        <v>39.025727857142869</v>
      </c>
      <c r="M21">
        <f t="shared" si="4"/>
        <v>38.730078428571439</v>
      </c>
      <c r="N21">
        <f t="shared" si="5"/>
        <v>3.7565480366887933</v>
      </c>
      <c r="O21">
        <f t="shared" si="6"/>
        <v>1243.9150452075251</v>
      </c>
      <c r="P21">
        <f t="shared" si="7"/>
        <v>1567.076005909576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274.3134185714286</v>
      </c>
      <c r="D22">
        <f t="shared" si="1"/>
        <v>273.72211971428572</v>
      </c>
      <c r="E22">
        <f t="shared" si="8"/>
        <v>71.248120402256717</v>
      </c>
      <c r="F22">
        <f t="shared" si="2"/>
        <v>40995.720397407524</v>
      </c>
      <c r="G22">
        <f t="shared" si="3"/>
        <v>3704168.7978443364</v>
      </c>
      <c r="L22">
        <f>Input!J23</f>
        <v>56.222671142857166</v>
      </c>
      <c r="M22">
        <f t="shared" si="4"/>
        <v>55.927021714285736</v>
      </c>
      <c r="N22">
        <f t="shared" si="5"/>
        <v>3.780875471030765</v>
      </c>
      <c r="O22">
        <f t="shared" si="6"/>
        <v>2750.1419332855899</v>
      </c>
      <c r="P22">
        <f t="shared" si="7"/>
        <v>1565.1505309780425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342.55916757142859</v>
      </c>
      <c r="D23">
        <f t="shared" si="1"/>
        <v>341.96786871428571</v>
      </c>
      <c r="E23">
        <f t="shared" si="8"/>
        <v>75.053560186445964</v>
      </c>
      <c r="F23">
        <f t="shared" si="2"/>
        <v>71243.248096894822</v>
      </c>
      <c r="G23">
        <f t="shared" si="3"/>
        <v>3689535.2150259302</v>
      </c>
      <c r="L23">
        <f>Input!J24</f>
        <v>68.245748999999989</v>
      </c>
      <c r="M23">
        <f t="shared" si="4"/>
        <v>67.950099571428566</v>
      </c>
      <c r="N23">
        <f t="shared" si="5"/>
        <v>3.8054397841892471</v>
      </c>
      <c r="O23">
        <f t="shared" si="6"/>
        <v>4152.5534518293025</v>
      </c>
      <c r="P23">
        <f t="shared" si="7"/>
        <v>1563.2075084844364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428.23180928571429</v>
      </c>
      <c r="D24">
        <f t="shared" si="1"/>
        <v>427.64051042857142</v>
      </c>
      <c r="E24">
        <f t="shared" si="8"/>
        <v>78.883804245273438</v>
      </c>
      <c r="F24">
        <f t="shared" si="2"/>
        <v>121631.24010782324</v>
      </c>
      <c r="G24">
        <f t="shared" si="3"/>
        <v>3674835.495439515</v>
      </c>
      <c r="L24">
        <f>Input!J25</f>
        <v>85.672641714285703</v>
      </c>
      <c r="M24">
        <f t="shared" si="4"/>
        <v>85.37699228571428</v>
      </c>
      <c r="N24">
        <f t="shared" si="5"/>
        <v>3.8302440588274718</v>
      </c>
      <c r="O24">
        <f t="shared" si="6"/>
        <v>6698.1780539941547</v>
      </c>
      <c r="P24">
        <f t="shared" si="7"/>
        <v>1561.2467297331698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514.85709942857136</v>
      </c>
      <c r="D25">
        <f t="shared" si="1"/>
        <v>514.26580057142849</v>
      </c>
      <c r="E25">
        <f t="shared" si="8"/>
        <v>82.739095673147219</v>
      </c>
      <c r="F25">
        <f t="shared" si="2"/>
        <v>186215.29704036831</v>
      </c>
      <c r="G25">
        <f t="shared" si="3"/>
        <v>3660069.2789808097</v>
      </c>
      <c r="L25">
        <f>Input!J26</f>
        <v>86.625290142857068</v>
      </c>
      <c r="M25">
        <f t="shared" si="4"/>
        <v>86.329640714285645</v>
      </c>
      <c r="N25">
        <f t="shared" si="5"/>
        <v>3.8552914278737824</v>
      </c>
      <c r="O25">
        <f t="shared" si="6"/>
        <v>6850.8726872783354</v>
      </c>
      <c r="P25">
        <f t="shared" si="7"/>
        <v>1559.2679830132181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623.17977442857148</v>
      </c>
      <c r="D26">
        <f t="shared" si="1"/>
        <v>622.5884755714286</v>
      </c>
      <c r="E26">
        <f t="shared" si="8"/>
        <v>86.619680748654716</v>
      </c>
      <c r="F26">
        <f t="shared" si="2"/>
        <v>287262.54902377672</v>
      </c>
      <c r="G26">
        <f t="shared" si="3"/>
        <v>3645236.2046243269</v>
      </c>
      <c r="L26">
        <f>Input!J27</f>
        <v>108.32267500000012</v>
      </c>
      <c r="M26">
        <f t="shared" si="4"/>
        <v>108.02702557142869</v>
      </c>
      <c r="N26">
        <f t="shared" si="5"/>
        <v>3.8805850755074958</v>
      </c>
      <c r="O26">
        <f t="shared" si="6"/>
        <v>10908.150147795803</v>
      </c>
      <c r="P26">
        <f t="shared" si="7"/>
        <v>1557.2710535479102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741.06178185714282</v>
      </c>
      <c r="D27">
        <f t="shared" si="1"/>
        <v>740.47048299999994</v>
      </c>
      <c r="E27">
        <f t="shared" si="8"/>
        <v>90.525808986822099</v>
      </c>
      <c r="F27">
        <f t="shared" si="2"/>
        <v>422428.07927809603</v>
      </c>
      <c r="G27">
        <f t="shared" si="3"/>
        <v>3630335.9104709774</v>
      </c>
      <c r="L27">
        <f>Input!J28</f>
        <v>117.88200742857134</v>
      </c>
      <c r="M27">
        <f t="shared" si="4"/>
        <v>117.58635799999992</v>
      </c>
      <c r="N27">
        <f t="shared" si="5"/>
        <v>3.9061282381673883</v>
      </c>
      <c r="O27">
        <f t="shared" si="6"/>
        <v>12990.501037225558</v>
      </c>
      <c r="P27">
        <f t="shared" si="7"/>
        <v>1555.2557234438107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870.30986828571429</v>
      </c>
      <c r="D28">
        <f t="shared" si="1"/>
        <v>869.71856942857141</v>
      </c>
      <c r="E28">
        <f t="shared" si="8"/>
        <v>94.45773319240547</v>
      </c>
      <c r="F28">
        <f t="shared" si="2"/>
        <v>601029.36420159927</v>
      </c>
      <c r="G28">
        <f t="shared" si="3"/>
        <v>3615368.0337978601</v>
      </c>
      <c r="L28">
        <f>Input!J29</f>
        <v>129.24808642857147</v>
      </c>
      <c r="M28">
        <f t="shared" si="4"/>
        <v>128.95243700000003</v>
      </c>
      <c r="N28">
        <f t="shared" si="5"/>
        <v>3.9319242055833721</v>
      </c>
      <c r="O28">
        <f t="shared" si="6"/>
        <v>15704.140514298269</v>
      </c>
      <c r="P28">
        <f t="shared" si="7"/>
        <v>1553.2217716386649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997.37343371428574</v>
      </c>
      <c r="D29">
        <f t="shared" si="1"/>
        <v>996.78213485714286</v>
      </c>
      <c r="E29">
        <f t="shared" si="8"/>
        <v>98.415709514237477</v>
      </c>
      <c r="F29">
        <f t="shared" si="2"/>
        <v>807062.23418338993</v>
      </c>
      <c r="G29">
        <f t="shared" si="3"/>
        <v>3600332.2111103139</v>
      </c>
      <c r="L29">
        <f>Input!J30</f>
        <v>127.06356542857145</v>
      </c>
      <c r="M29">
        <f t="shared" si="4"/>
        <v>126.76791600000003</v>
      </c>
      <c r="N29">
        <f t="shared" si="5"/>
        <v>3.9579763218320041</v>
      </c>
      <c r="O29">
        <f t="shared" si="6"/>
        <v>15154.986069317365</v>
      </c>
      <c r="P29">
        <f t="shared" si="7"/>
        <v>1551.1689738483956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1122.7616522857143</v>
      </c>
      <c r="D30">
        <f t="shared" si="1"/>
        <v>1122.1703534285714</v>
      </c>
      <c r="E30">
        <f t="shared" si="8"/>
        <v>102.39999750065391</v>
      </c>
      <c r="F30">
        <f t="shared" si="2"/>
        <v>1039931.5788293516</v>
      </c>
      <c r="G30">
        <f t="shared" si="3"/>
        <v>3585228.0781963309</v>
      </c>
      <c r="L30">
        <f>Input!J31</f>
        <v>125.38821857142852</v>
      </c>
      <c r="M30">
        <f t="shared" si="4"/>
        <v>125.0925691428571</v>
      </c>
      <c r="N30">
        <f t="shared" si="5"/>
        <v>3.9842879864164389</v>
      </c>
      <c r="O30">
        <f t="shared" si="6"/>
        <v>14738.914361490435</v>
      </c>
      <c r="P30">
        <f t="shared" si="7"/>
        <v>1549.097102513135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1245.9653498571429</v>
      </c>
      <c r="D31">
        <f t="shared" si="1"/>
        <v>1245.374051</v>
      </c>
      <c r="E31">
        <f t="shared" si="8"/>
        <v>106.41086015602538</v>
      </c>
      <c r="F31">
        <f t="shared" si="2"/>
        <v>1297237.1500974882</v>
      </c>
      <c r="G31">
        <f t="shared" si="3"/>
        <v>3570055.2701833919</v>
      </c>
      <c r="L31">
        <f>Input!J32</f>
        <v>123.20369757142862</v>
      </c>
      <c r="M31">
        <f t="shared" si="4"/>
        <v>122.9080481428572</v>
      </c>
      <c r="N31">
        <f t="shared" si="5"/>
        <v>4.0108626553714721</v>
      </c>
      <c r="O31">
        <f t="shared" si="6"/>
        <v>14206.931895326452</v>
      </c>
      <c r="P31">
        <f t="shared" si="7"/>
        <v>1547.0059267422687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1366.7710018571429</v>
      </c>
      <c r="D32">
        <f t="shared" si="1"/>
        <v>1366.179703</v>
      </c>
      <c r="E32">
        <f t="shared" si="8"/>
        <v>110.44856399841974</v>
      </c>
      <c r="F32">
        <f t="shared" si="2"/>
        <v>1576860.693458206</v>
      </c>
      <c r="G32">
        <f t="shared" si="3"/>
        <v>3554813.4215978328</v>
      </c>
      <c r="L32">
        <f>Input!J33</f>
        <v>120.80565200000001</v>
      </c>
      <c r="M32">
        <f t="shared" si="4"/>
        <v>120.51000257142859</v>
      </c>
      <c r="N32">
        <f t="shared" si="5"/>
        <v>4.0377038423943583</v>
      </c>
      <c r="O32">
        <f t="shared" si="6"/>
        <v>13634.753716937279</v>
      </c>
      <c r="P32">
        <f t="shared" si="7"/>
        <v>1544.8952122584776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1483.8317608571429</v>
      </c>
      <c r="D33">
        <f t="shared" si="1"/>
        <v>1483.240462</v>
      </c>
      <c r="E33">
        <f t="shared" si="8"/>
        <v>114.51337911842182</v>
      </c>
      <c r="F33">
        <f t="shared" si="2"/>
        <v>1873413.8274135143</v>
      </c>
      <c r="G33">
        <f t="shared" si="3"/>
        <v>3539502.1664268277</v>
      </c>
      <c r="L33">
        <f>Input!J34</f>
        <v>117.06075899999996</v>
      </c>
      <c r="M33">
        <f t="shared" si="4"/>
        <v>116.76510957142854</v>
      </c>
      <c r="N33">
        <f t="shared" si="5"/>
        <v>4.0648151200020743</v>
      </c>
      <c r="O33">
        <f t="shared" si="6"/>
        <v>12768.083333331631</v>
      </c>
      <c r="P33">
        <f t="shared" si="7"/>
        <v>1542.7647213407608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1594.3389568571426</v>
      </c>
      <c r="D34">
        <f t="shared" si="1"/>
        <v>1593.7476579999998</v>
      </c>
      <c r="E34">
        <f t="shared" si="8"/>
        <v>118.60557923913757</v>
      </c>
      <c r="F34">
        <f t="shared" si="2"/>
        <v>2176044.1525309179</v>
      </c>
      <c r="G34">
        <f t="shared" si="3"/>
        <v>3524121.1381830745</v>
      </c>
      <c r="L34">
        <f>Input!J35</f>
        <v>110.50719599999979</v>
      </c>
      <c r="M34">
        <f t="shared" si="4"/>
        <v>110.21154657142837</v>
      </c>
      <c r="N34">
        <f t="shared" si="5"/>
        <v>4.0922001207157495</v>
      </c>
      <c r="O34">
        <f t="shared" si="6"/>
        <v>11324.151347988041</v>
      </c>
      <c r="P34">
        <f t="shared" si="7"/>
        <v>1540.6142127664152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1707.1949235714287</v>
      </c>
      <c r="D35">
        <f t="shared" si="1"/>
        <v>1706.6036247142858</v>
      </c>
      <c r="E35">
        <f t="shared" si="8"/>
        <v>122.72544177741055</v>
      </c>
      <c r="F35">
        <f t="shared" si="2"/>
        <v>2508670.0983834174</v>
      </c>
      <c r="G35">
        <f t="shared" si="3"/>
        <v>3508669.9699722971</v>
      </c>
      <c r="L35">
        <f>Input!J36</f>
        <v>112.85596671428607</v>
      </c>
      <c r="M35">
        <f t="shared" si="4"/>
        <v>112.56031728571465</v>
      </c>
      <c r="N35">
        <f t="shared" si="5"/>
        <v>4.1198625382729857</v>
      </c>
      <c r="O35">
        <f t="shared" si="6"/>
        <v>11823.540351376771</v>
      </c>
      <c r="P35">
        <f t="shared" si="7"/>
        <v>1538.4434417519603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1822.4325108571429</v>
      </c>
      <c r="D36">
        <f t="shared" si="1"/>
        <v>1821.841212</v>
      </c>
      <c r="E36">
        <f t="shared" si="8"/>
        <v>126.87324790627937</v>
      </c>
      <c r="F36">
        <f t="shared" si="2"/>
        <v>2872916.3993040123</v>
      </c>
      <c r="G36">
        <f t="shared" si="3"/>
        <v>3493148.2945636581</v>
      </c>
      <c r="L36">
        <f>Input!J37</f>
        <v>115.2375872857142</v>
      </c>
      <c r="M36">
        <f t="shared" si="4"/>
        <v>114.94193785714278</v>
      </c>
      <c r="N36">
        <f t="shared" si="5"/>
        <v>4.1478061288688242</v>
      </c>
      <c r="O36">
        <f t="shared" si="6"/>
        <v>12340.939477475798</v>
      </c>
      <c r="P36">
        <f t="shared" si="7"/>
        <v>1536.2521598929782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1932.1184584285713</v>
      </c>
      <c r="D37">
        <f t="shared" si="1"/>
        <v>1931.5271595714285</v>
      </c>
      <c r="E37">
        <f t="shared" si="8"/>
        <v>131.04928261870552</v>
      </c>
      <c r="F37">
        <f t="shared" si="2"/>
        <v>3241720.5853961846</v>
      </c>
      <c r="G37">
        <f t="shared" si="3"/>
        <v>3477555.7444631807</v>
      </c>
      <c r="L37">
        <f>Input!J38</f>
        <v>109.68594757142841</v>
      </c>
      <c r="M37">
        <f t="shared" si="4"/>
        <v>109.39029814285699</v>
      </c>
      <c r="N37">
        <f t="shared" si="5"/>
        <v>4.1760347124261319</v>
      </c>
      <c r="O37">
        <f t="shared" si="6"/>
        <v>11132.341711514255</v>
      </c>
      <c r="P37">
        <f t="shared" si="7"/>
        <v>1534.0401151028661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2037.7145885714285</v>
      </c>
      <c r="D38">
        <f t="shared" si="1"/>
        <v>2037.1232897142856</v>
      </c>
      <c r="E38">
        <f t="shared" si="8"/>
        <v>135.25383479260171</v>
      </c>
      <c r="F38">
        <f t="shared" si="2"/>
        <v>3617107.423564103</v>
      </c>
      <c r="G38">
        <f t="shared" si="3"/>
        <v>3461891.9519903106</v>
      </c>
      <c r="L38">
        <f>Input!J39</f>
        <v>105.59613014285719</v>
      </c>
      <c r="M38">
        <f t="shared" si="4"/>
        <v>105.30048071428577</v>
      </c>
      <c r="N38">
        <f t="shared" si="5"/>
        <v>4.2045521738962037</v>
      </c>
      <c r="O38">
        <f t="shared" si="6"/>
        <v>10280.252083035895</v>
      </c>
      <c r="P38">
        <f t="shared" si="7"/>
        <v>1531.8070515504642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2140.7155734285711</v>
      </c>
      <c r="D39">
        <f t="shared" si="1"/>
        <v>2140.1242745714285</v>
      </c>
      <c r="E39">
        <f t="shared" si="8"/>
        <v>139.48719725719212</v>
      </c>
      <c r="F39">
        <f t="shared" si="2"/>
        <v>4002548.7151244502</v>
      </c>
      <c r="G39">
        <f t="shared" si="3"/>
        <v>3446156.5493577062</v>
      </c>
      <c r="L39">
        <f>Input!J40</f>
        <v>103.00098485714261</v>
      </c>
      <c r="M39">
        <f t="shared" si="4"/>
        <v>102.70533542857119</v>
      </c>
      <c r="N39">
        <f t="shared" si="5"/>
        <v>4.2333624645904155</v>
      </c>
      <c r="O39">
        <f t="shared" si="6"/>
        <v>9755.0432330777785</v>
      </c>
      <c r="P39">
        <f t="shared" si="7"/>
        <v>1529.5527095965492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2234.9127744285711</v>
      </c>
      <c r="D40">
        <f t="shared" si="1"/>
        <v>2234.3214755714284</v>
      </c>
      <c r="E40">
        <f t="shared" si="8"/>
        <v>143.74966686073589</v>
      </c>
      <c r="F40">
        <f t="shared" si="2"/>
        <v>4370490.4873758964</v>
      </c>
      <c r="G40">
        <f t="shared" si="3"/>
        <v>3430349.1687543942</v>
      </c>
      <c r="L40">
        <f>Input!J41</f>
        <v>94.19720099999995</v>
      </c>
      <c r="M40">
        <f t="shared" si="4"/>
        <v>93.901551571428527</v>
      </c>
      <c r="N40">
        <f t="shared" si="5"/>
        <v>4.2624696035437575</v>
      </c>
      <c r="O40">
        <f t="shared" si="6"/>
        <v>8088.2559113527223</v>
      </c>
      <c r="P40">
        <f t="shared" si="7"/>
        <v>1527.2768257291714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2327.6810031428572</v>
      </c>
      <c r="D41">
        <f t="shared" si="1"/>
        <v>2327.0897042857146</v>
      </c>
      <c r="E41">
        <f t="shared" si="8"/>
        <v>148.04154453964705</v>
      </c>
      <c r="F41">
        <f t="shared" si="2"/>
        <v>4748250.8824927239</v>
      </c>
      <c r="G41">
        <f t="shared" si="3"/>
        <v>3414469.4424324087</v>
      </c>
      <c r="L41">
        <f>Input!J42</f>
        <v>92.768228714286124</v>
      </c>
      <c r="M41">
        <f t="shared" si="4"/>
        <v>92.472579285714701</v>
      </c>
      <c r="N41">
        <f t="shared" si="5"/>
        <v>4.2918776789111499</v>
      </c>
      <c r="O41">
        <f t="shared" si="6"/>
        <v>7828.0646925348983</v>
      </c>
      <c r="P41">
        <f t="shared" si="7"/>
        <v>1524.9791324978135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2418.2154359999995</v>
      </c>
      <c r="D42">
        <f t="shared" si="1"/>
        <v>2417.6241371428569</v>
      </c>
      <c r="E42">
        <f t="shared" si="8"/>
        <v>152.36313538904446</v>
      </c>
      <c r="F42">
        <f t="shared" si="2"/>
        <v>5131407.406066685</v>
      </c>
      <c r="G42">
        <f t="shared" si="3"/>
        <v>3398517.002797029</v>
      </c>
      <c r="L42">
        <f>Input!J43</f>
        <v>90.534432857142292</v>
      </c>
      <c r="M42">
        <f t="shared" si="4"/>
        <v>90.238783428570869</v>
      </c>
      <c r="N42">
        <f t="shared" si="5"/>
        <v>4.3215908493974071</v>
      </c>
      <c r="O42">
        <f t="shared" si="6"/>
        <v>7432.6541270523803</v>
      </c>
      <c r="P42">
        <f t="shared" si="7"/>
        <v>1522.6593584463517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2504.0194775714285</v>
      </c>
      <c r="D43">
        <f t="shared" si="1"/>
        <v>2503.4281787142859</v>
      </c>
      <c r="E43">
        <f t="shared" si="8"/>
        <v>156.71474873476629</v>
      </c>
      <c r="F43">
        <f t="shared" si="2"/>
        <v>5507063.9224462425</v>
      </c>
      <c r="G43">
        <f t="shared" si="3"/>
        <v>3382491.4825007678</v>
      </c>
      <c r="L43">
        <f>Input!J44</f>
        <v>85.804041571429025</v>
      </c>
      <c r="M43">
        <f t="shared" si="4"/>
        <v>85.508392142857602</v>
      </c>
      <c r="N43">
        <f t="shared" si="5"/>
        <v>4.3516133457218205</v>
      </c>
      <c r="O43">
        <f t="shared" si="6"/>
        <v>6634.4980638639845</v>
      </c>
      <c r="P43">
        <f t="shared" si="7"/>
        <v>1520.3172280447993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2585.2409525714284</v>
      </c>
      <c r="D44">
        <f t="shared" si="1"/>
        <v>2584.6496537142857</v>
      </c>
      <c r="E44">
        <f t="shared" si="8"/>
        <v>161.09669820688458</v>
      </c>
      <c r="F44">
        <f t="shared" si="2"/>
        <v>5873608.9281486599</v>
      </c>
      <c r="G44">
        <f t="shared" si="3"/>
        <v>3366392.5145412302</v>
      </c>
      <c r="L44">
        <f>Input!J45</f>
        <v>81.221474999999828</v>
      </c>
      <c r="M44">
        <f t="shared" si="4"/>
        <v>80.925825571428405</v>
      </c>
      <c r="N44">
        <f t="shared" si="5"/>
        <v>4.3819494721182854</v>
      </c>
      <c r="O44">
        <f t="shared" si="6"/>
        <v>5904.31268334996</v>
      </c>
      <c r="P44">
        <f t="shared" si="7"/>
        <v>1517.9524616198071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2660.8286630000002</v>
      </c>
      <c r="D45">
        <f t="shared" si="1"/>
        <v>2660.2373641428576</v>
      </c>
      <c r="E45">
        <f t="shared" si="8"/>
        <v>165.50930181475655</v>
      </c>
      <c r="F45">
        <f t="shared" si="2"/>
        <v>6223668.1049673231</v>
      </c>
      <c r="G45">
        <f t="shared" si="3"/>
        <v>3350219.7323629921</v>
      </c>
      <c r="L45">
        <f>Input!J46</f>
        <v>75.587710428571881</v>
      </c>
      <c r="M45">
        <f t="shared" si="4"/>
        <v>75.292061000000459</v>
      </c>
      <c r="N45">
        <f t="shared" si="5"/>
        <v>4.4126036078719819</v>
      </c>
      <c r="O45">
        <f t="shared" si="6"/>
        <v>5065.8958309380405</v>
      </c>
      <c r="P45">
        <f t="shared" si="7"/>
        <v>1515.5647752839047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2731.7024071428573</v>
      </c>
      <c r="D46">
        <f t="shared" si="1"/>
        <v>2731.1111082857146</v>
      </c>
      <c r="E46">
        <f t="shared" si="8"/>
        <v>169.95288202365018</v>
      </c>
      <c r="F46">
        <f t="shared" si="2"/>
        <v>6559531.4599498445</v>
      </c>
      <c r="G46">
        <f t="shared" si="3"/>
        <v>3333972.7699636403</v>
      </c>
      <c r="L46">
        <f>Input!J47</f>
        <v>70.873744142857049</v>
      </c>
      <c r="M46">
        <f t="shared" si="4"/>
        <v>70.578094714285626</v>
      </c>
      <c r="N46">
        <f t="shared" si="5"/>
        <v>4.4435802088936187</v>
      </c>
      <c r="O46">
        <f t="shared" si="6"/>
        <v>4412.9666802932552</v>
      </c>
      <c r="P46">
        <f t="shared" si="7"/>
        <v>1513.1538808634589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2797.9114599999998</v>
      </c>
      <c r="D47">
        <f t="shared" si="1"/>
        <v>2797.3201611428572</v>
      </c>
      <c r="E47">
        <f t="shared" si="8"/>
        <v>174.42776583298249</v>
      </c>
      <c r="F47">
        <f t="shared" si="2"/>
        <v>6879564.5173743721</v>
      </c>
      <c r="G47">
        <f t="shared" si="3"/>
        <v>3317651.262004137</v>
      </c>
      <c r="L47">
        <f>Input!J48</f>
        <v>66.209052857142524</v>
      </c>
      <c r="M47">
        <f t="shared" si="4"/>
        <v>65.913403428571101</v>
      </c>
      <c r="N47">
        <f t="shared" si="5"/>
        <v>4.4748838093322991</v>
      </c>
      <c r="O47">
        <f t="shared" si="6"/>
        <v>3811.1076280236102</v>
      </c>
      <c r="P47">
        <f t="shared" si="7"/>
        <v>1510.7194858253297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2858.4046232857145</v>
      </c>
      <c r="D48">
        <f t="shared" si="1"/>
        <v>2857.8133244285718</v>
      </c>
      <c r="E48">
        <f t="shared" si="8"/>
        <v>178.93428485621058</v>
      </c>
      <c r="F48">
        <f t="shared" si="2"/>
        <v>7176392.9086601371</v>
      </c>
      <c r="G48">
        <f t="shared" si="3"/>
        <v>3301254.8439236539</v>
      </c>
      <c r="L48">
        <f>Input!J49</f>
        <v>60.493163285714672</v>
      </c>
      <c r="M48">
        <f t="shared" si="4"/>
        <v>60.197513857143242</v>
      </c>
      <c r="N48">
        <f t="shared" si="5"/>
        <v>4.5065190232280905</v>
      </c>
      <c r="O48">
        <f t="shared" si="6"/>
        <v>3134.5043357742211</v>
      </c>
      <c r="P48">
        <f t="shared" si="7"/>
        <v>1508.2612932021925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2908.5993305714283</v>
      </c>
      <c r="D49">
        <f t="shared" si="1"/>
        <v>2908.0080317142856</v>
      </c>
      <c r="E49">
        <f t="shared" si="8"/>
        <v>183.472775402416</v>
      </c>
      <c r="F49">
        <f t="shared" si="2"/>
        <v>7423092.3628863841</v>
      </c>
      <c r="G49">
        <f t="shared" si="3"/>
        <v>3284783.1520590466</v>
      </c>
      <c r="L49">
        <f>Input!J50</f>
        <v>50.194707285713775</v>
      </c>
      <c r="M49">
        <f t="shared" si="4"/>
        <v>49.899057857142346</v>
      </c>
      <c r="N49">
        <f t="shared" si="5"/>
        <v>4.5384905462054155</v>
      </c>
      <c r="O49">
        <f t="shared" si="6"/>
        <v>2084.4901269649631</v>
      </c>
      <c r="P49">
        <f t="shared" si="7"/>
        <v>1505.7790015165233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2952.6346742857136</v>
      </c>
      <c r="D50">
        <f t="shared" si="1"/>
        <v>2952.0433754285709</v>
      </c>
      <c r="E50">
        <f t="shared" si="8"/>
        <v>188.04357855962442</v>
      </c>
      <c r="F50">
        <f t="shared" si="2"/>
        <v>7639694.8770915763</v>
      </c>
      <c r="G50">
        <f t="shared" si="3"/>
        <v>3268235.8237691401</v>
      </c>
      <c r="L50">
        <f>Input!J51</f>
        <v>44.035343714285318</v>
      </c>
      <c r="M50">
        <f t="shared" si="4"/>
        <v>43.739694285713888</v>
      </c>
      <c r="N50">
        <f t="shared" si="5"/>
        <v>4.5708031572084256</v>
      </c>
      <c r="O50">
        <f t="shared" si="6"/>
        <v>1557.449961381167</v>
      </c>
      <c r="P50">
        <f t="shared" si="7"/>
        <v>1503.2723047032018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2994.1405727142856</v>
      </c>
      <c r="D51">
        <f t="shared" si="1"/>
        <v>2993.5492738571429</v>
      </c>
      <c r="E51">
        <f t="shared" si="8"/>
        <v>192.64704027990396</v>
      </c>
      <c r="F51">
        <f t="shared" si="2"/>
        <v>7845053.3220579652</v>
      </c>
      <c r="G51">
        <f t="shared" si="3"/>
        <v>3251612.4975640024</v>
      </c>
      <c r="L51">
        <f>Input!J52</f>
        <v>41.505898428571982</v>
      </c>
      <c r="M51">
        <f t="shared" si="4"/>
        <v>41.210249000000552</v>
      </c>
      <c r="N51">
        <f t="shared" si="5"/>
        <v>4.6034617202795509</v>
      </c>
      <c r="O51">
        <f t="shared" si="6"/>
        <v>1361.7898350095284</v>
      </c>
      <c r="P51">
        <f t="shared" si="7"/>
        <v>1500.7408920307291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3031.8687281428574</v>
      </c>
      <c r="D52">
        <f t="shared" si="1"/>
        <v>3031.2774292857148</v>
      </c>
      <c r="E52">
        <f t="shared" si="8"/>
        <v>197.2835114662864</v>
      </c>
      <c r="F52">
        <f t="shared" si="2"/>
        <v>8031521.5262375139</v>
      </c>
      <c r="G52">
        <f t="shared" si="3"/>
        <v>3234912.8132393816</v>
      </c>
      <c r="L52">
        <f>Input!J53</f>
        <v>37.728155428571881</v>
      </c>
      <c r="M52">
        <f t="shared" si="4"/>
        <v>37.432506000000451</v>
      </c>
      <c r="N52">
        <f t="shared" si="5"/>
        <v>4.6364711863824395</v>
      </c>
      <c r="O52">
        <f t="shared" si="6"/>
        <v>1095.0595659847693</v>
      </c>
      <c r="P52">
        <f t="shared" si="7"/>
        <v>1498.18444802103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3070.0567825714288</v>
      </c>
      <c r="D53">
        <f t="shared" si="1"/>
        <v>3069.4654837142862</v>
      </c>
      <c r="E53">
        <f t="shared" si="8"/>
        <v>201.95334806155699</v>
      </c>
      <c r="F53">
        <f t="shared" si="2"/>
        <v>8222625.8481156761</v>
      </c>
      <c r="G53">
        <f t="shared" si="3"/>
        <v>3218136.4120165105</v>
      </c>
      <c r="L53">
        <f>Input!J54</f>
        <v>38.188054428571377</v>
      </c>
      <c r="M53">
        <f t="shared" si="4"/>
        <v>37.892404999999947</v>
      </c>
      <c r="N53">
        <f t="shared" si="5"/>
        <v>4.6698365952705858</v>
      </c>
      <c r="O53">
        <f t="shared" si="6"/>
        <v>1123.4709267206031</v>
      </c>
      <c r="P53">
        <f t="shared" si="7"/>
        <v>1495.6026523678092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3107.1115141428577</v>
      </c>
      <c r="D54">
        <f t="shared" si="1"/>
        <v>3106.520215285715</v>
      </c>
      <c r="E54">
        <f t="shared" si="8"/>
        <v>206.65691113895991</v>
      </c>
      <c r="F54">
        <f t="shared" si="2"/>
        <v>8409207.182736937</v>
      </c>
      <c r="G54">
        <f t="shared" si="3"/>
        <v>3201282.9366874644</v>
      </c>
      <c r="L54">
        <f>Input!J55</f>
        <v>37.054731571428874</v>
      </c>
      <c r="M54">
        <f t="shared" si="4"/>
        <v>36.759082142857444</v>
      </c>
      <c r="N54">
        <f t="shared" si="5"/>
        <v>4.7035630774029284</v>
      </c>
      <c r="O54">
        <f t="shared" si="6"/>
        <v>1046.5981029288571</v>
      </c>
      <c r="P54">
        <f t="shared" si="7"/>
        <v>1492.9951798534607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3142.0474247142852</v>
      </c>
      <c r="D55">
        <f t="shared" si="1"/>
        <v>3141.4561258571425</v>
      </c>
      <c r="E55">
        <f t="shared" si="8"/>
        <v>211.39456699486772</v>
      </c>
      <c r="F55">
        <f t="shared" si="2"/>
        <v>8585260.738722425</v>
      </c>
      <c r="G55">
        <f t="shared" si="3"/>
        <v>3184352.0317662787</v>
      </c>
      <c r="L55">
        <f>Input!J56</f>
        <v>34.935910571427485</v>
      </c>
      <c r="M55">
        <f t="shared" si="4"/>
        <v>34.640261142856055</v>
      </c>
      <c r="N55">
        <f t="shared" si="5"/>
        <v>4.7376558559077946</v>
      </c>
      <c r="O55">
        <f t="shared" si="6"/>
        <v>911.93458786340705</v>
      </c>
      <c r="P55">
        <f t="shared" si="7"/>
        <v>1490.3617002644783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3173.7804661428568</v>
      </c>
      <c r="D56">
        <f t="shared" si="1"/>
        <v>3173.1891672857141</v>
      </c>
      <c r="E56">
        <f t="shared" si="8"/>
        <v>216.16668724346428</v>
      </c>
      <c r="F56">
        <f t="shared" si="2"/>
        <v>8743981.9474752173</v>
      </c>
      <c r="G56">
        <f t="shared" si="3"/>
        <v>3167343.3436460509</v>
      </c>
      <c r="L56">
        <f>Input!J57</f>
        <v>31.733041428571596</v>
      </c>
      <c r="M56">
        <f t="shared" si="4"/>
        <v>31.437392000000166</v>
      </c>
      <c r="N56">
        <f t="shared" si="5"/>
        <v>4.772120248596571</v>
      </c>
      <c r="O56">
        <f t="shared" si="6"/>
        <v>726.89127087282588</v>
      </c>
      <c r="P56">
        <f t="shared" si="7"/>
        <v>1487.7018783053754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3202.7541127142858</v>
      </c>
      <c r="D57">
        <f t="shared" si="1"/>
        <v>3202.1628138571432</v>
      </c>
      <c r="E57">
        <f t="shared" si="8"/>
        <v>220.97364891349284</v>
      </c>
      <c r="F57">
        <f t="shared" si="2"/>
        <v>8887488.8371774182</v>
      </c>
      <c r="G57">
        <f t="shared" si="3"/>
        <v>3150256.5207622284</v>
      </c>
      <c r="L57">
        <f>Input!J58</f>
        <v>28.973646571429072</v>
      </c>
      <c r="M57">
        <f t="shared" si="4"/>
        <v>28.677997142857642</v>
      </c>
      <c r="N57">
        <f t="shared" si="5"/>
        <v>4.80696167002856</v>
      </c>
      <c r="O57">
        <f t="shared" si="6"/>
        <v>584.02865912357947</v>
      </c>
      <c r="P57">
        <f t="shared" si="7"/>
        <v>1485.0153735110646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3229.0176391428572</v>
      </c>
      <c r="D58">
        <f t="shared" si="1"/>
        <v>3228.4263402857146</v>
      </c>
      <c r="E58">
        <f t="shared" si="8"/>
        <v>225.81583454712134</v>
      </c>
      <c r="F58">
        <f t="shared" si="2"/>
        <v>9015669.8491717689</v>
      </c>
      <c r="G58">
        <f t="shared" si="3"/>
        <v>3133091.2137623285</v>
      </c>
      <c r="L58">
        <f>Input!J59</f>
        <v>26.263526428571367</v>
      </c>
      <c r="M58">
        <f t="shared" si="4"/>
        <v>25.967876999999937</v>
      </c>
      <c r="N58">
        <f t="shared" si="5"/>
        <v>4.8421856336285014</v>
      </c>
      <c r="O58">
        <f t="shared" si="6"/>
        <v>458.8738414530834</v>
      </c>
      <c r="P58">
        <f t="shared" si="7"/>
        <v>1482.3018401576892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3253.4908438571424</v>
      </c>
      <c r="D59">
        <f t="shared" si="1"/>
        <v>3252.8995449999998</v>
      </c>
      <c r="E59">
        <f t="shared" si="8"/>
        <v>230.69363230097963</v>
      </c>
      <c r="F59">
        <f t="shared" si="2"/>
        <v>9133728.5787529182</v>
      </c>
      <c r="G59">
        <f t="shared" si="3"/>
        <v>3115847.0756823211</v>
      </c>
      <c r="L59">
        <f>Input!J60</f>
        <v>24.473204714285202</v>
      </c>
      <c r="M59">
        <f t="shared" si="4"/>
        <v>24.177555285713773</v>
      </c>
      <c r="N59">
        <f t="shared" si="5"/>
        <v>4.8777977538582897</v>
      </c>
      <c r="O59">
        <f t="shared" si="6"/>
        <v>383.97997394474754</v>
      </c>
      <c r="P59">
        <f t="shared" si="7"/>
        <v>1479.5609271718877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3275.1882288571428</v>
      </c>
      <c r="D60">
        <f t="shared" si="1"/>
        <v>3274.5969300000002</v>
      </c>
      <c r="E60">
        <f t="shared" si="8"/>
        <v>235.60743604942414</v>
      </c>
      <c r="F60">
        <f t="shared" si="2"/>
        <v>9235457.1443419792</v>
      </c>
      <c r="G60">
        <f t="shared" si="3"/>
        <v>3098523.7621299219</v>
      </c>
      <c r="L60">
        <f>Input!J61</f>
        <v>21.697385000000395</v>
      </c>
      <c r="M60">
        <f t="shared" si="4"/>
        <v>21.401735571428965</v>
      </c>
      <c r="N60">
        <f t="shared" si="5"/>
        <v>4.9138037484445114</v>
      </c>
      <c r="O60">
        <f t="shared" si="6"/>
        <v>281.68859962757818</v>
      </c>
      <c r="P60">
        <f t="shared" si="7"/>
        <v>1476.7922780384497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3295.2266918571431</v>
      </c>
      <c r="D61">
        <f t="shared" si="1"/>
        <v>3294.6353930000005</v>
      </c>
      <c r="E61">
        <f t="shared" si="8"/>
        <v>240.55764549008754</v>
      </c>
      <c r="F61">
        <f t="shared" si="2"/>
        <v>9327390.8878352232</v>
      </c>
      <c r="G61">
        <f t="shared" si="3"/>
        <v>3081120.9314750535</v>
      </c>
      <c r="L61">
        <f>Input!J62</f>
        <v>20.03846300000032</v>
      </c>
      <c r="M61">
        <f t="shared" si="4"/>
        <v>19.74281357142889</v>
      </c>
      <c r="N61">
        <f t="shared" si="5"/>
        <v>4.950209440663393</v>
      </c>
      <c r="O61">
        <f t="shared" si="6"/>
        <v>227.65539547084344</v>
      </c>
      <c r="P61">
        <f t="shared" si="7"/>
        <v>1473.9955307063635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3314.9530804285719</v>
      </c>
      <c r="D62">
        <f t="shared" si="1"/>
        <v>3314.3617815714292</v>
      </c>
      <c r="E62">
        <f t="shared" si="8"/>
        <v>245.54466625177244</v>
      </c>
      <c r="F62">
        <f t="shared" si="2"/>
        <v>9417638.4872788601</v>
      </c>
      <c r="G62">
        <f t="shared" si="3"/>
        <v>3063638.245047742</v>
      </c>
      <c r="L62">
        <f>Input!J63</f>
        <v>19.726388571428743</v>
      </c>
      <c r="M62">
        <f t="shared" si="4"/>
        <v>19.430739142857313</v>
      </c>
      <c r="N62">
        <f t="shared" si="5"/>
        <v>4.9870207616849118</v>
      </c>
      <c r="O62">
        <f t="shared" si="6"/>
        <v>217.24896343091265</v>
      </c>
      <c r="P62">
        <f t="shared" si="7"/>
        <v>1471.1703174932172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3333.6611208571426</v>
      </c>
      <c r="D63">
        <f t="shared" si="1"/>
        <v>3333.0698219999999</v>
      </c>
      <c r="E63">
        <f t="shared" si="8"/>
        <v>250.56891000475022</v>
      </c>
      <c r="F63">
        <f t="shared" si="2"/>
        <v>9501811.8724515457</v>
      </c>
      <c r="G63">
        <f t="shared" si="3"/>
        <v>3046075.3673437303</v>
      </c>
      <c r="L63">
        <f>Input!J64</f>
        <v>18.708040428570712</v>
      </c>
      <c r="M63">
        <f t="shared" si="4"/>
        <v>18.412390999999282</v>
      </c>
      <c r="N63">
        <f t="shared" si="5"/>
        <v>5.0242437529777746</v>
      </c>
      <c r="O63">
        <f t="shared" si="6"/>
        <v>187.24629145896833</v>
      </c>
      <c r="P63">
        <f t="shared" si="7"/>
        <v>1468.3162649879384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3351.5643377142851</v>
      </c>
      <c r="D64">
        <f t="shared" si="1"/>
        <v>3350.9730388571425</v>
      </c>
      <c r="E64">
        <f t="shared" si="8"/>
        <v>255.63079457352734</v>
      </c>
      <c r="F64">
        <f t="shared" si="2"/>
        <v>9581143.6092467271</v>
      </c>
      <c r="G64">
        <f t="shared" si="3"/>
        <v>3028431.9662380842</v>
      </c>
      <c r="L64">
        <f>Input!J65</f>
        <v>17.903216857142525</v>
      </c>
      <c r="M64">
        <f t="shared" si="4"/>
        <v>17.607567428571095</v>
      </c>
      <c r="N64">
        <f t="shared" si="5"/>
        <v>5.0618845687771099</v>
      </c>
      <c r="O64">
        <f t="shared" si="6"/>
        <v>164.89981494021615</v>
      </c>
      <c r="P64">
        <f t="shared" si="7"/>
        <v>1465.4329939518489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3368.4492065714285</v>
      </c>
      <c r="D65">
        <f t="shared" si="1"/>
        <v>3367.8579077142858</v>
      </c>
      <c r="E65">
        <f t="shared" si="8"/>
        <v>260.73074405214408</v>
      </c>
      <c r="F65">
        <f t="shared" si="2"/>
        <v>9654239.2111671455</v>
      </c>
      <c r="G65">
        <f t="shared" si="3"/>
        <v>3010707.7132071047</v>
      </c>
      <c r="L65">
        <f>Input!J66</f>
        <v>16.884868857143374</v>
      </c>
      <c r="M65">
        <f t="shared" si="4"/>
        <v>16.589219428571944</v>
      </c>
      <c r="N65">
        <f t="shared" si="5"/>
        <v>5.0999494786167379</v>
      </c>
      <c r="O65">
        <f t="shared" si="6"/>
        <v>138.88432475837263</v>
      </c>
      <c r="P65">
        <f t="shared" si="7"/>
        <v>1462.5201192180136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3383.6094535714283</v>
      </c>
      <c r="D66">
        <f t="shared" si="1"/>
        <v>3383.0181547142856</v>
      </c>
      <c r="E66">
        <f t="shared" si="8"/>
        <v>265.869188922072</v>
      </c>
      <c r="F66">
        <f t="shared" si="2"/>
        <v>9716617.6749394685</v>
      </c>
      <c r="G66">
        <f t="shared" si="3"/>
        <v>2992902.2835588488</v>
      </c>
      <c r="L66">
        <f>Input!J67</f>
        <v>15.160246999999799</v>
      </c>
      <c r="M66">
        <f t="shared" si="4"/>
        <v>14.864597571428371</v>
      </c>
      <c r="N66">
        <f t="shared" si="5"/>
        <v>5.1384448699279348</v>
      </c>
      <c r="O66">
        <f t="shared" si="6"/>
        <v>100.43651793431297</v>
      </c>
      <c r="P66">
        <f t="shared" si="7"/>
        <v>1459.5772495888618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3397.4721280000003</v>
      </c>
      <c r="D67">
        <f t="shared" si="1"/>
        <v>3396.8808291428577</v>
      </c>
      <c r="E67">
        <f t="shared" si="8"/>
        <v>271.04656617277874</v>
      </c>
      <c r="F67">
        <f t="shared" si="2"/>
        <v>9770839.839557698</v>
      </c>
      <c r="G67">
        <f t="shared" si="3"/>
        <v>2975015.3566725864</v>
      </c>
      <c r="L67">
        <f>Input!J68</f>
        <v>13.862674428572063</v>
      </c>
      <c r="M67">
        <f t="shared" si="4"/>
        <v>13.567025000000635</v>
      </c>
      <c r="N67">
        <f t="shared" si="5"/>
        <v>5.1773772507067308</v>
      </c>
      <c r="O67">
        <f t="shared" si="6"/>
        <v>75.43438706783553</v>
      </c>
      <c r="P67">
        <f t="shared" si="7"/>
        <v>1456.6039877320623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3410.8913282857143</v>
      </c>
      <c r="D68">
        <f t="shared" ref="D68:D83" si="10">C68-$C$3</f>
        <v>3410.3000294285716</v>
      </c>
      <c r="E68">
        <f t="shared" si="8"/>
        <v>276.26331942503049</v>
      </c>
      <c r="F68">
        <f t="shared" ref="F68:F83" si="11">(D68-E68)^2</f>
        <v>9822186.0996498186</v>
      </c>
      <c r="G68">
        <f t="shared" ref="G68:G83" si="12">(E68-$H$4)^2</f>
        <v>2957046.6162475226</v>
      </c>
      <c r="L68">
        <f>Input!J69</f>
        <v>13.419200285713941</v>
      </c>
      <c r="M68">
        <f t="shared" ref="M68:M83" si="13">L68-$L$3</f>
        <v>13.123550857142513</v>
      </c>
      <c r="N68">
        <f t="shared" ref="N68:N83" si="14">2*($X$3/PI())*($Z$3/(4*((B68-$Y$3)^2)+$Z$3*$Z$3))</f>
        <v>5.2167532522517694</v>
      </c>
      <c r="O68">
        <f t="shared" ref="O68:O83" si="15">(L68-N68)^2</f>
        <v>67.280137336752375</v>
      </c>
      <c r="P68">
        <f t="shared" ref="P68:P83" si="16">(N68-$Q$4)^2</f>
        <v>1453.599930074628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3423.1279307142859</v>
      </c>
      <c r="D69">
        <f t="shared" si="10"/>
        <v>3422.5366318571432</v>
      </c>
      <c r="E69">
        <f t="shared" ref="E69:E83" si="17">N69+E68</f>
        <v>281.51989905700538</v>
      </c>
      <c r="F69">
        <f t="shared" si="11"/>
        <v>9865986.1157304533</v>
      </c>
      <c r="G69">
        <f t="shared" si="12"/>
        <v>2938995.7505611456</v>
      </c>
      <c r="L69">
        <f>Input!J70</f>
        <v>12.236602428571587</v>
      </c>
      <c r="M69">
        <f t="shared" si="13"/>
        <v>11.940953000000158</v>
      </c>
      <c r="N69">
        <f t="shared" si="14"/>
        <v>5.2565796319749092</v>
      </c>
      <c r="O69">
        <f t="shared" si="15"/>
        <v>48.720718241009301</v>
      </c>
      <c r="P69">
        <f t="shared" si="16"/>
        <v>1450.5646666952348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3433.8534360000003</v>
      </c>
      <c r="D70">
        <f t="shared" si="10"/>
        <v>3433.2621371428577</v>
      </c>
      <c r="E70">
        <f t="shared" si="17"/>
        <v>286.8167623332921</v>
      </c>
      <c r="F70">
        <f t="shared" si="11"/>
        <v>9900118.4966605082</v>
      </c>
      <c r="G70">
        <f t="shared" si="12"/>
        <v>2920862.4527375521</v>
      </c>
      <c r="L70">
        <f>Input!J71</f>
        <v>10.725505285714462</v>
      </c>
      <c r="M70">
        <f t="shared" si="13"/>
        <v>10.429855857143034</v>
      </c>
      <c r="N70">
        <f t="shared" si="14"/>
        <v>5.2968632762867403</v>
      </c>
      <c r="O70">
        <f t="shared" si="15"/>
        <v>29.470154066523452</v>
      </c>
      <c r="P70">
        <f t="shared" si="16"/>
        <v>1447.4977812147351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3442.7229197142865</v>
      </c>
      <c r="D71">
        <f t="shared" si="10"/>
        <v>3442.1316208571438</v>
      </c>
      <c r="E71">
        <f t="shared" si="17"/>
        <v>292.15437353685144</v>
      </c>
      <c r="F71">
        <f t="shared" si="11"/>
        <v>9922356.6586355269</v>
      </c>
      <c r="G71">
        <f t="shared" si="12"/>
        <v>2902646.4210261335</v>
      </c>
      <c r="L71">
        <f>Input!J72</f>
        <v>8.8694837142861616</v>
      </c>
      <c r="M71">
        <f t="shared" si="13"/>
        <v>8.5738342857147334</v>
      </c>
      <c r="N71">
        <f t="shared" si="14"/>
        <v>5.3376112035593382</v>
      </c>
      <c r="O71">
        <f t="shared" si="15"/>
        <v>12.474123432027795</v>
      </c>
      <c r="P71">
        <f t="shared" si="16"/>
        <v>1444.3988506848464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3450.9682545714281</v>
      </c>
      <c r="D72">
        <f t="shared" si="10"/>
        <v>3450.3769557142855</v>
      </c>
      <c r="E72">
        <f t="shared" si="17"/>
        <v>297.53320410402006</v>
      </c>
      <c r="F72">
        <f t="shared" si="11"/>
        <v>9940423.7220678926</v>
      </c>
      <c r="G72">
        <f t="shared" si="12"/>
        <v>2884347.3590910123</v>
      </c>
      <c r="L72">
        <f>Input!J73</f>
        <v>8.2453348571416427</v>
      </c>
      <c r="M72">
        <f t="shared" si="13"/>
        <v>7.9496854285702145</v>
      </c>
      <c r="N72">
        <f t="shared" si="14"/>
        <v>5.3788305671686114</v>
      </c>
      <c r="O72">
        <f t="shared" si="15"/>
        <v>8.2168468444337925</v>
      </c>
      <c r="P72">
        <f t="shared" si="16"/>
        <v>1441.2674454749965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3458.0966914285714</v>
      </c>
      <c r="D73">
        <f t="shared" si="10"/>
        <v>3457.5053925714287</v>
      </c>
      <c r="E73">
        <f t="shared" si="17"/>
        <v>302.95373276263871</v>
      </c>
      <c r="F73">
        <f t="shared" si="11"/>
        <v>9951196.1744023934</v>
      </c>
      <c r="G73">
        <f t="shared" si="12"/>
        <v>2865964.9763116445</v>
      </c>
      <c r="L73">
        <f>Input!J74</f>
        <v>7.1284368571432424</v>
      </c>
      <c r="M73">
        <f t="shared" si="13"/>
        <v>6.8327874285718142</v>
      </c>
      <c r="N73">
        <f t="shared" si="14"/>
        <v>5.4205286586186743</v>
      </c>
      <c r="O73">
        <f t="shared" si="15"/>
        <v>2.9169504145874354</v>
      </c>
      <c r="P73">
        <f t="shared" si="16"/>
        <v>1438.1031291573131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3464.6666792857145</v>
      </c>
      <c r="D74">
        <f t="shared" si="10"/>
        <v>3464.0753804285719</v>
      </c>
      <c r="E74">
        <f t="shared" si="17"/>
        <v>308.41644567338955</v>
      </c>
      <c r="F74">
        <f t="shared" si="11"/>
        <v>9958183.3125002105</v>
      </c>
      <c r="G74">
        <f t="shared" si="12"/>
        <v>2847498.9880949967</v>
      </c>
      <c r="L74">
        <f>Input!J75</f>
        <v>6.5699878571431327</v>
      </c>
      <c r="M74">
        <f t="shared" si="13"/>
        <v>6.2743384285717045</v>
      </c>
      <c r="N74">
        <f t="shared" si="14"/>
        <v>5.4627129107508212</v>
      </c>
      <c r="O74">
        <f t="shared" si="15"/>
        <v>1.2260578069080963</v>
      </c>
      <c r="P74">
        <f t="shared" si="16"/>
        <v>1434.9054583897378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3470.6289432857143</v>
      </c>
      <c r="D75">
        <f t="shared" si="10"/>
        <v>3470.0376444285716</v>
      </c>
      <c r="E75">
        <f t="shared" si="17"/>
        <v>313.92183657442922</v>
      </c>
      <c r="F75">
        <f t="shared" si="11"/>
        <v>9961066.9925868064</v>
      </c>
      <c r="G75">
        <f t="shared" si="12"/>
        <v>2828949.1161997542</v>
      </c>
      <c r="L75">
        <f>Input!J76</f>
        <v>5.9622639999997773</v>
      </c>
      <c r="M75">
        <f t="shared" si="13"/>
        <v>5.6666145714283491</v>
      </c>
      <c r="N75">
        <f t="shared" si="14"/>
        <v>5.5053909010396804</v>
      </c>
      <c r="O75">
        <f t="shared" si="15"/>
        <v>0.20873302855340248</v>
      </c>
      <c r="P75">
        <f t="shared" si="16"/>
        <v>1431.6739827972556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3476.7226069999997</v>
      </c>
      <c r="D76">
        <f t="shared" si="10"/>
        <v>3476.1313081428571</v>
      </c>
      <c r="E76">
        <f t="shared" si="17"/>
        <v>319.47040692940851</v>
      </c>
      <c r="F76">
        <f t="shared" si="11"/>
        <v>9964508.0452497024</v>
      </c>
      <c r="G76">
        <f t="shared" si="12"/>
        <v>2810315.0890730154</v>
      </c>
      <c r="L76">
        <f>Input!J77</f>
        <v>6.0936637142854124</v>
      </c>
      <c r="M76">
        <f t="shared" si="13"/>
        <v>5.7980142857139843</v>
      </c>
      <c r="N76">
        <f t="shared" si="14"/>
        <v>5.5485703549792973</v>
      </c>
      <c r="O76">
        <f t="shared" si="15"/>
        <v>0.29712677035962554</v>
      </c>
      <c r="P76">
        <f t="shared" si="16"/>
        <v>1428.4082448512183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3482.5206212857147</v>
      </c>
      <c r="D77">
        <f t="shared" si="10"/>
        <v>3481.929322428572</v>
      </c>
      <c r="E77">
        <f t="shared" si="17"/>
        <v>325.06266607897044</v>
      </c>
      <c r="F77">
        <f t="shared" si="11"/>
        <v>9965807.0859719142</v>
      </c>
      <c r="G77">
        <f t="shared" si="12"/>
        <v>2791596.6421999373</v>
      </c>
      <c r="L77">
        <f>Input!J78</f>
        <v>5.7980142857149986</v>
      </c>
      <c r="M77">
        <f t="shared" si="13"/>
        <v>5.5023648571435704</v>
      </c>
      <c r="N77">
        <f t="shared" si="14"/>
        <v>5.5922591495619294</v>
      </c>
      <c r="O77">
        <f t="shared" si="15"/>
        <v>4.2335176053368034E-2</v>
      </c>
      <c r="P77">
        <f t="shared" si="16"/>
        <v>1425.1077797467601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3488.055836</v>
      </c>
      <c r="D78">
        <f t="shared" si="10"/>
        <v>3487.4645371428574</v>
      </c>
      <c r="E78">
        <f t="shared" si="17"/>
        <v>330.69913139582292</v>
      </c>
      <c r="F78">
        <f t="shared" si="11"/>
        <v>9965167.8269212395</v>
      </c>
      <c r="G78">
        <f t="shared" si="12"/>
        <v>2772793.5184668549</v>
      </c>
      <c r="L78">
        <f>Input!J79</f>
        <v>5.5352147142853028</v>
      </c>
      <c r="M78">
        <f t="shared" si="13"/>
        <v>5.2395652857138746</v>
      </c>
      <c r="N78">
        <f t="shared" si="14"/>
        <v>5.6364653168524956</v>
      </c>
      <c r="O78">
        <f t="shared" si="15"/>
        <v>1.0251684520219644E-2</v>
      </c>
      <c r="P78">
        <f t="shared" si="16"/>
        <v>1421.772115278286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3493.0983017142858</v>
      </c>
      <c r="D79">
        <f t="shared" si="10"/>
        <v>3492.5070028571431</v>
      </c>
      <c r="E79">
        <f t="shared" si="17"/>
        <v>336.38032844348459</v>
      </c>
      <c r="F79">
        <f t="shared" si="11"/>
        <v>9961135.5849454179</v>
      </c>
      <c r="G79">
        <f t="shared" si="12"/>
        <v>2753905.4685383602</v>
      </c>
      <c r="L79">
        <f>Input!J80</f>
        <v>5.0424657142857541</v>
      </c>
      <c r="M79">
        <f t="shared" si="13"/>
        <v>4.7468162857143259</v>
      </c>
      <c r="N79">
        <f t="shared" si="14"/>
        <v>5.681197047661656</v>
      </c>
      <c r="O79">
        <f t="shared" si="15"/>
        <v>0.40797771623615758</v>
      </c>
      <c r="P79">
        <f t="shared" si="16"/>
        <v>1418.4007717130346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3498.3707170000002</v>
      </c>
      <c r="D80">
        <f t="shared" si="10"/>
        <v>3497.7794181428576</v>
      </c>
      <c r="E80">
        <f t="shared" si="17"/>
        <v>342.10679113880525</v>
      </c>
      <c r="F80">
        <f t="shared" si="11"/>
        <v>9958269.728822656</v>
      </c>
      <c r="G80">
        <f t="shared" si="12"/>
        <v>2734932.2512489068</v>
      </c>
      <c r="L80">
        <f>Input!J81</f>
        <v>5.2724152857144873</v>
      </c>
      <c r="M80">
        <f t="shared" si="13"/>
        <v>4.9767658571430591</v>
      </c>
      <c r="N80">
        <f t="shared" si="14"/>
        <v>5.7264626953206701</v>
      </c>
      <c r="O80">
        <f t="shared" si="15"/>
        <v>0.20615905017008479</v>
      </c>
      <c r="P80">
        <f t="shared" si="16"/>
        <v>1414.9932616626943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3503.0025584285713</v>
      </c>
      <c r="D81">
        <f t="shared" si="10"/>
        <v>3502.4112595714287</v>
      </c>
      <c r="E81">
        <f t="shared" si="17"/>
        <v>347.87906191836652</v>
      </c>
      <c r="F81">
        <f t="shared" si="11"/>
        <v>9951073.3860298581</v>
      </c>
      <c r="G81">
        <f t="shared" si="12"/>
        <v>2715873.6340094772</v>
      </c>
      <c r="L81">
        <f>Input!J82</f>
        <v>4.6318414285710787</v>
      </c>
      <c r="M81">
        <f t="shared" si="13"/>
        <v>4.3361919999996505</v>
      </c>
      <c r="N81">
        <f t="shared" si="14"/>
        <v>5.7722707795612456</v>
      </c>
      <c r="O81">
        <f t="shared" si="15"/>
        <v>1.3005791045998532</v>
      </c>
      <c r="P81">
        <f t="shared" si="16"/>
        <v>1411.5490899530835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3507.1580757142851</v>
      </c>
      <c r="D82">
        <f t="shared" si="10"/>
        <v>3506.5667768571425</v>
      </c>
      <c r="E82">
        <f t="shared" si="17"/>
        <v>353.69769190887024</v>
      </c>
      <c r="F82">
        <f t="shared" si="11"/>
        <v>9940583.4668225553</v>
      </c>
      <c r="G82">
        <f t="shared" si="12"/>
        <v>2696729.3932299167</v>
      </c>
      <c r="L82">
        <f>Input!J83</f>
        <v>4.1555172857138132</v>
      </c>
      <c r="M82">
        <f t="shared" si="13"/>
        <v>3.8598678571423846</v>
      </c>
      <c r="N82">
        <f t="shared" si="14"/>
        <v>5.81862999050374</v>
      </c>
      <c r="O82">
        <f t="shared" si="15"/>
        <v>2.7659438688336664</v>
      </c>
      <c r="P82">
        <f t="shared" si="16"/>
        <v>1408.0677534918798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3511.0672184285718</v>
      </c>
      <c r="D83">
        <f t="shared" si="10"/>
        <v>3510.4759195714291</v>
      </c>
      <c r="E83">
        <f t="shared" si="17"/>
        <v>359.5632411016274</v>
      </c>
      <c r="F83">
        <f t="shared" si="11"/>
        <v>9928250.7073417418</v>
      </c>
      <c r="G83">
        <f t="shared" si="12"/>
        <v>2677499.3147575157</v>
      </c>
      <c r="L83">
        <f>Input!J84</f>
        <v>3.9091427142866451</v>
      </c>
      <c r="M83">
        <f t="shared" si="13"/>
        <v>3.6134932857152164</v>
      </c>
      <c r="N83">
        <f t="shared" si="14"/>
        <v>5.8655491927571672</v>
      </c>
      <c r="O83">
        <f t="shared" si="15"/>
        <v>3.82752630900143</v>
      </c>
      <c r="P83">
        <f t="shared" si="16"/>
        <v>1404.5487411344038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0.59129885714285713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5134729.6396910874</v>
      </c>
      <c r="J3" s="2" t="s">
        <v>11</v>
      </c>
      <c r="K3" s="23">
        <f>SUM(H3:H167)</f>
        <v>351375.45276372845</v>
      </c>
      <c r="L3">
        <f>1-(K3/K5)</f>
        <v>0.99777524965925479</v>
      </c>
      <c r="N3">
        <f>Input!J4</f>
        <v>0.29564942857142856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1238.3425031946142</v>
      </c>
      <c r="S3" s="1" t="s">
        <v>11</v>
      </c>
      <c r="T3" s="23">
        <f>SUM(Q3:Q167)</f>
        <v>34399.202996156186</v>
      </c>
      <c r="U3" s="5">
        <f>1-(T3/T5)</f>
        <v>0.70810589902361354</v>
      </c>
      <c r="X3">
        <f>COUNT(B3:B500)</f>
        <v>81</v>
      </c>
      <c r="Z3">
        <v>3418.8098483345871</v>
      </c>
      <c r="AA3">
        <v>2.7119754789807465E-2</v>
      </c>
      <c r="AB3">
        <v>3.1050543091868716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2.7119754789807465E-2</v>
      </c>
      <c r="D4">
        <f t="shared" ref="D4:D67" si="2">POWER(C4,$AB$3)</f>
        <v>1.3654229335057587E-5</v>
      </c>
      <c r="E4" s="4">
        <f>Input!I5</f>
        <v>1.0347729999999999</v>
      </c>
      <c r="F4">
        <f t="shared" ref="F4:F67" si="3">E4-$E$3</f>
        <v>0.44347414285714282</v>
      </c>
      <c r="G4">
        <f t="shared" ref="G4:G67" si="4">$Z$3*(1-EXP(-1*D4))</f>
        <v>4.6680895025716103E-2</v>
      </c>
      <c r="H4">
        <f t="shared" ref="H4:H67" si="5">(F4-G4)^2</f>
        <v>0.15744488152461203</v>
      </c>
      <c r="I4">
        <f t="shared" ref="I4:I67" si="6">(G4-$J$4)^2</f>
        <v>5134518.0845969738</v>
      </c>
      <c r="J4">
        <f>AVERAGE(E3:E167)</f>
        <v>2265.9941835077793</v>
      </c>
      <c r="K4" t="s">
        <v>5</v>
      </c>
      <c r="L4" t="s">
        <v>6</v>
      </c>
      <c r="N4">
        <f>Input!J5</f>
        <v>0.44347414285714282</v>
      </c>
      <c r="O4">
        <f t="shared" ref="O4:O67" si="7">N4-$N$3</f>
        <v>0.14782471428571425</v>
      </c>
      <c r="P4">
        <f t="shared" ref="P4:P67" si="8">POWER(C4,$AB$3)*EXP(-D4)*$Z$3*$AA$3*$AB$3</f>
        <v>3.9308925114303938E-3</v>
      </c>
      <c r="Q4">
        <f t="shared" ref="Q4:Q67" si="9">(O4-P4)^2</f>
        <v>2.0705431944809369E-2</v>
      </c>
      <c r="R4">
        <f t="shared" ref="R4:R67" si="10">(P4-$S$4)^2</f>
        <v>1238.0658617163092</v>
      </c>
      <c r="S4">
        <f>AVERAGE(N3:N167)</f>
        <v>35.190090980198022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5.4239509579614931E-2</v>
      </c>
      <c r="D5">
        <f t="shared" si="2"/>
        <v>1.1748479899203286E-4</v>
      </c>
      <c r="E5" s="4">
        <f>Input!I6</f>
        <v>1.7246217142857143</v>
      </c>
      <c r="F5">
        <f t="shared" si="3"/>
        <v>1.1333228571428573</v>
      </c>
      <c r="G5">
        <f t="shared" si="4"/>
        <v>0.40163459438171478</v>
      </c>
      <c r="H5">
        <f t="shared" si="5"/>
        <v>0.53536771386241877</v>
      </c>
      <c r="I5">
        <f t="shared" si="6"/>
        <v>5132909.5976919048</v>
      </c>
      <c r="K5">
        <f>SUM(I3:I167)</f>
        <v>157939273.60228556</v>
      </c>
      <c r="L5" s="5">
        <f>1-((1-L3)*(X3-1)/(X3-1-1))</f>
        <v>0.99774708826253655</v>
      </c>
      <c r="N5">
        <f>Input!J6</f>
        <v>0.68984871428571437</v>
      </c>
      <c r="O5">
        <f t="shared" si="7"/>
        <v>0.39419928571428581</v>
      </c>
      <c r="P5">
        <f t="shared" si="8"/>
        <v>3.3818984336420881E-2</v>
      </c>
      <c r="Q5">
        <f t="shared" si="9"/>
        <v>0.12987396162120074</v>
      </c>
      <c r="R5">
        <f t="shared" si="10"/>
        <v>1235.9634606470026</v>
      </c>
      <c r="T5">
        <f>SUM(R3:R167)</f>
        <v>117848.22948148238</v>
      </c>
      <c r="U5" s="5">
        <f>1-((1-U3)*(X3-1)/(X3-1-1))</f>
        <v>0.70441103698593777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8.1359264369422396E-2</v>
      </c>
      <c r="D6">
        <f t="shared" si="2"/>
        <v>4.1376580944107137E-4</v>
      </c>
      <c r="E6" s="4">
        <f>Input!I7</f>
        <v>2.6279949999999999</v>
      </c>
      <c r="F6">
        <f t="shared" si="3"/>
        <v>2.0366961428571426</v>
      </c>
      <c r="G6">
        <f t="shared" si="4"/>
        <v>1.4142940107908228</v>
      </c>
      <c r="H6">
        <f t="shared" si="5"/>
        <v>0.38738441400070056</v>
      </c>
      <c r="I6">
        <f t="shared" si="6"/>
        <v>5128322.0759141929</v>
      </c>
      <c r="N6">
        <f>Input!J7</f>
        <v>0.90337328571428555</v>
      </c>
      <c r="O6">
        <f t="shared" si="7"/>
        <v>0.60772385714285693</v>
      </c>
      <c r="P6">
        <f t="shared" si="8"/>
        <v>0.11907067349205604</v>
      </c>
      <c r="Q6">
        <f t="shared" si="9"/>
        <v>0.23878193389206337</v>
      </c>
      <c r="R6">
        <f t="shared" si="10"/>
        <v>1229.9764653533823</v>
      </c>
      <c r="X6" s="19" t="s">
        <v>17</v>
      </c>
      <c r="Y6" s="25">
        <f>SQRT((U5-L5)^2)</f>
        <v>0.29333605127659879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0.10847901915922986</v>
      </c>
      <c r="D7">
        <f t="shared" si="2"/>
        <v>1.0108719910511248E-3</v>
      </c>
      <c r="E7" s="4">
        <f>Input!I8</f>
        <v>4.0898172857142852</v>
      </c>
      <c r="F7">
        <f t="shared" si="3"/>
        <v>3.4985184285714279</v>
      </c>
      <c r="G7">
        <f t="shared" si="4"/>
        <v>3.4542329306051944</v>
      </c>
      <c r="H7">
        <f t="shared" si="5"/>
        <v>1.9612053301172705E-3</v>
      </c>
      <c r="I7">
        <f t="shared" si="6"/>
        <v>5119087.0279577626</v>
      </c>
      <c r="N7">
        <f>Input!J8</f>
        <v>1.4618222857142853</v>
      </c>
      <c r="O7">
        <f t="shared" si="7"/>
        <v>1.1661728571428567</v>
      </c>
      <c r="P7">
        <f t="shared" si="8"/>
        <v>0.29072812853718688</v>
      </c>
      <c r="Q7">
        <f t="shared" si="9"/>
        <v>0.76640347284345489</v>
      </c>
      <c r="R7">
        <f t="shared" si="10"/>
        <v>1217.9655274518841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0.13559877394903733</v>
      </c>
      <c r="D8">
        <f t="shared" si="2"/>
        <v>2.021189423069216E-3</v>
      </c>
      <c r="E8" s="4">
        <f>Input!I9</f>
        <v>5.8308641428571431</v>
      </c>
      <c r="F8">
        <f t="shared" si="3"/>
        <v>5.2395652857142858</v>
      </c>
      <c r="G8">
        <f t="shared" si="4"/>
        <v>6.9030837349792851</v>
      </c>
      <c r="H8">
        <f t="shared" si="5"/>
        <v>2.7672936310450278</v>
      </c>
      <c r="I8">
        <f t="shared" si="6"/>
        <v>5103492.5970726795</v>
      </c>
      <c r="N8">
        <f>Input!J9</f>
        <v>1.7410468571428579</v>
      </c>
      <c r="O8">
        <f t="shared" si="7"/>
        <v>1.4453974285714293</v>
      </c>
      <c r="P8">
        <f t="shared" si="8"/>
        <v>0.58070976748111924</v>
      </c>
      <c r="Q8">
        <f t="shared" si="9"/>
        <v>0.74768475124183087</v>
      </c>
      <c r="R8">
        <f t="shared" si="10"/>
        <v>1197.8092679271617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0.16271852873884479</v>
      </c>
      <c r="D9">
        <f t="shared" si="2"/>
        <v>3.5601564730679824E-3</v>
      </c>
      <c r="E9" s="4">
        <f>Input!I10</f>
        <v>9.2144080000000006</v>
      </c>
      <c r="F9">
        <f t="shared" si="3"/>
        <v>8.6231091428571442</v>
      </c>
      <c r="G9">
        <f t="shared" si="4"/>
        <v>12.149857481861659</v>
      </c>
      <c r="H9">
        <f t="shared" si="5"/>
        <v>12.437953846671103</v>
      </c>
      <c r="I9">
        <f t="shared" si="6"/>
        <v>5079814.2459592232</v>
      </c>
      <c r="N9">
        <f>Input!J10</f>
        <v>3.3835438571428575</v>
      </c>
      <c r="O9">
        <f t="shared" si="7"/>
        <v>3.0878944285714289</v>
      </c>
      <c r="P9">
        <f t="shared" si="8"/>
        <v>1.0212988320089871</v>
      </c>
      <c r="Q9">
        <f t="shared" si="9"/>
        <v>4.2708173597312742</v>
      </c>
      <c r="R9">
        <f t="shared" si="10"/>
        <v>1167.5063568661446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0.18983828352865226</v>
      </c>
      <c r="D10">
        <f t="shared" si="2"/>
        <v>5.745694143456004E-3</v>
      </c>
      <c r="E10" s="4">
        <f>Input!I11</f>
        <v>13.320650428571428</v>
      </c>
      <c r="F10">
        <f t="shared" si="3"/>
        <v>12.729351571428571</v>
      </c>
      <c r="G10">
        <f t="shared" si="4"/>
        <v>19.587111062758382</v>
      </c>
      <c r="H10">
        <f t="shared" si="5"/>
        <v>47.028865240924098</v>
      </c>
      <c r="I10">
        <f t="shared" si="6"/>
        <v>5046344.7351310086</v>
      </c>
      <c r="N10">
        <f>Input!J11</f>
        <v>4.1062424285714272</v>
      </c>
      <c r="O10">
        <f t="shared" si="7"/>
        <v>3.8105929999999986</v>
      </c>
      <c r="P10">
        <f t="shared" si="8"/>
        <v>1.6446636199604652</v>
      </c>
      <c r="Q10">
        <f t="shared" si="9"/>
        <v>4.6912500793184373</v>
      </c>
      <c r="R10">
        <f t="shared" si="10"/>
        <v>1125.2956967809741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0.21695803831845972</v>
      </c>
      <c r="D11">
        <f t="shared" si="2"/>
        <v>8.6978246637759923E-3</v>
      </c>
      <c r="E11" s="4">
        <f>Input!I12</f>
        <v>18.412390999999996</v>
      </c>
      <c r="F11">
        <f t="shared" si="3"/>
        <v>17.82109214285714</v>
      </c>
      <c r="G11">
        <f t="shared" si="4"/>
        <v>29.607262576077449</v>
      </c>
      <c r="H11">
        <f t="shared" si="5"/>
        <v>138.91381348091662</v>
      </c>
      <c r="I11">
        <f t="shared" si="6"/>
        <v>5001426.4601143776</v>
      </c>
      <c r="N11">
        <f>Input!J12</f>
        <v>5.0917405714285682</v>
      </c>
      <c r="O11">
        <f t="shared" si="7"/>
        <v>4.79609114285714</v>
      </c>
      <c r="P11">
        <f t="shared" si="8"/>
        <v>2.4823506959770234</v>
      </c>
      <c r="Q11">
        <f t="shared" si="9"/>
        <v>5.3533948555290021</v>
      </c>
      <c r="R11">
        <f t="shared" si="10"/>
        <v>1069.796274500053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0.24407779310826719</v>
      </c>
      <c r="D12">
        <f t="shared" si="2"/>
        <v>1.2538396775192508E-2</v>
      </c>
      <c r="E12" s="4">
        <f>Input!I13</f>
        <v>23.865480999999999</v>
      </c>
      <c r="F12">
        <f t="shared" si="3"/>
        <v>23.274182142857143</v>
      </c>
      <c r="G12">
        <f t="shared" si="4"/>
        <v>42.598776115864176</v>
      </c>
      <c r="H12">
        <f t="shared" si="5"/>
        <v>373.43993222157974</v>
      </c>
      <c r="I12">
        <f t="shared" si="6"/>
        <v>4943487.1376114609</v>
      </c>
      <c r="N12">
        <f>Input!J13</f>
        <v>5.4530900000000031</v>
      </c>
      <c r="O12">
        <f t="shared" si="7"/>
        <v>5.1574405714285749</v>
      </c>
      <c r="P12">
        <f t="shared" si="8"/>
        <v>3.5647293161099052</v>
      </c>
      <c r="Q12">
        <f t="shared" si="9"/>
        <v>2.5367291428187726</v>
      </c>
      <c r="R12">
        <f t="shared" si="10"/>
        <v>1000.1635003843744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0.27119754789807465</v>
      </c>
      <c r="D13">
        <f t="shared" si="2"/>
        <v>1.7390877746899073E-2</v>
      </c>
      <c r="E13" s="4">
        <f>Input!I14</f>
        <v>31.010342857142856</v>
      </c>
      <c r="F13">
        <f t="shared" si="3"/>
        <v>30.419044</v>
      </c>
      <c r="G13">
        <f t="shared" si="4"/>
        <v>58.94209121842173</v>
      </c>
      <c r="H13">
        <f t="shared" si="5"/>
        <v>813.56422262431556</v>
      </c>
      <c r="I13">
        <f t="shared" si="6"/>
        <v>4871078.93807883</v>
      </c>
      <c r="N13">
        <f>Input!J14</f>
        <v>7.1448618571428568</v>
      </c>
      <c r="O13">
        <f t="shared" si="7"/>
        <v>6.8492124285714286</v>
      </c>
      <c r="P13">
        <f t="shared" si="8"/>
        <v>4.9203800084600422</v>
      </c>
      <c r="Q13">
        <f t="shared" si="9"/>
        <v>3.7203945048727478</v>
      </c>
      <c r="R13">
        <f t="shared" si="10"/>
        <v>916.25540231255457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0.29831730268788215</v>
      </c>
      <c r="D14">
        <f t="shared" si="2"/>
        <v>2.3380190075299016E-2</v>
      </c>
      <c r="E14" s="4">
        <f>Input!I15</f>
        <v>40.241175857142856</v>
      </c>
      <c r="F14">
        <f t="shared" si="3"/>
        <v>39.649876999999996</v>
      </c>
      <c r="G14">
        <f t="shared" si="4"/>
        <v>79.00524637146647</v>
      </c>
      <c r="H14">
        <f t="shared" si="5"/>
        <v>1548.8450983645614</v>
      </c>
      <c r="I14">
        <f t="shared" si="6"/>
        <v>4782920.6111566192</v>
      </c>
      <c r="N14">
        <f>Input!J15</f>
        <v>9.2308330000000005</v>
      </c>
      <c r="O14">
        <f t="shared" si="7"/>
        <v>8.9351835714285723</v>
      </c>
      <c r="P14">
        <f t="shared" si="8"/>
        <v>6.5754284352509895</v>
      </c>
      <c r="Q14">
        <f t="shared" si="9"/>
        <v>5.5684443027164825</v>
      </c>
      <c r="R14">
        <f t="shared" si="10"/>
        <v>818.79891256119447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0.32543705747768958</v>
      </c>
      <c r="D15">
        <f t="shared" si="2"/>
        <v>3.0632579646562123E-2</v>
      </c>
      <c r="E15" s="4">
        <f>Input!I16</f>
        <v>49.077809571428574</v>
      </c>
      <c r="F15">
        <f t="shared" si="3"/>
        <v>48.486510714285714</v>
      </c>
      <c r="G15">
        <f t="shared" si="4"/>
        <v>103.13919027395939</v>
      </c>
      <c r="H15">
        <f t="shared" si="5"/>
        <v>2986.9153830523724</v>
      </c>
      <c r="I15">
        <f t="shared" si="6"/>
        <v>4677941.7217564676</v>
      </c>
      <c r="N15">
        <f>Input!J16</f>
        <v>8.8366337142857176</v>
      </c>
      <c r="O15">
        <f t="shared" si="7"/>
        <v>8.5409842857142895</v>
      </c>
      <c r="P15">
        <f t="shared" si="8"/>
        <v>8.5528315083794801</v>
      </c>
      <c r="Q15">
        <f t="shared" si="9"/>
        <v>1.4035668487860753E-4</v>
      </c>
      <c r="R15">
        <f t="shared" si="10"/>
        <v>709.54359216898661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0.35255681226749702</v>
      </c>
      <c r="D16">
        <f t="shared" si="2"/>
        <v>3.9275506931368463E-2</v>
      </c>
      <c r="E16" s="4">
        <f>Input!I17</f>
        <v>64.270906428571422</v>
      </c>
      <c r="F16">
        <f t="shared" si="3"/>
        <v>63.679607571428562</v>
      </c>
      <c r="G16">
        <f t="shared" si="4"/>
        <v>131.67280606671463</v>
      </c>
      <c r="H16">
        <f t="shared" si="5"/>
        <v>4623.0750416193714</v>
      </c>
      <c r="I16">
        <f t="shared" si="6"/>
        <v>4555327.7422019234</v>
      </c>
      <c r="N16">
        <f>Input!J17</f>
        <v>15.193096857142848</v>
      </c>
      <c r="O16">
        <f t="shared" si="7"/>
        <v>14.89744742857142</v>
      </c>
      <c r="P16">
        <f t="shared" si="8"/>
        <v>10.871627628869604</v>
      </c>
      <c r="Q16">
        <f t="shared" si="9"/>
        <v>16.20722505967117</v>
      </c>
      <c r="R16">
        <f t="shared" si="10"/>
        <v>591.38765976990339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0.37967656705730451</v>
      </c>
      <c r="D17">
        <f t="shared" si="2"/>
        <v>4.9437555569721341E-2</v>
      </c>
      <c r="E17" s="4">
        <f>Input!I18</f>
        <v>82.190548428571418</v>
      </c>
      <c r="F17">
        <f t="shared" si="3"/>
        <v>81.599249571428558</v>
      </c>
      <c r="G17">
        <f t="shared" si="4"/>
        <v>164.90769926479302</v>
      </c>
      <c r="H17">
        <f t="shared" si="5"/>
        <v>6940.2977903118381</v>
      </c>
      <c r="I17">
        <f t="shared" si="6"/>
        <v>4414564.4142685533</v>
      </c>
      <c r="N17">
        <f>Input!J18</f>
        <v>17.919641999999996</v>
      </c>
      <c r="O17">
        <f t="shared" si="7"/>
        <v>17.623992571428566</v>
      </c>
      <c r="P17">
        <f t="shared" si="8"/>
        <v>13.546167356991878</v>
      </c>
      <c r="Q17">
        <f t="shared" si="9"/>
        <v>16.62865847949562</v>
      </c>
      <c r="R17">
        <f t="shared" si="10"/>
        <v>468.45942980718087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0.40679632184711201</v>
      </c>
      <c r="D18">
        <f t="shared" si="2"/>
        <v>6.1248354421786839E-2</v>
      </c>
      <c r="E18" s="4">
        <f>Input!I19</f>
        <v>112.79026699999999</v>
      </c>
      <c r="F18">
        <f t="shared" si="3"/>
        <v>112.19896814285713</v>
      </c>
      <c r="G18">
        <f t="shared" si="4"/>
        <v>203.11282240200561</v>
      </c>
      <c r="H18">
        <f t="shared" si="5"/>
        <v>8265.3288962536899</v>
      </c>
      <c r="I18">
        <f t="shared" si="6"/>
        <v>4255479.5099976091</v>
      </c>
      <c r="N18">
        <f>Input!J19</f>
        <v>30.599718571428568</v>
      </c>
      <c r="O18">
        <f t="shared" si="7"/>
        <v>30.304069142857138</v>
      </c>
      <c r="P18">
        <f t="shared" si="8"/>
        <v>16.58534492341899</v>
      </c>
      <c r="Q18">
        <f t="shared" si="9"/>
        <v>188.20339420899882</v>
      </c>
      <c r="R18">
        <f t="shared" si="10"/>
        <v>346.13657583723494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0.43391607663691945</v>
      </c>
      <c r="D19">
        <f t="shared" si="2"/>
        <v>7.4838510267877911E-2</v>
      </c>
      <c r="E19" s="4">
        <f>Input!I20</f>
        <v>142.78226157142856</v>
      </c>
      <c r="F19">
        <f t="shared" si="3"/>
        <v>142.19096271428572</v>
      </c>
      <c r="G19">
        <f t="shared" si="4"/>
        <v>246.51902951447576</v>
      </c>
      <c r="H19">
        <f t="shared" si="5"/>
        <v>10884.345522264915</v>
      </c>
      <c r="I19">
        <f t="shared" si="6"/>
        <v>4078279.8975962773</v>
      </c>
      <c r="N19">
        <f>Input!J20</f>
        <v>29.991994571428577</v>
      </c>
      <c r="O19">
        <f t="shared" si="7"/>
        <v>29.696345142857147</v>
      </c>
      <c r="P19">
        <f t="shared" si="8"/>
        <v>19.991854724316447</v>
      </c>
      <c r="Q19">
        <f t="shared" si="9"/>
        <v>94.177134283548256</v>
      </c>
      <c r="R19">
        <f t="shared" si="10"/>
        <v>230.98638528959319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0.46103583142672688</v>
      </c>
      <c r="D20">
        <f t="shared" si="2"/>
        <v>9.0339549081220424E-2</v>
      </c>
      <c r="E20" s="4">
        <f>Input!I21</f>
        <v>179.06501957142856</v>
      </c>
      <c r="F20">
        <f t="shared" si="3"/>
        <v>178.47372071428572</v>
      </c>
      <c r="G20">
        <f t="shared" si="4"/>
        <v>295.31367176606665</v>
      </c>
      <c r="H20">
        <f t="shared" si="5"/>
        <v>13651.574161782564</v>
      </c>
      <c r="I20">
        <f t="shared" si="6"/>
        <v>3883581.6793585788</v>
      </c>
      <c r="N20">
        <f>Input!J21</f>
        <v>36.282758000000001</v>
      </c>
      <c r="O20">
        <f t="shared" si="7"/>
        <v>35.987108571428571</v>
      </c>
      <c r="P20">
        <f t="shared" si="8"/>
        <v>23.761500175861702</v>
      </c>
      <c r="Q20">
        <f t="shared" si="9"/>
        <v>149.46550064175511</v>
      </c>
      <c r="R20">
        <f t="shared" si="10"/>
        <v>130.6126877729607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0.48815558621653438</v>
      </c>
      <c r="D21">
        <f t="shared" si="2"/>
        <v>0.10788386430815949</v>
      </c>
      <c r="E21" s="4">
        <f>Input!I22</f>
        <v>218.09074742857143</v>
      </c>
      <c r="F21">
        <f t="shared" si="3"/>
        <v>217.49944857142859</v>
      </c>
      <c r="G21">
        <f t="shared" si="4"/>
        <v>349.6353615158489</v>
      </c>
      <c r="H21">
        <f t="shared" si="5"/>
        <v>17459.899489655425</v>
      </c>
      <c r="I21">
        <f t="shared" si="6"/>
        <v>3672431.1346262991</v>
      </c>
      <c r="N21">
        <f>Input!J22</f>
        <v>39.025727857142869</v>
      </c>
      <c r="O21">
        <f t="shared" si="7"/>
        <v>38.730078428571439</v>
      </c>
      <c r="P21">
        <f t="shared" si="8"/>
        <v>27.882584855011707</v>
      </c>
      <c r="Q21">
        <f t="shared" si="9"/>
        <v>117.66811682841967</v>
      </c>
      <c r="R21">
        <f t="shared" si="10"/>
        <v>53.399645769635505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0.51527534100634187</v>
      </c>
      <c r="D22">
        <f t="shared" si="2"/>
        <v>0.12760467095263978</v>
      </c>
      <c r="E22" s="4">
        <f>Input!I23</f>
        <v>274.3134185714286</v>
      </c>
      <c r="F22">
        <f t="shared" si="3"/>
        <v>273.72211971428572</v>
      </c>
      <c r="G22">
        <f t="shared" si="4"/>
        <v>409.56904544322776</v>
      </c>
      <c r="H22">
        <f t="shared" si="5"/>
        <v>18454.387230004693</v>
      </c>
      <c r="I22">
        <f t="shared" si="6"/>
        <v>3446314.2932379888</v>
      </c>
      <c r="N22">
        <f>Input!J23</f>
        <v>56.222671142857166</v>
      </c>
      <c r="O22">
        <f t="shared" si="7"/>
        <v>55.927021714285736</v>
      </c>
      <c r="P22">
        <f t="shared" si="8"/>
        <v>32.335417513414171</v>
      </c>
      <c r="Q22">
        <f t="shared" si="9"/>
        <v>556.56378877058091</v>
      </c>
      <c r="R22">
        <f t="shared" si="10"/>
        <v>8.1491606019597285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0.54239509579614931</v>
      </c>
      <c r="D23">
        <f t="shared" si="2"/>
        <v>0.14963596452445529</v>
      </c>
      <c r="E23" s="4">
        <f>Input!I24</f>
        <v>342.55916757142859</v>
      </c>
      <c r="F23">
        <f t="shared" si="3"/>
        <v>341.96786871428571</v>
      </c>
      <c r="G23">
        <f t="shared" si="4"/>
        <v>475.14153732550744</v>
      </c>
      <c r="H23">
        <f t="shared" si="5"/>
        <v>17735.226011371502</v>
      </c>
      <c r="I23">
        <f t="shared" si="6"/>
        <v>3207153.2003380456</v>
      </c>
      <c r="N23">
        <f>Input!J24</f>
        <v>68.245748999999989</v>
      </c>
      <c r="O23">
        <f t="shared" si="7"/>
        <v>67.950099571428566</v>
      </c>
      <c r="P23">
        <f t="shared" si="8"/>
        <v>37.091963100759024</v>
      </c>
      <c r="Q23">
        <f t="shared" si="9"/>
        <v>952.22458644246569</v>
      </c>
      <c r="R23">
        <f t="shared" si="10"/>
        <v>3.617117562967203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0.56951485058595674</v>
      </c>
      <c r="D24">
        <f t="shared" si="2"/>
        <v>0.17411248410512142</v>
      </c>
      <c r="E24" s="4">
        <f>Input!I25</f>
        <v>428.23180928571429</v>
      </c>
      <c r="F24">
        <f t="shared" si="3"/>
        <v>427.64051042857142</v>
      </c>
      <c r="G24">
        <f t="shared" si="4"/>
        <v>546.31766698046385</v>
      </c>
      <c r="H24">
        <f t="shared" si="5"/>
        <v>14084.267487242387</v>
      </c>
      <c r="I24">
        <f t="shared" si="6"/>
        <v>2957287.3214955223</v>
      </c>
      <c r="N24">
        <f>Input!J25</f>
        <v>85.672641714285703</v>
      </c>
      <c r="O24">
        <f t="shared" si="7"/>
        <v>85.37699228571428</v>
      </c>
      <c r="P24">
        <f t="shared" si="8"/>
        <v>42.115671162053964</v>
      </c>
      <c r="Q24">
        <f t="shared" si="9"/>
        <v>1871.5419053644582</v>
      </c>
      <c r="R24">
        <f t="shared" si="10"/>
        <v>47.96366085531578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0.59663460537576429</v>
      </c>
      <c r="D25">
        <f t="shared" si="2"/>
        <v>0.20116967893160398</v>
      </c>
      <c r="E25" s="4">
        <f>Input!I26</f>
        <v>514.85709942857136</v>
      </c>
      <c r="F25">
        <f t="shared" si="3"/>
        <v>514.26580057142849</v>
      </c>
      <c r="G25">
        <f t="shared" si="4"/>
        <v>622.99720301489992</v>
      </c>
      <c r="H25">
        <f t="shared" si="5"/>
        <v>11822.517877324146</v>
      </c>
      <c r="I25">
        <f t="shared" si="6"/>
        <v>2699439.077908719</v>
      </c>
      <c r="N25">
        <f>Input!J26</f>
        <v>86.625290142857068</v>
      </c>
      <c r="O25">
        <f t="shared" si="7"/>
        <v>86.329640714285645</v>
      </c>
      <c r="P25">
        <f t="shared" si="8"/>
        <v>47.361510697373717</v>
      </c>
      <c r="Q25">
        <f t="shared" si="9"/>
        <v>1518.5151570149524</v>
      </c>
      <c r="R25">
        <f t="shared" si="10"/>
        <v>148.14345793165327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0.62375436016557173</v>
      </c>
      <c r="D26">
        <f t="shared" si="2"/>
        <v>0.23094367801013546</v>
      </c>
      <c r="E26" s="4">
        <f>Input!I27</f>
        <v>623.17977442857148</v>
      </c>
      <c r="F26">
        <f t="shared" si="3"/>
        <v>622.5884755714286</v>
      </c>
      <c r="G26">
        <f t="shared" si="4"/>
        <v>705.01270269035888</v>
      </c>
      <c r="H26">
        <f t="shared" si="5"/>
        <v>6793.7532161530007</v>
      </c>
      <c r="I26">
        <f t="shared" si="6"/>
        <v>2436663.1834549471</v>
      </c>
      <c r="N26">
        <f>Input!J27</f>
        <v>108.32267500000012</v>
      </c>
      <c r="O26">
        <f t="shared" si="7"/>
        <v>108.02702557142869</v>
      </c>
      <c r="P26">
        <f t="shared" si="8"/>
        <v>52.776236656576202</v>
      </c>
      <c r="Q26">
        <f t="shared" si="9"/>
        <v>3052.6496757135869</v>
      </c>
      <c r="R26">
        <f t="shared" si="10"/>
        <v>309.27251975079497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0.65087411495537917</v>
      </c>
      <c r="D27">
        <f t="shared" si="2"/>
        <v>0.26357126235924672</v>
      </c>
      <c r="E27" s="4">
        <f>Input!I28</f>
        <v>741.06178185714282</v>
      </c>
      <c r="F27">
        <f t="shared" si="3"/>
        <v>740.47048299999994</v>
      </c>
      <c r="G27">
        <f t="shared" si="4"/>
        <v>792.12843188085833</v>
      </c>
      <c r="H27">
        <f t="shared" si="5"/>
        <v>2668.5436825773781</v>
      </c>
      <c r="I27">
        <f t="shared" si="6"/>
        <v>2172280.2538187886</v>
      </c>
      <c r="N27">
        <f>Input!J28</f>
        <v>117.88200742857134</v>
      </c>
      <c r="O27">
        <f t="shared" si="7"/>
        <v>117.58635799999992</v>
      </c>
      <c r="P27">
        <f t="shared" si="8"/>
        <v>58.298907615369295</v>
      </c>
      <c r="Q27">
        <f t="shared" si="9"/>
        <v>3515.0017731100379</v>
      </c>
      <c r="R27">
        <f t="shared" si="10"/>
        <v>534.01740627796858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0.67799386974518661</v>
      </c>
      <c r="D28">
        <f t="shared" si="2"/>
        <v>0.2991898395494203</v>
      </c>
      <c r="E28" s="4">
        <f>Input!I29</f>
        <v>870.30986828571429</v>
      </c>
      <c r="F28">
        <f t="shared" si="3"/>
        <v>869.71856942857141</v>
      </c>
      <c r="G28">
        <f t="shared" si="4"/>
        <v>884.04048138573501</v>
      </c>
      <c r="H28">
        <f t="shared" si="5"/>
        <v>205.1171621087455</v>
      </c>
      <c r="I28">
        <f t="shared" si="6"/>
        <v>1909796.0348088243</v>
      </c>
      <c r="N28">
        <f>Input!J29</f>
        <v>129.24808642857147</v>
      </c>
      <c r="O28">
        <f t="shared" si="7"/>
        <v>128.95243700000003</v>
      </c>
      <c r="P28">
        <f t="shared" si="8"/>
        <v>63.861666857037108</v>
      </c>
      <c r="Q28">
        <f t="shared" si="9"/>
        <v>4236.8083578040332</v>
      </c>
      <c r="R28">
        <f t="shared" si="10"/>
        <v>822.05926326134102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0.70511362453499404</v>
      </c>
      <c r="D29">
        <f t="shared" si="2"/>
        <v>0.3379374202610429</v>
      </c>
      <c r="E29" s="4">
        <f>Input!I30</f>
        <v>997.37343371428574</v>
      </c>
      <c r="F29">
        <f t="shared" si="3"/>
        <v>996.78213485714286</v>
      </c>
      <c r="G29">
        <f t="shared" si="4"/>
        <v>980.37818263963709</v>
      </c>
      <c r="H29">
        <f t="shared" si="5"/>
        <v>269.08964835421267</v>
      </c>
      <c r="I29">
        <f t="shared" si="6"/>
        <v>1652808.5016881952</v>
      </c>
      <c r="N29">
        <f>Input!J30</f>
        <v>127.06356542857145</v>
      </c>
      <c r="O29">
        <f t="shared" si="7"/>
        <v>126.76791600000003</v>
      </c>
      <c r="P29">
        <f t="shared" si="8"/>
        <v>69.390790179491361</v>
      </c>
      <c r="Q29">
        <f t="shared" si="9"/>
        <v>3292.1345674224822</v>
      </c>
      <c r="R29">
        <f t="shared" si="10"/>
        <v>1169.687825720544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0.73223337932480159</v>
      </c>
      <c r="D30">
        <f t="shared" si="2"/>
        <v>0.37995259662591319</v>
      </c>
      <c r="E30" s="4">
        <f>Input!I31</f>
        <v>1122.7616522857143</v>
      </c>
      <c r="F30">
        <f t="shared" si="3"/>
        <v>1122.1703534285714</v>
      </c>
      <c r="G30">
        <f t="shared" si="4"/>
        <v>1080.7068962814367</v>
      </c>
      <c r="H30">
        <f t="shared" si="5"/>
        <v>1719.218278592276</v>
      </c>
      <c r="I30">
        <f t="shared" si="6"/>
        <v>1404905.9532603824</v>
      </c>
      <c r="N30">
        <f>Input!J31</f>
        <v>125.38821857142852</v>
      </c>
      <c r="O30">
        <f t="shared" si="7"/>
        <v>125.0925691428571</v>
      </c>
      <c r="P30">
        <f t="shared" si="8"/>
        <v>74.807993483801198</v>
      </c>
      <c r="Q30">
        <f t="shared" si="9"/>
        <v>2528.5385492113173</v>
      </c>
      <c r="R30">
        <f t="shared" si="10"/>
        <v>1569.5781987850069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0.75935313411460903</v>
      </c>
      <c r="D31">
        <f t="shared" si="2"/>
        <v>0.42537452215289517</v>
      </c>
      <c r="E31" s="4">
        <f>Input!I32</f>
        <v>1245.9653498571429</v>
      </c>
      <c r="F31">
        <f t="shared" si="3"/>
        <v>1245.374051</v>
      </c>
      <c r="G31">
        <f t="shared" si="4"/>
        <v>1184.5322115768618</v>
      </c>
      <c r="H31">
        <f t="shared" si="5"/>
        <v>3701.72942439094</v>
      </c>
      <c r="I31">
        <f t="shared" si="6"/>
        <v>1169559.9967327088</v>
      </c>
      <c r="N31">
        <f>Input!J32</f>
        <v>123.20369757142862</v>
      </c>
      <c r="O31">
        <f t="shared" si="7"/>
        <v>122.9080481428572</v>
      </c>
      <c r="P31">
        <f t="shared" si="8"/>
        <v>80.031981917016537</v>
      </c>
      <c r="Q31">
        <f t="shared" si="9"/>
        <v>1838.3570550026741</v>
      </c>
      <c r="R31">
        <f t="shared" si="10"/>
        <v>2010.7951827895265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0.78647288890441647</v>
      </c>
      <c r="D32">
        <f t="shared" si="2"/>
        <v>0.47434289306720384</v>
      </c>
      <c r="E32" s="4">
        <f>Input!I33</f>
        <v>1366.7710018571429</v>
      </c>
      <c r="F32">
        <f t="shared" si="3"/>
        <v>1366.179703</v>
      </c>
      <c r="G32">
        <f t="shared" si="4"/>
        <v>1291.3055541550466</v>
      </c>
      <c r="H32">
        <f t="shared" si="5"/>
        <v>5606.1381652562404</v>
      </c>
      <c r="I32">
        <f t="shared" si="6"/>
        <v>950017.92418950878</v>
      </c>
      <c r="N32">
        <f>Input!J33</f>
        <v>120.80565200000001</v>
      </c>
      <c r="O32">
        <f t="shared" si="7"/>
        <v>120.51000257142859</v>
      </c>
      <c r="P32">
        <f t="shared" si="8"/>
        <v>84.980210490820156</v>
      </c>
      <c r="Q32">
        <f t="shared" si="9"/>
        <v>1262.3661252912655</v>
      </c>
      <c r="R32">
        <f t="shared" si="10"/>
        <v>2479.0560008820348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0.81359264369422402</v>
      </c>
      <c r="D33">
        <f t="shared" si="2"/>
        <v>0.52699793091662339</v>
      </c>
      <c r="E33" s="4">
        <f>Input!I34</f>
        <v>1483.8317608571429</v>
      </c>
      <c r="F33">
        <f t="shared" si="3"/>
        <v>1483.240462</v>
      </c>
      <c r="G33">
        <f t="shared" si="4"/>
        <v>1400.4311550883428</v>
      </c>
      <c r="H33">
        <f t="shared" si="5"/>
        <v>6857.3813111890258</v>
      </c>
      <c r="I33">
        <f t="shared" si="6"/>
        <v>749199.35616662621</v>
      </c>
      <c r="N33">
        <f>Input!J34</f>
        <v>117.06075899999996</v>
      </c>
      <c r="O33">
        <f t="shared" si="7"/>
        <v>116.76510957142854</v>
      </c>
      <c r="P33">
        <f t="shared" si="8"/>
        <v>89.570814231829445</v>
      </c>
      <c r="Q33">
        <f t="shared" si="9"/>
        <v>739.52969901734104</v>
      </c>
      <c r="R33">
        <f t="shared" si="10"/>
        <v>2957.2630613705264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0.84071239848403145</v>
      </c>
      <c r="D34">
        <f t="shared" si="2"/>
        <v>0.58348036631774503</v>
      </c>
      <c r="E34" s="4">
        <f>Input!I35</f>
        <v>1594.3389568571426</v>
      </c>
      <c r="F34">
        <f t="shared" si="3"/>
        <v>1593.7476579999998</v>
      </c>
      <c r="G34">
        <f t="shared" si="4"/>
        <v>1511.2742875257291</v>
      </c>
      <c r="H34">
        <f t="shared" si="5"/>
        <v>6801.85683738631</v>
      </c>
      <c r="I34">
        <f t="shared" si="6"/>
        <v>569602.1213911568</v>
      </c>
      <c r="N34">
        <f>Input!J35</f>
        <v>110.50719599999979</v>
      </c>
      <c r="O34">
        <f t="shared" si="7"/>
        <v>110.21154657142837</v>
      </c>
      <c r="P34">
        <f t="shared" si="8"/>
        <v>93.724654673608526</v>
      </c>
      <c r="Q34">
        <f t="shared" si="9"/>
        <v>271.81760445039765</v>
      </c>
      <c r="R34">
        <f t="shared" si="10"/>
        <v>3426.2951467779312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0.86783215327383889</v>
      </c>
      <c r="D35">
        <f t="shared" si="2"/>
        <v>0.64393142373184975</v>
      </c>
      <c r="E35" s="4">
        <f>Input!I36</f>
        <v>1707.1949235714287</v>
      </c>
      <c r="F35">
        <f t="shared" si="3"/>
        <v>1706.6036247142858</v>
      </c>
      <c r="G35">
        <f t="shared" si="4"/>
        <v>1623.1706296880645</v>
      </c>
      <c r="H35">
        <f t="shared" si="5"/>
        <v>6961.0646590454689</v>
      </c>
      <c r="I35">
        <f t="shared" si="6"/>
        <v>413222.12134540774</v>
      </c>
      <c r="N35">
        <f>Input!J36</f>
        <v>112.85596671428607</v>
      </c>
      <c r="O35">
        <f t="shared" si="7"/>
        <v>112.56031728571465</v>
      </c>
      <c r="P35">
        <f t="shared" si="8"/>
        <v>97.367419559686383</v>
      </c>
      <c r="Q35">
        <f t="shared" si="9"/>
        <v>230.82414131355478</v>
      </c>
      <c r="R35">
        <f t="shared" si="10"/>
        <v>3866.0201892816599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0.89495190806364633</v>
      </c>
      <c r="D36">
        <f t="shared" si="2"/>
        <v>0.70849280717397523</v>
      </c>
      <c r="E36" s="4">
        <f>Input!I37</f>
        <v>1822.4325108571429</v>
      </c>
      <c r="F36">
        <f t="shared" si="3"/>
        <v>1821.841212</v>
      </c>
      <c r="G36">
        <f t="shared" si="4"/>
        <v>1735.436567086047</v>
      </c>
      <c r="H36">
        <f t="shared" si="5"/>
        <v>7465.7626627063055</v>
      </c>
      <c r="I36">
        <f t="shared" si="6"/>
        <v>281491.38434311002</v>
      </c>
      <c r="N36">
        <f>Input!J37</f>
        <v>115.2375872857142</v>
      </c>
      <c r="O36">
        <f t="shared" si="7"/>
        <v>114.94193785714278</v>
      </c>
      <c r="P36">
        <f t="shared" si="8"/>
        <v>100.43170468782539</v>
      </c>
      <c r="Q36">
        <f t="shared" si="9"/>
        <v>210.54686662795854</v>
      </c>
      <c r="R36">
        <f t="shared" si="10"/>
        <v>4256.4681591752706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0.92207166285345377</v>
      </c>
      <c r="D37">
        <f t="shared" si="2"/>
        <v>0.77730668677049153</v>
      </c>
      <c r="E37" s="4">
        <f>Input!I38</f>
        <v>1932.1184584285713</v>
      </c>
      <c r="F37">
        <f t="shared" si="3"/>
        <v>1931.5271595714285</v>
      </c>
      <c r="G37">
        <f t="shared" si="4"/>
        <v>1847.3802045112884</v>
      </c>
      <c r="H37">
        <f t="shared" si="5"/>
        <v>7080.7100458932282</v>
      </c>
      <c r="I37">
        <f t="shared" si="6"/>
        <v>175237.66341127452</v>
      </c>
      <c r="N37">
        <f>Input!J38</f>
        <v>109.68594757142841</v>
      </c>
      <c r="O37">
        <f t="shared" si="7"/>
        <v>109.39029814285699</v>
      </c>
      <c r="P37">
        <f t="shared" si="8"/>
        <v>102.85900155088451</v>
      </c>
      <c r="Q37">
        <f t="shared" si="9"/>
        <v>42.657835172311302</v>
      </c>
      <c r="R37">
        <f t="shared" si="10"/>
        <v>4579.0814578235659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0.94919141764326131</v>
      </c>
      <c r="D38">
        <f t="shared" si="2"/>
        <v>0.85051568609053507</v>
      </c>
      <c r="E38" s="4">
        <f>Input!I39</f>
        <v>2037.7145885714285</v>
      </c>
      <c r="F38">
        <f t="shared" si="3"/>
        <v>2037.1232897142856</v>
      </c>
      <c r="G38">
        <f t="shared" si="4"/>
        <v>1958.3128218947645</v>
      </c>
      <c r="H38">
        <f t="shared" si="5"/>
        <v>6211.0898379317769</v>
      </c>
      <c r="I38">
        <f t="shared" si="6"/>
        <v>94667.820284038782</v>
      </c>
      <c r="N38">
        <f>Input!J39</f>
        <v>105.59613014285719</v>
      </c>
      <c r="O38">
        <f t="shared" si="7"/>
        <v>105.30048071428577</v>
      </c>
      <c r="P38">
        <f t="shared" si="8"/>
        <v>104.60151239673333</v>
      </c>
      <c r="Q38">
        <f t="shared" si="9"/>
        <v>0.4885567089420913</v>
      </c>
      <c r="R38">
        <f t="shared" si="10"/>
        <v>4817.9454230638557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0.97631117243306875</v>
      </c>
      <c r="D39">
        <f t="shared" si="2"/>
        <v>0.92826287018522569</v>
      </c>
      <c r="E39" s="4">
        <f>Input!I40</f>
        <v>2140.7155734285711</v>
      </c>
      <c r="F39">
        <f t="shared" si="3"/>
        <v>2140.1242745714285</v>
      </c>
      <c r="G39">
        <f t="shared" si="4"/>
        <v>2067.5604796521989</v>
      </c>
      <c r="H39">
        <f t="shared" si="5"/>
        <v>5265.5043330800145</v>
      </c>
      <c r="I39">
        <f t="shared" si="6"/>
        <v>39375.934825844211</v>
      </c>
      <c r="N39">
        <f>Input!J40</f>
        <v>103.00098485714261</v>
      </c>
      <c r="O39">
        <f t="shared" si="7"/>
        <v>102.70533542857119</v>
      </c>
      <c r="P39">
        <f t="shared" si="8"/>
        <v>105.62371598098431</v>
      </c>
      <c r="Q39">
        <f t="shared" si="9"/>
        <v>8.5169450487031426</v>
      </c>
      <c r="R39">
        <f t="shared" si="10"/>
        <v>4960.8955307513879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1.0034309272228763</v>
      </c>
      <c r="D40">
        <f t="shared" si="2"/>
        <v>1.0106917342759745</v>
      </c>
      <c r="E40" s="4">
        <f>Input!I41</f>
        <v>2234.9127744285711</v>
      </c>
      <c r="F40">
        <f t="shared" si="3"/>
        <v>2234.3214755714284</v>
      </c>
      <c r="G40">
        <f t="shared" si="4"/>
        <v>2174.4754605452586</v>
      </c>
      <c r="H40">
        <f t="shared" si="5"/>
        <v>3581.5455145125511</v>
      </c>
      <c r="I40">
        <f t="shared" si="6"/>
        <v>8375.6766526906267</v>
      </c>
      <c r="N40">
        <f>Input!J41</f>
        <v>94.19720099999995</v>
      </c>
      <c r="O40">
        <f t="shared" si="7"/>
        <v>93.901551571428527</v>
      </c>
      <c r="P40">
        <f t="shared" si="8"/>
        <v>105.90361288062275</v>
      </c>
      <c r="Q40">
        <f t="shared" si="9"/>
        <v>144.04947566965683</v>
      </c>
      <c r="R40">
        <f t="shared" si="10"/>
        <v>5000.4021795618473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1.0305506820126837</v>
      </c>
      <c r="D41">
        <f t="shared" si="2"/>
        <v>1.0979461930395462</v>
      </c>
      <c r="E41" s="4">
        <f>Input!I42</f>
        <v>2327.6810031428572</v>
      </c>
      <c r="F41">
        <f t="shared" si="3"/>
        <v>2327.0897042857146</v>
      </c>
      <c r="G41">
        <f t="shared" si="4"/>
        <v>2278.4472279237725</v>
      </c>
      <c r="H41">
        <f t="shared" si="5"/>
        <v>2366.0905066220907</v>
      </c>
      <c r="I41">
        <f t="shared" si="6"/>
        <v>155.07831522669917</v>
      </c>
      <c r="N41">
        <f>Input!J42</f>
        <v>92.768228714286124</v>
      </c>
      <c r="O41">
        <f t="shared" si="7"/>
        <v>92.472579285714701</v>
      </c>
      <c r="P41">
        <f t="shared" si="8"/>
        <v>105.43358880953416</v>
      </c>
      <c r="Q41">
        <f t="shared" si="9"/>
        <v>167.98776787653864</v>
      </c>
      <c r="R41">
        <f t="shared" si="10"/>
        <v>4934.14898729995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1.0576704368024912</v>
      </c>
      <c r="D42">
        <f t="shared" si="2"/>
        <v>1.1901705704430774</v>
      </c>
      <c r="E42" s="4">
        <f>Input!I43</f>
        <v>2418.2154359999995</v>
      </c>
      <c r="F42">
        <f t="shared" si="3"/>
        <v>2417.6241371428569</v>
      </c>
      <c r="G42">
        <f t="shared" si="4"/>
        <v>2378.912585535802</v>
      </c>
      <c r="H42">
        <f t="shared" si="5"/>
        <v>1498.5842278256705</v>
      </c>
      <c r="I42">
        <f t="shared" si="6"/>
        <v>12750.565516562157</v>
      </c>
      <c r="N42">
        <f>Input!J43</f>
        <v>90.534432857142292</v>
      </c>
      <c r="O42">
        <f t="shared" si="7"/>
        <v>90.238783428570869</v>
      </c>
      <c r="P42">
        <f t="shared" si="8"/>
        <v>104.22084771352174</v>
      </c>
      <c r="Q42">
        <f t="shared" si="9"/>
        <v>195.49812166849856</v>
      </c>
      <c r="R42">
        <f t="shared" si="10"/>
        <v>4765.2453751753173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1.0847901915922986</v>
      </c>
      <c r="D43">
        <f t="shared" si="2"/>
        <v>1.287509590087051</v>
      </c>
      <c r="E43" s="4">
        <f>Input!I44</f>
        <v>2504.0194775714285</v>
      </c>
      <c r="F43">
        <f t="shared" si="3"/>
        <v>2503.4281787142859</v>
      </c>
      <c r="G43">
        <f t="shared" si="4"/>
        <v>2475.3647423671709</v>
      </c>
      <c r="H43">
        <f t="shared" si="5"/>
        <v>787.55645960857134</v>
      </c>
      <c r="I43">
        <f t="shared" si="6"/>
        <v>43836.030917093973</v>
      </c>
      <c r="N43">
        <f>Input!J44</f>
        <v>85.804041571429025</v>
      </c>
      <c r="O43">
        <f t="shared" si="7"/>
        <v>85.508392142857602</v>
      </c>
      <c r="P43">
        <f t="shared" si="8"/>
        <v>102.28738304623317</v>
      </c>
      <c r="Q43">
        <f t="shared" si="9"/>
        <v>281.53453573556021</v>
      </c>
      <c r="R43">
        <f t="shared" si="10"/>
        <v>4502.0466025948235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1.1119099463821061</v>
      </c>
      <c r="D44">
        <f t="shared" si="2"/>
        <v>1.3901083660184372</v>
      </c>
      <c r="E44" s="4">
        <f>Input!I45</f>
        <v>2585.2409525714284</v>
      </c>
      <c r="F44">
        <f t="shared" si="3"/>
        <v>2584.6496537142857</v>
      </c>
      <c r="G44">
        <f t="shared" si="4"/>
        <v>2567.3610170022021</v>
      </c>
      <c r="H44">
        <f t="shared" si="5"/>
        <v>298.89695936240634</v>
      </c>
      <c r="I44">
        <f t="shared" si="6"/>
        <v>90821.968330455114</v>
      </c>
      <c r="N44">
        <f>Input!J45</f>
        <v>81.221474999999828</v>
      </c>
      <c r="O44">
        <f t="shared" si="7"/>
        <v>80.925825571428405</v>
      </c>
      <c r="P44">
        <f t="shared" si="8"/>
        <v>99.669474809068944</v>
      </c>
      <c r="Q44">
        <f t="shared" si="9"/>
        <v>351.3243867437028</v>
      </c>
      <c r="R44">
        <f t="shared" si="10"/>
        <v>4157.5909389508606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1.1390297011719135</v>
      </c>
      <c r="D45">
        <f t="shared" si="2"/>
        <v>1.4981123939798997</v>
      </c>
      <c r="E45" s="4">
        <f>Input!I46</f>
        <v>2660.8286630000002</v>
      </c>
      <c r="F45">
        <f t="shared" si="3"/>
        <v>2660.2373641428576</v>
      </c>
      <c r="G45">
        <f t="shared" si="4"/>
        <v>2654.5289588823648</v>
      </c>
      <c r="H45">
        <f t="shared" si="5"/>
        <v>32.585890618021665</v>
      </c>
      <c r="I45">
        <f t="shared" si="6"/>
        <v>150959.2716753796</v>
      </c>
      <c r="N45">
        <f>Input!J46</f>
        <v>75.587710428571881</v>
      </c>
      <c r="O45">
        <f t="shared" si="7"/>
        <v>75.292061000000459</v>
      </c>
      <c r="P45">
        <f t="shared" si="8"/>
        <v>96.416720724784412</v>
      </c>
      <c r="Q45">
        <f t="shared" si="9"/>
        <v>446.25124848790927</v>
      </c>
      <c r="R45">
        <f t="shared" si="10"/>
        <v>3748.7001898806707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1.1661494559617209</v>
      </c>
      <c r="D46">
        <f t="shared" si="2"/>
        <v>1.6116675430642113</v>
      </c>
      <c r="E46" s="4">
        <f>Input!I47</f>
        <v>2731.7024071428573</v>
      </c>
      <c r="F46">
        <f t="shared" si="3"/>
        <v>2731.1111082857146</v>
      </c>
      <c r="G46">
        <f t="shared" si="4"/>
        <v>2736.5707169845982</v>
      </c>
      <c r="H46">
        <f t="shared" si="5"/>
        <v>29.807327144925313</v>
      </c>
      <c r="I46">
        <f t="shared" si="6"/>
        <v>221442.27385905964</v>
      </c>
      <c r="N46">
        <f>Input!J47</f>
        <v>70.873744142857049</v>
      </c>
      <c r="O46">
        <f t="shared" si="7"/>
        <v>70.578094714285626</v>
      </c>
      <c r="P46">
        <f t="shared" si="8"/>
        <v>92.590631180219219</v>
      </c>
      <c r="Q46">
        <f t="shared" si="9"/>
        <v>484.55176166405619</v>
      </c>
      <c r="R46">
        <f t="shared" si="10"/>
        <v>3294.8220152542494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1.1932692107515286</v>
      </c>
      <c r="D47">
        <f t="shared" si="2"/>
        <v>1.7309200477458944</v>
      </c>
      <c r="E47" s="4">
        <f>Input!I48</f>
        <v>2797.9114599999998</v>
      </c>
      <c r="F47">
        <f t="shared" si="3"/>
        <v>2797.3201611428572</v>
      </c>
      <c r="G47">
        <f t="shared" si="4"/>
        <v>2813.2655476138661</v>
      </c>
      <c r="H47">
        <f t="shared" si="5"/>
        <v>254.25534970983645</v>
      </c>
      <c r="I47">
        <f t="shared" si="6"/>
        <v>299505.94597053708</v>
      </c>
      <c r="N47">
        <f>Input!J48</f>
        <v>66.209052857142524</v>
      </c>
      <c r="O47">
        <f t="shared" si="7"/>
        <v>65.913403428571101</v>
      </c>
      <c r="P47">
        <f t="shared" si="8"/>
        <v>88.262838088348403</v>
      </c>
      <c r="Q47">
        <f t="shared" si="9"/>
        <v>499.49722961165497</v>
      </c>
      <c r="R47">
        <f t="shared" si="10"/>
        <v>2816.7164856056847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1.220388965541336</v>
      </c>
      <c r="D48">
        <f t="shared" si="2"/>
        <v>1.8560165002646318</v>
      </c>
      <c r="E48" s="4">
        <f>Input!I49</f>
        <v>2858.4046232857145</v>
      </c>
      <c r="F48">
        <f t="shared" si="3"/>
        <v>2857.8133244285718</v>
      </c>
      <c r="G48">
        <f t="shared" si="4"/>
        <v>2884.470419440157</v>
      </c>
      <c r="H48">
        <f t="shared" si="5"/>
        <v>710.60071445667893</v>
      </c>
      <c r="I48">
        <f t="shared" si="6"/>
        <v>382512.85441308212</v>
      </c>
      <c r="N48">
        <f>Input!J49</f>
        <v>60.493163285714672</v>
      </c>
      <c r="O48">
        <f t="shared" si="7"/>
        <v>60.197513857143242</v>
      </c>
      <c r="P48">
        <f t="shared" si="8"/>
        <v>83.512986332689024</v>
      </c>
      <c r="Q48">
        <f t="shared" si="9"/>
        <v>543.61125675793301</v>
      </c>
      <c r="R48">
        <f t="shared" si="10"/>
        <v>2335.1022152477967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1.2475087203311435</v>
      </c>
      <c r="D49">
        <f t="shared" si="2"/>
        <v>1.9871038433372759</v>
      </c>
      <c r="E49" s="4">
        <f>Input!I50</f>
        <v>2908.5993305714283</v>
      </c>
      <c r="F49">
        <f t="shared" si="3"/>
        <v>2908.0080317142856</v>
      </c>
      <c r="G49">
        <f t="shared" si="4"/>
        <v>2950.1187424595723</v>
      </c>
      <c r="H49">
        <f t="shared" si="5"/>
        <v>1773.3119594732068</v>
      </c>
      <c r="I49">
        <f t="shared" si="6"/>
        <v>468026.41216098529</v>
      </c>
      <c r="N49">
        <f>Input!J50</f>
        <v>50.194707285713775</v>
      </c>
      <c r="O49">
        <f t="shared" si="7"/>
        <v>49.899057857142346</v>
      </c>
      <c r="P49">
        <f t="shared" si="8"/>
        <v>78.426391787525958</v>
      </c>
      <c r="Q49">
        <f t="shared" si="9"/>
        <v>813.8087811756161</v>
      </c>
      <c r="R49">
        <f t="shared" si="10"/>
        <v>1869.3777075017463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1.2746284751209509</v>
      </c>
      <c r="D50">
        <f t="shared" si="2"/>
        <v>2.1243293631772571</v>
      </c>
      <c r="E50" s="4">
        <f>Input!I51</f>
        <v>2952.6346742857136</v>
      </c>
      <c r="F50">
        <f t="shared" si="3"/>
        <v>2952.0433754285709</v>
      </c>
      <c r="G50">
        <f t="shared" si="4"/>
        <v>3010.217314872531</v>
      </c>
      <c r="H50">
        <f t="shared" si="5"/>
        <v>3384.2072304295343</v>
      </c>
      <c r="I50">
        <f t="shared" si="6"/>
        <v>553868.06925835647</v>
      </c>
      <c r="N50">
        <f>Input!J51</f>
        <v>44.035343714285318</v>
      </c>
      <c r="O50">
        <f t="shared" si="7"/>
        <v>43.739694285713888</v>
      </c>
      <c r="P50">
        <f t="shared" si="8"/>
        <v>73.091561037476112</v>
      </c>
      <c r="Q50">
        <f t="shared" si="9"/>
        <v>861.53208181320463</v>
      </c>
      <c r="R50">
        <f t="shared" si="10"/>
        <v>1436.5214325027475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1.3017482299107583</v>
      </c>
      <c r="D51">
        <f t="shared" si="2"/>
        <v>2.2678406828020248</v>
      </c>
      <c r="E51" s="4">
        <f>Input!I52</f>
        <v>2994.1405727142856</v>
      </c>
      <c r="F51">
        <f t="shared" si="3"/>
        <v>2993.5492738571429</v>
      </c>
      <c r="G51">
        <f t="shared" si="4"/>
        <v>3064.8416446051292</v>
      </c>
      <c r="H51">
        <f t="shared" si="5"/>
        <v>5082.6021268683326</v>
      </c>
      <c r="I51">
        <f t="shared" si="6"/>
        <v>638157.26610168198</v>
      </c>
      <c r="N51">
        <f>Input!J52</f>
        <v>41.505898428571982</v>
      </c>
      <c r="O51">
        <f t="shared" si="7"/>
        <v>41.210249000000552</v>
      </c>
      <c r="P51">
        <f t="shared" si="8"/>
        <v>67.597674078609145</v>
      </c>
      <c r="Q51">
        <f t="shared" si="9"/>
        <v>696.29620227918178</v>
      </c>
      <c r="R51">
        <f t="shared" si="10"/>
        <v>1050.2514422804222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1.3288679847005658</v>
      </c>
      <c r="D52">
        <f t="shared" si="2"/>
        <v>2.4177857556107472</v>
      </c>
      <c r="E52" s="4">
        <f>Input!I53</f>
        <v>3031.8687281428574</v>
      </c>
      <c r="F52">
        <f t="shared" si="3"/>
        <v>3031.2774292857148</v>
      </c>
      <c r="G52">
        <f t="shared" si="4"/>
        <v>3114.1298572272435</v>
      </c>
      <c r="H52">
        <f t="shared" si="5"/>
        <v>6864.5248158062104</v>
      </c>
      <c r="I52">
        <f t="shared" si="6"/>
        <v>719334.12103556946</v>
      </c>
      <c r="N52">
        <f>Input!J53</f>
        <v>37.728155428571881</v>
      </c>
      <c r="O52">
        <f t="shared" si="7"/>
        <v>37.432506000000451</v>
      </c>
      <c r="P52">
        <f t="shared" si="8"/>
        <v>62.032132015385727</v>
      </c>
      <c r="Q52">
        <f t="shared" si="9"/>
        <v>605.14160009682007</v>
      </c>
      <c r="R52">
        <f t="shared" si="10"/>
        <v>720.49516693470071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1.3559877394903732</v>
      </c>
      <c r="D53">
        <f t="shared" si="2"/>
        <v>2.5743128592159348</v>
      </c>
      <c r="E53" s="4">
        <f>Input!I54</f>
        <v>3070.0567825714288</v>
      </c>
      <c r="F53">
        <f t="shared" si="3"/>
        <v>3069.4654837142862</v>
      </c>
      <c r="G53">
        <f t="shared" si="4"/>
        <v>3158.2754466425126</v>
      </c>
      <c r="H53">
        <f t="shared" si="5"/>
        <v>7887.2095153129594</v>
      </c>
      <c r="I53">
        <f t="shared" si="6"/>
        <v>796165.85254131514</v>
      </c>
      <c r="N53">
        <f>Input!J54</f>
        <v>38.188054428571377</v>
      </c>
      <c r="O53">
        <f t="shared" si="7"/>
        <v>37.892404999999947</v>
      </c>
      <c r="P53">
        <f t="shared" si="8"/>
        <v>56.478266979111282</v>
      </c>
      <c r="Q53">
        <f t="shared" si="9"/>
        <v>345.43426550657631</v>
      </c>
      <c r="R53">
        <f t="shared" si="10"/>
        <v>453.18643736070658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1.3831074942801806</v>
      </c>
      <c r="D54">
        <f t="shared" si="2"/>
        <v>2.7375705895139717</v>
      </c>
      <c r="E54" s="4">
        <f>Input!I55</f>
        <v>3107.1115141428577</v>
      </c>
      <c r="F54">
        <f t="shared" si="3"/>
        <v>3106.520215285715</v>
      </c>
      <c r="G54">
        <f t="shared" si="4"/>
        <v>3197.5191570441903</v>
      </c>
      <c r="H54">
        <f t="shared" si="5"/>
        <v>8280.807401162363</v>
      </c>
      <c r="I54">
        <f t="shared" si="6"/>
        <v>867738.77632201102</v>
      </c>
      <c r="N54">
        <f>Input!J55</f>
        <v>37.054731571428874</v>
      </c>
      <c r="O54">
        <f t="shared" si="7"/>
        <v>36.759082142857444</v>
      </c>
      <c r="P54">
        <f t="shared" si="8"/>
        <v>51.013301469085071</v>
      </c>
      <c r="Q54">
        <f t="shared" si="9"/>
        <v>203.1827686002012</v>
      </c>
      <c r="R54">
        <f t="shared" si="10"/>
        <v>250.37399017562515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1.4102272490699881</v>
      </c>
      <c r="D55">
        <f t="shared" si="2"/>
        <v>2.9077078549806923</v>
      </c>
      <c r="E55" s="4">
        <f>Input!I56</f>
        <v>3142.0474247142852</v>
      </c>
      <c r="F55">
        <f t="shared" si="3"/>
        <v>3141.4561258571425</v>
      </c>
      <c r="G55">
        <f t="shared" si="4"/>
        <v>3232.1403028935415</v>
      </c>
      <c r="H55">
        <f t="shared" si="5"/>
        <v>8223.6199647689518</v>
      </c>
      <c r="I55">
        <f t="shared" si="6"/>
        <v>933438.32400416746</v>
      </c>
      <c r="N55">
        <f>Input!J56</f>
        <v>34.935910571427485</v>
      </c>
      <c r="O55">
        <f t="shared" si="7"/>
        <v>34.640261142856055</v>
      </c>
      <c r="P55">
        <f t="shared" si="8"/>
        <v>45.70662970628203</v>
      </c>
      <c r="Q55">
        <f t="shared" si="9"/>
        <v>122.46451318158267</v>
      </c>
      <c r="R55">
        <f t="shared" si="10"/>
        <v>110.59758677722465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1.4373470038597957</v>
      </c>
      <c r="D56">
        <f t="shared" si="2"/>
        <v>3.084873871179211</v>
      </c>
      <c r="E56" s="4">
        <f>Input!I57</f>
        <v>3173.7804661428568</v>
      </c>
      <c r="F56">
        <f t="shared" si="3"/>
        <v>3173.1891672857141</v>
      </c>
      <c r="G56">
        <f t="shared" si="4"/>
        <v>3262.4478375594999</v>
      </c>
      <c r="H56">
        <f t="shared" si="5"/>
        <v>7967.1102190444144</v>
      </c>
      <c r="I56">
        <f t="shared" si="6"/>
        <v>992919.88467302604</v>
      </c>
      <c r="N56">
        <f>Input!J57</f>
        <v>31.733041428571596</v>
      </c>
      <c r="O56">
        <f t="shared" si="7"/>
        <v>31.437392000000166</v>
      </c>
      <c r="P56">
        <f t="shared" si="8"/>
        <v>40.618475359475923</v>
      </c>
      <c r="Q56">
        <f t="shared" si="9"/>
        <v>84.29229165364265</v>
      </c>
      <c r="R56">
        <f t="shared" si="10"/>
        <v>29.467356969188323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1.4644667586496032</v>
      </c>
      <c r="D57">
        <f t="shared" si="2"/>
        <v>3.2692181554681685</v>
      </c>
      <c r="E57" s="4">
        <f>Input!I58</f>
        <v>3202.7541127142858</v>
      </c>
      <c r="F57">
        <f t="shared" si="3"/>
        <v>3202.1628138571432</v>
      </c>
      <c r="G57">
        <f t="shared" si="4"/>
        <v>3288.7714710904243</v>
      </c>
      <c r="H57">
        <f t="shared" si="5"/>
        <v>7501.0595077519683</v>
      </c>
      <c r="I57">
        <f t="shared" si="6"/>
        <v>1046073.3799949124</v>
      </c>
      <c r="N57">
        <f>Input!J58</f>
        <v>28.973646571429072</v>
      </c>
      <c r="O57">
        <f t="shared" si="7"/>
        <v>28.677997142857642</v>
      </c>
      <c r="P57">
        <f t="shared" si="8"/>
        <v>35.798959369160642</v>
      </c>
      <c r="Q57">
        <f t="shared" si="9"/>
        <v>50.708103028434174</v>
      </c>
      <c r="R57">
        <f t="shared" si="10"/>
        <v>0.37072071507793586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1.4915865134394106</v>
      </c>
      <c r="D58">
        <f t="shared" si="2"/>
        <v>3.4608905218994459</v>
      </c>
      <c r="E58" s="4">
        <f>Input!I59</f>
        <v>3229.0176391428572</v>
      </c>
      <c r="F58">
        <f t="shared" si="3"/>
        <v>3228.4263402857146</v>
      </c>
      <c r="G58">
        <f t="shared" si="4"/>
        <v>3311.453114519049</v>
      </c>
      <c r="H58">
        <f t="shared" si="5"/>
        <v>6893.4452395930866</v>
      </c>
      <c r="I58">
        <f t="shared" si="6"/>
        <v>1092984.3764312267</v>
      </c>
      <c r="N58">
        <f>Input!J59</f>
        <v>26.263526428571367</v>
      </c>
      <c r="O58">
        <f t="shared" si="7"/>
        <v>25.967876999999937</v>
      </c>
      <c r="P58">
        <f t="shared" si="8"/>
        <v>31.28758991996667</v>
      </c>
      <c r="Q58">
        <f t="shared" si="9"/>
        <v>28.299345550860984</v>
      </c>
      <c r="R58">
        <f t="shared" si="10"/>
        <v>15.229514525106822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1.5187062682292181</v>
      </c>
      <c r="D59">
        <f t="shared" si="2"/>
        <v>3.6600410762951432</v>
      </c>
      <c r="E59" s="4">
        <f>Input!I60</f>
        <v>3253.4908438571424</v>
      </c>
      <c r="F59">
        <f t="shared" si="3"/>
        <v>3252.8995449999998</v>
      </c>
      <c r="G59">
        <f t="shared" si="4"/>
        <v>3330.8388939984134</v>
      </c>
      <c r="H59">
        <f t="shared" si="5"/>
        <v>6074.542122296516</v>
      </c>
      <c r="I59">
        <f t="shared" si="6"/>
        <v>1133894.2574598822</v>
      </c>
      <c r="N59">
        <f>Input!J60</f>
        <v>24.473204714285202</v>
      </c>
      <c r="O59">
        <f t="shared" si="7"/>
        <v>24.177555285713773</v>
      </c>
      <c r="P59">
        <f t="shared" si="8"/>
        <v>27.113165304215475</v>
      </c>
      <c r="Q59">
        <f t="shared" si="9"/>
        <v>8.6178061807275625</v>
      </c>
      <c r="R59">
        <f t="shared" si="10"/>
        <v>65.236728375346132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1.5458260230190255</v>
      </c>
      <c r="D60">
        <f t="shared" si="2"/>
        <v>3.8668202114944097</v>
      </c>
      <c r="E60" s="4">
        <f>Input!I61</f>
        <v>3275.1882288571428</v>
      </c>
      <c r="F60">
        <f t="shared" si="3"/>
        <v>3274.5969300000002</v>
      </c>
      <c r="G60">
        <f t="shared" si="4"/>
        <v>3347.2719353689527</v>
      </c>
      <c r="H60">
        <f t="shared" si="5"/>
        <v>5281.6564053772745</v>
      </c>
      <c r="I60">
        <f t="shared" si="6"/>
        <v>1169161.5766699531</v>
      </c>
      <c r="N60">
        <f>Input!J61</f>
        <v>21.697385000000395</v>
      </c>
      <c r="O60">
        <f t="shared" si="7"/>
        <v>21.401735571428965</v>
      </c>
      <c r="P60">
        <f t="shared" si="8"/>
        <v>23.294060815308317</v>
      </c>
      <c r="Q60">
        <f t="shared" si="9"/>
        <v>3.5808948286230486</v>
      </c>
      <c r="R60">
        <f t="shared" si="10"/>
        <v>141.51553368396577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1.5729457778088329</v>
      </c>
      <c r="D61">
        <f t="shared" si="2"/>
        <v>4.0813786027613048</v>
      </c>
      <c r="E61" s="4">
        <f>Input!I62</f>
        <v>3295.2266918571431</v>
      </c>
      <c r="F61">
        <f t="shared" si="3"/>
        <v>3294.6353930000005</v>
      </c>
      <c r="G61">
        <f t="shared" si="4"/>
        <v>3361.0860712877193</v>
      </c>
      <c r="H61">
        <f t="shared" si="5"/>
        <v>4415.6926448979029</v>
      </c>
      <c r="I61">
        <f t="shared" si="6"/>
        <v>1199226.2426814325</v>
      </c>
      <c r="N61">
        <f>Input!J62</f>
        <v>20.03846300000032</v>
      </c>
      <c r="O61">
        <f t="shared" si="7"/>
        <v>19.74281357142889</v>
      </c>
      <c r="P61">
        <f t="shared" si="8"/>
        <v>19.838854074229609</v>
      </c>
      <c r="Q61">
        <f t="shared" si="9"/>
        <v>9.2237781782148649E-3</v>
      </c>
      <c r="R61">
        <f t="shared" si="10"/>
        <v>235.66047454316666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1.6000655325986404</v>
      </c>
      <c r="D62">
        <f t="shared" si="2"/>
        <v>4.3038672033455176</v>
      </c>
      <c r="E62" s="4">
        <f>Input!I63</f>
        <v>3314.9530804285719</v>
      </c>
      <c r="F62">
        <f t="shared" si="3"/>
        <v>3314.3617815714292</v>
      </c>
      <c r="G62">
        <f t="shared" si="4"/>
        <v>3372.6005718065112</v>
      </c>
      <c r="H62">
        <f t="shared" si="5"/>
        <v>3391.7566880458799</v>
      </c>
      <c r="I62">
        <f t="shared" si="6"/>
        <v>1224577.6986235636</v>
      </c>
      <c r="N62">
        <f>Input!J63</f>
        <v>19.726388571428743</v>
      </c>
      <c r="O62">
        <f t="shared" si="7"/>
        <v>19.430739142857313</v>
      </c>
      <c r="P62">
        <f t="shared" si="8"/>
        <v>16.74723023033091</v>
      </c>
      <c r="Q62">
        <f t="shared" si="9"/>
        <v>7.2012200836086366</v>
      </c>
      <c r="R62">
        <f t="shared" si="10"/>
        <v>340.13911263898888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1.627185287388448</v>
      </c>
      <c r="D63">
        <f t="shared" si="2"/>
        <v>4.5344372401883026</v>
      </c>
      <c r="E63" s="4">
        <f>Input!I64</f>
        <v>3333.6611208571426</v>
      </c>
      <c r="F63">
        <f t="shared" si="3"/>
        <v>3333.0698219999999</v>
      </c>
      <c r="G63">
        <f t="shared" si="4"/>
        <v>3382.1159482234584</v>
      </c>
      <c r="H63">
        <f t="shared" si="5"/>
        <v>2405.5224975274223</v>
      </c>
      <c r="I63">
        <f t="shared" si="6"/>
        <v>1245727.7936720417</v>
      </c>
      <c r="N63">
        <f>Input!J64</f>
        <v>18.708040428570712</v>
      </c>
      <c r="O63">
        <f t="shared" si="7"/>
        <v>18.412390999999282</v>
      </c>
      <c r="P63">
        <f t="shared" si="8"/>
        <v>14.011099872667909</v>
      </c>
      <c r="Q63">
        <f t="shared" si="9"/>
        <v>19.371363587525863</v>
      </c>
      <c r="R63">
        <f t="shared" si="10"/>
        <v>448.5496643328396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1.6543050421782555</v>
      </c>
      <c r="D64">
        <f t="shared" si="2"/>
        <v>4.7732402097664739</v>
      </c>
      <c r="E64" s="4">
        <f>Input!I65</f>
        <v>3351.5643377142851</v>
      </c>
      <c r="F64">
        <f t="shared" si="3"/>
        <v>3350.9730388571425</v>
      </c>
      <c r="G64">
        <f t="shared" si="4"/>
        <v>3389.9108318702906</v>
      </c>
      <c r="H64">
        <f t="shared" si="5"/>
        <v>1516.1517247347701</v>
      </c>
      <c r="I64">
        <f t="shared" si="6"/>
        <v>1263188.6324664208</v>
      </c>
      <c r="N64">
        <f>Input!J65</f>
        <v>17.903216857142525</v>
      </c>
      <c r="O64">
        <f t="shared" si="7"/>
        <v>17.607567428571095</v>
      </c>
      <c r="P64">
        <f t="shared" si="8"/>
        <v>11.61585847286366</v>
      </c>
      <c r="Q64">
        <f t="shared" si="9"/>
        <v>35.900576209904671</v>
      </c>
      <c r="R64">
        <f t="shared" si="10"/>
        <v>555.74443830986013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1.6814247969680629</v>
      </c>
      <c r="D65">
        <f t="shared" si="2"/>
        <v>5.0204278740678436</v>
      </c>
      <c r="E65" s="4">
        <f>Input!I66</f>
        <v>3368.4492065714285</v>
      </c>
      <c r="F65">
        <f t="shared" si="3"/>
        <v>3367.8579077142858</v>
      </c>
      <c r="G65">
        <f t="shared" si="4"/>
        <v>3396.2398865448613</v>
      </c>
      <c r="H65">
        <f t="shared" si="5"/>
        <v>805.53672233923373</v>
      </c>
      <c r="I65">
        <f t="shared" si="6"/>
        <v>1277455.3492337877</v>
      </c>
      <c r="N65">
        <f>Input!J66</f>
        <v>16.884868857143374</v>
      </c>
      <c r="O65">
        <f t="shared" si="7"/>
        <v>16.589219428571944</v>
      </c>
      <c r="P65">
        <f t="shared" si="8"/>
        <v>9.5417166373946696</v>
      </c>
      <c r="Q65">
        <f t="shared" si="9"/>
        <v>49.667295591651474</v>
      </c>
      <c r="R65">
        <f t="shared" si="10"/>
        <v>657.83910642857325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1.7085445517578703</v>
      </c>
      <c r="D66">
        <f t="shared" si="2"/>
        <v>5.276152256691784</v>
      </c>
      <c r="E66" s="4">
        <f>Input!I67</f>
        <v>3383.6094535714283</v>
      </c>
      <c r="F66">
        <f t="shared" si="3"/>
        <v>3383.0181547142856</v>
      </c>
      <c r="G66">
        <f t="shared" si="4"/>
        <v>3401.332677330875</v>
      </c>
      <c r="H66">
        <f t="shared" si="5"/>
        <v>335.42173867356206</v>
      </c>
      <c r="I66">
        <f t="shared" si="6"/>
        <v>1288993.4955564954</v>
      </c>
      <c r="N66">
        <f>Input!J67</f>
        <v>15.160246999999799</v>
      </c>
      <c r="O66">
        <f t="shared" si="7"/>
        <v>14.864597571428371</v>
      </c>
      <c r="P66">
        <f t="shared" si="8"/>
        <v>7.7650349419658236</v>
      </c>
      <c r="Q66">
        <f t="shared" si="9"/>
        <v>50.403789529661161</v>
      </c>
      <c r="R66">
        <f t="shared" si="10"/>
        <v>752.13369870017641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1.7356643065476778</v>
      </c>
      <c r="D67">
        <f t="shared" si="2"/>
        <v>5.5405656390691354</v>
      </c>
      <c r="E67" s="4">
        <f>Input!I68</f>
        <v>3397.4721280000003</v>
      </c>
      <c r="F67">
        <f t="shared" si="3"/>
        <v>3396.8808291428577</v>
      </c>
      <c r="G67">
        <f t="shared" si="4"/>
        <v>3405.3933907293144</v>
      </c>
      <c r="H67">
        <f t="shared" si="5"/>
        <v>72.4637047632189</v>
      </c>
      <c r="I67">
        <f t="shared" si="6"/>
        <v>1298230.5534170626</v>
      </c>
      <c r="N67">
        <f>Input!J68</f>
        <v>13.862674428572063</v>
      </c>
      <c r="O67">
        <f t="shared" si="7"/>
        <v>13.567025000000635</v>
      </c>
      <c r="P67">
        <f t="shared" si="8"/>
        <v>6.2596049607602255</v>
      </c>
      <c r="Q67">
        <f t="shared" si="9"/>
        <v>53.398387629892312</v>
      </c>
      <c r="R67">
        <f t="shared" si="10"/>
        <v>836.97302132088589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1.7627840613374852</v>
      </c>
      <c r="D68">
        <f t="shared" ref="D68:D83" si="13">POWER(C68,$AB$3)</f>
        <v>5.8138205567959158</v>
      </c>
      <c r="E68" s="4">
        <f>Input!I69</f>
        <v>3410.8913282857143</v>
      </c>
      <c r="F68">
        <f t="shared" ref="F68:F83" si="14">E68-$E$3</f>
        <v>3410.3000294285716</v>
      </c>
      <c r="G68">
        <f t="shared" ref="G68:G83" si="15">$Z$3*(1-EXP(-1*D68))</f>
        <v>3408.6012818919562</v>
      </c>
      <c r="H68">
        <f t="shared" ref="H68:H83" si="16">(F68-G68)^2</f>
        <v>2.8857431931569866</v>
      </c>
      <c r="I68">
        <f t="shared" ref="I68:I83" si="17">(G68-$J$4)^2</f>
        <v>1305550.981277908</v>
      </c>
      <c r="N68">
        <f>Input!J69</f>
        <v>13.419200285713941</v>
      </c>
      <c r="O68">
        <f t="shared" ref="O68:O83" si="18">N68-$N$3</f>
        <v>13.123550857142513</v>
      </c>
      <c r="P68">
        <f t="shared" ref="P68:P83" si="19">POWER(C68,$AB$3)*EXP(-D68)*$Z$3*$AA$3*$AB$3</f>
        <v>4.99782841603413</v>
      </c>
      <c r="Q68">
        <f t="shared" ref="Q68:Q83" si="20">(O68-P68)^2</f>
        <v>66.027365189932382</v>
      </c>
      <c r="R68">
        <f t="shared" ref="R68:R83" si="21">(P68-$S$4)^2</f>
        <v>911.57271874341234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1.7899038161272927</v>
      </c>
      <c r="D69">
        <f t="shared" si="13"/>
        <v>6.096069796075712</v>
      </c>
      <c r="E69" s="4">
        <f>Input!I70</f>
        <v>3423.1279307142859</v>
      </c>
      <c r="F69">
        <f t="shared" si="14"/>
        <v>3422.5366318571432</v>
      </c>
      <c r="G69">
        <f t="shared" si="15"/>
        <v>3411.1117142266289</v>
      </c>
      <c r="H69">
        <f t="shared" si="16"/>
        <v>130.5287428640365</v>
      </c>
      <c r="I69">
        <f t="shared" si="17"/>
        <v>1311294.1591596354</v>
      </c>
      <c r="N69">
        <f>Input!J70</f>
        <v>12.236602428571587</v>
      </c>
      <c r="O69">
        <f t="shared" si="18"/>
        <v>11.940953000000158</v>
      </c>
      <c r="P69">
        <f t="shared" si="19"/>
        <v>3.951758193460253</v>
      </c>
      <c r="Q69">
        <f t="shared" si="20"/>
        <v>63.8272336568442</v>
      </c>
      <c r="R69">
        <f t="shared" si="21"/>
        <v>975.83343529497586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1.8170235709171001</v>
      </c>
      <c r="D70">
        <f t="shared" si="13"/>
        <v>6.3874663902658924</v>
      </c>
      <c r="E70" s="4">
        <f>Input!I71</f>
        <v>3433.8534360000003</v>
      </c>
      <c r="F70">
        <f t="shared" si="14"/>
        <v>3433.2621371428577</v>
      </c>
      <c r="G70">
        <f t="shared" si="15"/>
        <v>3413.0576541366345</v>
      </c>
      <c r="H70">
        <f t="shared" si="16"/>
        <v>408.22113354876205</v>
      </c>
      <c r="I70">
        <f t="shared" si="17"/>
        <v>1315754.6056511144</v>
      </c>
      <c r="N70">
        <f>Input!J71</f>
        <v>10.725505285714462</v>
      </c>
      <c r="O70">
        <f t="shared" si="18"/>
        <v>10.429855857143034</v>
      </c>
      <c r="P70">
        <f t="shared" si="19"/>
        <v>3.0939773263819896</v>
      </c>
      <c r="Q70">
        <f t="shared" si="20"/>
        <v>53.815113818080818</v>
      </c>
      <c r="R70">
        <f t="shared" si="21"/>
        <v>1030.1605116786759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1.8441433257069075</v>
      </c>
      <c r="D71">
        <f t="shared" si="13"/>
        <v>6.6881636165230747</v>
      </c>
      <c r="E71" s="4">
        <f>Input!I72</f>
        <v>3442.7229197142865</v>
      </c>
      <c r="F71">
        <f t="shared" si="14"/>
        <v>3442.1316208571438</v>
      </c>
      <c r="G71">
        <f t="shared" si="15"/>
        <v>3414.5514881396716</v>
      </c>
      <c r="H71">
        <f t="shared" si="16"/>
        <v>760.66372071338185</v>
      </c>
      <c r="I71">
        <f t="shared" si="17"/>
        <v>1319183.8820232775</v>
      </c>
      <c r="N71">
        <f>Input!J72</f>
        <v>8.8694837142861616</v>
      </c>
      <c r="O71">
        <f t="shared" si="18"/>
        <v>8.5738342857147334</v>
      </c>
      <c r="P71">
        <f t="shared" si="19"/>
        <v>2.3983040544181664</v>
      </c>
      <c r="Q71">
        <f t="shared" si="20"/>
        <v>38.137173637657831</v>
      </c>
      <c r="R71">
        <f t="shared" si="21"/>
        <v>1075.3012897857466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1.8712630804967152</v>
      </c>
      <c r="D72">
        <f t="shared" si="13"/>
        <v>6.9983149925435777</v>
      </c>
      <c r="E72" s="4">
        <f>Input!I73</f>
        <v>3450.9682545714281</v>
      </c>
      <c r="F72">
        <f t="shared" si="14"/>
        <v>3450.3769557142855</v>
      </c>
      <c r="G72">
        <f t="shared" si="15"/>
        <v>3415.6870397652347</v>
      </c>
      <c r="H72">
        <f t="shared" si="16"/>
        <v>1203.390268552211</v>
      </c>
      <c r="I72">
        <f t="shared" si="17"/>
        <v>1321793.6637294258</v>
      </c>
      <c r="N72">
        <f>Input!J73</f>
        <v>8.2453348571416427</v>
      </c>
      <c r="O72">
        <f t="shared" si="18"/>
        <v>7.9496854285702145</v>
      </c>
      <c r="P72">
        <f t="shared" si="19"/>
        <v>1.8403219563693571</v>
      </c>
      <c r="Q72">
        <f t="shared" si="20"/>
        <v>37.324322035462117</v>
      </c>
      <c r="R72">
        <f t="shared" si="21"/>
        <v>1112.2070939427219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1.8983828352865226</v>
      </c>
      <c r="D73">
        <f t="shared" si="13"/>
        <v>7.3180742733947888</v>
      </c>
      <c r="E73" s="4">
        <f>Input!I74</f>
        <v>3458.0966914285714</v>
      </c>
      <c r="F73">
        <f t="shared" si="14"/>
        <v>3457.5053925714287</v>
      </c>
      <c r="G73">
        <f t="shared" si="15"/>
        <v>3416.5416779726575</v>
      </c>
      <c r="H73">
        <f t="shared" si="16"/>
        <v>1678.0259137295868</v>
      </c>
      <c r="I73">
        <f t="shared" si="17"/>
        <v>1323759.5370194088</v>
      </c>
      <c r="N73">
        <f>Input!J74</f>
        <v>7.1284368571432424</v>
      </c>
      <c r="O73">
        <f t="shared" si="18"/>
        <v>6.8327874285718142</v>
      </c>
      <c r="P73">
        <f t="shared" si="19"/>
        <v>1.3977433775538957</v>
      </c>
      <c r="Q73">
        <f t="shared" si="20"/>
        <v>29.539703836505264</v>
      </c>
      <c r="R73">
        <f t="shared" si="21"/>
        <v>1141.9227564979283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1.9255025900763301</v>
      </c>
      <c r="D74">
        <f t="shared" si="13"/>
        <v>7.6475954484336466</v>
      </c>
      <c r="E74" s="4">
        <f>Input!I75</f>
        <v>3464.6666792857145</v>
      </c>
      <c r="F74">
        <f t="shared" si="14"/>
        <v>3464.0753804285719</v>
      </c>
      <c r="G74">
        <f t="shared" si="15"/>
        <v>3417.1784258511129</v>
      </c>
      <c r="H74">
        <f t="shared" si="16"/>
        <v>2199.3243486402457</v>
      </c>
      <c r="I74">
        <f t="shared" si="17"/>
        <v>1325225.1598195951</v>
      </c>
      <c r="N74">
        <f>Input!J75</f>
        <v>6.5699878571431327</v>
      </c>
      <c r="O74">
        <f t="shared" si="18"/>
        <v>6.2743384285717045</v>
      </c>
      <c r="P74">
        <f t="shared" si="19"/>
        <v>1.0506215589635743</v>
      </c>
      <c r="Q74">
        <f t="shared" si="20"/>
        <v>27.287217933828561</v>
      </c>
      <c r="R74">
        <f t="shared" si="21"/>
        <v>1165.5033723634017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1.9526223448661375</v>
      </c>
      <c r="D75">
        <f t="shared" si="13"/>
        <v>7.9870327383086046</v>
      </c>
      <c r="E75" s="4">
        <f>Input!I76</f>
        <v>3470.6289432857143</v>
      </c>
      <c r="F75">
        <f t="shared" si="14"/>
        <v>3470.0376444285716</v>
      </c>
      <c r="G75">
        <f t="shared" si="15"/>
        <v>3417.6479966251532</v>
      </c>
      <c r="H75">
        <f t="shared" si="16"/>
        <v>2744.6751969662309</v>
      </c>
      <c r="I75">
        <f t="shared" si="17"/>
        <v>1326306.505267787</v>
      </c>
      <c r="N75">
        <f>Input!J76</f>
        <v>5.9622639999997773</v>
      </c>
      <c r="O75">
        <f t="shared" si="18"/>
        <v>5.6666145714283491</v>
      </c>
      <c r="P75">
        <f t="shared" si="19"/>
        <v>0.78143187969691452</v>
      </c>
      <c r="Q75">
        <f t="shared" si="20"/>
        <v>23.865009931592382</v>
      </c>
      <c r="R75">
        <f t="shared" si="21"/>
        <v>1183.9558210944974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1.9797420996559449</v>
      </c>
      <c r="D76">
        <f t="shared" si="13"/>
        <v>8.3365405920416968</v>
      </c>
      <c r="E76" s="4">
        <f>Input!I77</f>
        <v>3476.7226069999997</v>
      </c>
      <c r="F76">
        <f t="shared" si="14"/>
        <v>3476.1313081428571</v>
      </c>
      <c r="G76">
        <f t="shared" si="15"/>
        <v>3417.9907022324187</v>
      </c>
      <c r="H76">
        <f t="shared" si="16"/>
        <v>3380.3300556328991</v>
      </c>
      <c r="I76">
        <f t="shared" si="17"/>
        <v>1327095.9791536883</v>
      </c>
      <c r="N76">
        <f>Input!J77</f>
        <v>6.0936637142854124</v>
      </c>
      <c r="O76">
        <f t="shared" si="18"/>
        <v>5.7980142857139843</v>
      </c>
      <c r="P76">
        <f t="shared" si="19"/>
        <v>0.57504548416208656</v>
      </c>
      <c r="Q76">
        <f t="shared" si="20"/>
        <v>27.279403101984464</v>
      </c>
      <c r="R76">
        <f t="shared" si="21"/>
        <v>1198.2013746926375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2.0068618544457526</v>
      </c>
      <c r="D77">
        <f t="shared" si="13"/>
        <v>8.6962736841874708</v>
      </c>
      <c r="E77" s="4">
        <f>Input!I78</f>
        <v>3482.5206212857147</v>
      </c>
      <c r="F77">
        <f t="shared" si="14"/>
        <v>3481.929322428572</v>
      </c>
      <c r="G77">
        <f t="shared" si="15"/>
        <v>3418.2381969336225</v>
      </c>
      <c r="H77">
        <f t="shared" si="16"/>
        <v>4056.5594668134158</v>
      </c>
      <c r="I77">
        <f t="shared" si="17"/>
        <v>1327666.2664756947</v>
      </c>
      <c r="N77">
        <f>Input!J78</f>
        <v>5.7980142857149986</v>
      </c>
      <c r="O77">
        <f t="shared" si="18"/>
        <v>5.5023648571435704</v>
      </c>
      <c r="P77">
        <f t="shared" si="19"/>
        <v>0.41861947663305732</v>
      </c>
      <c r="Q77">
        <f t="shared" si="20"/>
        <v>25.844467093861983</v>
      </c>
      <c r="R77">
        <f t="shared" si="21"/>
        <v>1209.0552305232306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2.03398160923556</v>
      </c>
      <c r="D78">
        <f t="shared" si="13"/>
        <v>9.0663869120657381</v>
      </c>
      <c r="E78" s="4">
        <f>Input!I79</f>
        <v>3488.055836</v>
      </c>
      <c r="F78">
        <f t="shared" si="14"/>
        <v>3487.4645371428574</v>
      </c>
      <c r="G78">
        <f t="shared" si="15"/>
        <v>3418.4150337933274</v>
      </c>
      <c r="H78">
        <f t="shared" si="16"/>
        <v>4767.8339128167427</v>
      </c>
      <c r="I78">
        <f t="shared" si="17"/>
        <v>1328073.8161728657</v>
      </c>
      <c r="N78">
        <f>Input!J79</f>
        <v>5.5352147142853028</v>
      </c>
      <c r="O78">
        <f t="shared" si="18"/>
        <v>5.2395652857138746</v>
      </c>
      <c r="P78">
        <f t="shared" si="19"/>
        <v>0.30142713626736073</v>
      </c>
      <c r="Q78">
        <f t="shared" si="20"/>
        <v>24.385208383019044</v>
      </c>
      <c r="R78">
        <f t="shared" si="21"/>
        <v>1217.2188648147944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2.0611013640253675</v>
      </c>
      <c r="D79">
        <f t="shared" si="13"/>
        <v>9.447035393065244</v>
      </c>
      <c r="E79" s="4">
        <f>Input!I80</f>
        <v>3493.0983017142858</v>
      </c>
      <c r="F79">
        <f t="shared" si="14"/>
        <v>3492.5070028571431</v>
      </c>
      <c r="G79">
        <f t="shared" si="15"/>
        <v>3418.5400249381164</v>
      </c>
      <c r="H79">
        <f t="shared" si="16"/>
        <v>5471.1138224737842</v>
      </c>
      <c r="I79">
        <f t="shared" si="17"/>
        <v>1328361.9165983638</v>
      </c>
      <c r="N79">
        <f>Input!J80</f>
        <v>5.0424657142857541</v>
      </c>
      <c r="O79">
        <f t="shared" si="18"/>
        <v>4.7468162857143259</v>
      </c>
      <c r="P79">
        <f t="shared" si="19"/>
        <v>0.21464961125447027</v>
      </c>
      <c r="Q79">
        <f t="shared" si="20"/>
        <v>20.540534765084502</v>
      </c>
      <c r="R79">
        <f t="shared" si="21"/>
        <v>1223.2814989524079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2.0882211188151749</v>
      </c>
      <c r="D80">
        <f t="shared" si="13"/>
        <v>9.8383744620155174</v>
      </c>
      <c r="E80" s="4">
        <f>Input!I81</f>
        <v>3498.3707170000002</v>
      </c>
      <c r="F80">
        <f t="shared" si="14"/>
        <v>3497.7794181428576</v>
      </c>
      <c r="G80">
        <f t="shared" si="15"/>
        <v>3418.6274070142549</v>
      </c>
      <c r="H80">
        <f t="shared" si="16"/>
        <v>6265.0408657024427</v>
      </c>
      <c r="I80">
        <f t="shared" si="17"/>
        <v>1328563.3479309289</v>
      </c>
      <c r="N80">
        <f>Input!J81</f>
        <v>5.2724152857144873</v>
      </c>
      <c r="O80">
        <f t="shared" si="18"/>
        <v>4.9767658571430591</v>
      </c>
      <c r="P80">
        <f t="shared" si="19"/>
        <v>0.15114768993581609</v>
      </c>
      <c r="Q80">
        <f t="shared" si="20"/>
        <v>23.286590695680591</v>
      </c>
      <c r="R80">
        <f t="shared" si="21"/>
        <v>1227.7275468982107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2.1153408736049824</v>
      </c>
      <c r="D81">
        <f t="shared" si="13"/>
        <v>10.240559668624332</v>
      </c>
      <c r="E81" s="4">
        <f>Input!I82</f>
        <v>3503.0025584285713</v>
      </c>
      <c r="F81">
        <f t="shared" si="14"/>
        <v>3502.4112595714287</v>
      </c>
      <c r="G81">
        <f t="shared" si="15"/>
        <v>3418.6878212063898</v>
      </c>
      <c r="H81">
        <f t="shared" si="16"/>
        <v>7009.6141316644635</v>
      </c>
      <c r="I81">
        <f t="shared" si="17"/>
        <v>1328702.6223908556</v>
      </c>
      <c r="N81">
        <f>Input!J82</f>
        <v>4.6318414285710787</v>
      </c>
      <c r="O81">
        <f t="shared" si="18"/>
        <v>4.3361919999996505</v>
      </c>
      <c r="P81">
        <f t="shared" si="19"/>
        <v>0.10522890280195328</v>
      </c>
      <c r="Q81">
        <f t="shared" si="20"/>
        <v>17.901048729848728</v>
      </c>
      <c r="R81">
        <f t="shared" si="21"/>
        <v>1230.9475469899046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2.1424606283947898</v>
      </c>
      <c r="D82">
        <f t="shared" si="13"/>
        <v>10.65374677497825</v>
      </c>
      <c r="E82" s="4">
        <f>Input!I83</f>
        <v>3507.1580757142851</v>
      </c>
      <c r="F82">
        <f t="shared" si="14"/>
        <v>3506.5667768571425</v>
      </c>
      <c r="G82">
        <f t="shared" si="15"/>
        <v>3418.7291226920711</v>
      </c>
      <c r="H82">
        <f t="shared" si="16"/>
        <v>7715.4534892226848</v>
      </c>
      <c r="I82">
        <f t="shared" si="17"/>
        <v>1328797.8400162128</v>
      </c>
      <c r="N82">
        <f>Input!J83</f>
        <v>4.1555172857138132</v>
      </c>
      <c r="O82">
        <f t="shared" si="18"/>
        <v>3.8598678571423846</v>
      </c>
      <c r="P82">
        <f t="shared" si="19"/>
        <v>7.2421720736020712E-2</v>
      </c>
      <c r="Q82">
        <f t="shared" si="20"/>
        <v>14.344748236179491</v>
      </c>
      <c r="R82">
        <f t="shared" si="21"/>
        <v>1233.2506942169623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2.1695803831845972</v>
      </c>
      <c r="D83">
        <f t="shared" si="13"/>
        <v>11.078091753103966</v>
      </c>
      <c r="E83" s="4">
        <f>Input!I84</f>
        <v>3511.0672184285718</v>
      </c>
      <c r="F83">
        <f t="shared" si="14"/>
        <v>3510.4759195714291</v>
      </c>
      <c r="G83">
        <f t="shared" si="15"/>
        <v>3418.7570377678753</v>
      </c>
      <c r="H83">
        <f t="shared" si="16"/>
        <v>8412.3532792942751</v>
      </c>
      <c r="I83">
        <f t="shared" si="17"/>
        <v>1328862.1981618833</v>
      </c>
      <c r="N83">
        <f>Input!J84</f>
        <v>3.9091427142866451</v>
      </c>
      <c r="O83">
        <f t="shared" si="18"/>
        <v>3.6134932857152164</v>
      </c>
      <c r="P83">
        <f t="shared" si="19"/>
        <v>4.9265256107686298E-2</v>
      </c>
      <c r="Q83">
        <f t="shared" si="20"/>
        <v>12.703721447039976</v>
      </c>
      <c r="R83">
        <f t="shared" si="21"/>
        <v>1234.8776325708889</v>
      </c>
    </row>
    <row r="84" spans="1:18" x14ac:dyDescent="0.25">
      <c r="A84">
        <f>Input!G85</f>
        <v>81</v>
      </c>
      <c r="E84" s="4">
        <f>Input!I85</f>
        <v>3515.0913360000009</v>
      </c>
      <c r="N84">
        <f>Input!J85</f>
        <v>4.0241175714290875</v>
      </c>
    </row>
    <row r="85" spans="1:18" x14ac:dyDescent="0.25">
      <c r="A85">
        <f>Input!G86</f>
        <v>82</v>
      </c>
      <c r="E85" s="4">
        <f>Input!I86</f>
        <v>3518.8855040000003</v>
      </c>
      <c r="N85">
        <f>Input!J86</f>
        <v>3.7941679999994449</v>
      </c>
    </row>
    <row r="86" spans="1:18" x14ac:dyDescent="0.25">
      <c r="A86">
        <f>Input!G87</f>
        <v>83</v>
      </c>
      <c r="E86" s="4">
        <f>Input!I87</f>
        <v>3522.0555231428566</v>
      </c>
      <c r="N86">
        <f>Input!J87</f>
        <v>3.1700191428562903</v>
      </c>
    </row>
    <row r="87" spans="1:18" x14ac:dyDescent="0.25">
      <c r="A87">
        <f>Input!G88</f>
        <v>84</v>
      </c>
      <c r="E87" s="4">
        <f>Input!I88</f>
        <v>3524.5685435714281</v>
      </c>
      <c r="N87">
        <f>Input!J88</f>
        <v>2.5130204285715081</v>
      </c>
    </row>
    <row r="88" spans="1:18" x14ac:dyDescent="0.25">
      <c r="A88">
        <f>Input!G89</f>
        <v>85</v>
      </c>
      <c r="E88" s="4">
        <f>Input!I89</f>
        <v>3527.0158640000009</v>
      </c>
      <c r="N88">
        <f>Input!J89</f>
        <v>2.4473204285727661</v>
      </c>
    </row>
    <row r="89" spans="1:18" x14ac:dyDescent="0.25">
      <c r="A89">
        <f>Input!G90</f>
        <v>86</v>
      </c>
      <c r="E89" s="4">
        <f>Input!I90</f>
        <v>3529.4631844285718</v>
      </c>
      <c r="N89">
        <f>Input!J90</f>
        <v>2.4473204285709471</v>
      </c>
    </row>
    <row r="90" spans="1:18" x14ac:dyDescent="0.25">
      <c r="A90">
        <f>Input!G91</f>
        <v>87</v>
      </c>
      <c r="E90" s="4">
        <f>Input!I91</f>
        <v>3531.8119551428567</v>
      </c>
      <c r="N90">
        <f>Input!J91</f>
        <v>2.3487707142849104</v>
      </c>
    </row>
    <row r="91" spans="1:18" x14ac:dyDescent="0.25">
      <c r="A91">
        <f>Input!G92</f>
        <v>88</v>
      </c>
      <c r="E91" s="4">
        <f>Input!I92</f>
        <v>3533.7501015714288</v>
      </c>
      <c r="N91">
        <f>Input!J92</f>
        <v>1.938146428572054</v>
      </c>
    </row>
    <row r="92" spans="1:18" x14ac:dyDescent="0.25">
      <c r="A92">
        <f>Input!G93</f>
        <v>89</v>
      </c>
      <c r="E92" s="4">
        <f>Input!I93</f>
        <v>3535.4254485714291</v>
      </c>
      <c r="N92">
        <f>Input!J93</f>
        <v>1.675347000000329</v>
      </c>
    </row>
    <row r="93" spans="1:18" x14ac:dyDescent="0.25">
      <c r="A93">
        <f>Input!G94</f>
        <v>90</v>
      </c>
      <c r="E93" s="4">
        <f>Input!I94</f>
        <v>3537.4128698571431</v>
      </c>
      <c r="N93">
        <f>Input!J94</f>
        <v>1.9874212857139355</v>
      </c>
    </row>
    <row r="94" spans="1:18" x14ac:dyDescent="0.25">
      <c r="A94">
        <f>Input!G95</f>
        <v>91</v>
      </c>
      <c r="E94" s="4">
        <f>Input!I95</f>
        <v>3539.3838661428572</v>
      </c>
      <c r="N94">
        <f>Input!J95</f>
        <v>1.9709962857141363</v>
      </c>
    </row>
    <row r="95" spans="1:18" x14ac:dyDescent="0.25">
      <c r="A95">
        <f>Input!G96</f>
        <v>92</v>
      </c>
      <c r="E95" s="4">
        <f>Input!I96</f>
        <v>3541.4534124285715</v>
      </c>
      <c r="N95">
        <f>Input!J96</f>
        <v>2.0695462857142957</v>
      </c>
    </row>
    <row r="96" spans="1:18" x14ac:dyDescent="0.25">
      <c r="A96">
        <f>Input!G97</f>
        <v>93</v>
      </c>
      <c r="E96" s="4">
        <f>Input!I97</f>
        <v>3543.5065337142864</v>
      </c>
      <c r="N96">
        <f>Input!J97</f>
        <v>2.0531212857149512</v>
      </c>
    </row>
    <row r="97" spans="1:14" x14ac:dyDescent="0.25">
      <c r="A97">
        <f>Input!G98</f>
        <v>94</v>
      </c>
      <c r="E97" s="4">
        <f>Input!I98</f>
        <v>3545.3625552857143</v>
      </c>
      <c r="N97">
        <f>Input!J98</f>
        <v>1.8560215714278456</v>
      </c>
    </row>
    <row r="98" spans="1:14" x14ac:dyDescent="0.25">
      <c r="A98">
        <f>Input!G99</f>
        <v>95</v>
      </c>
      <c r="E98" s="4">
        <f>Input!I99</f>
        <v>3547.2842767142856</v>
      </c>
      <c r="N98">
        <f>Input!J99</f>
        <v>1.9217214285713453</v>
      </c>
    </row>
    <row r="99" spans="1:14" x14ac:dyDescent="0.25">
      <c r="A99">
        <f>Input!G100</f>
        <v>96</v>
      </c>
      <c r="E99" s="4">
        <f>Input!I100</f>
        <v>3549.205998142857</v>
      </c>
      <c r="N99">
        <f>Input!J100</f>
        <v>1.9217214285713453</v>
      </c>
    </row>
    <row r="100" spans="1:14" x14ac:dyDescent="0.25">
      <c r="A100">
        <f>Input!G101</f>
        <v>97</v>
      </c>
      <c r="E100" s="4">
        <f>Input!I101</f>
        <v>3550.9798948571433</v>
      </c>
      <c r="N100">
        <f>Input!J101</f>
        <v>1.7738967142863658</v>
      </c>
    </row>
    <row r="101" spans="1:14" x14ac:dyDescent="0.25">
      <c r="A101">
        <f>Input!G102</f>
        <v>98</v>
      </c>
      <c r="E101" s="4">
        <f>Input!I102</f>
        <v>3552.8030665714291</v>
      </c>
      <c r="N101">
        <f>Input!J102</f>
        <v>1.8231717142857633</v>
      </c>
    </row>
    <row r="102" spans="1:14" x14ac:dyDescent="0.25">
      <c r="A102">
        <f>Input!G103</f>
        <v>99</v>
      </c>
      <c r="E102" s="4">
        <f>Input!I103</f>
        <v>3554.4948384285717</v>
      </c>
      <c r="N102">
        <f>Input!J103</f>
        <v>1.6917718571426121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0.59129885714285713</v>
      </c>
      <c r="F3">
        <f>E3-$E$3</f>
        <v>0</v>
      </c>
      <c r="G3">
        <f>P3</f>
        <v>0</v>
      </c>
      <c r="H3">
        <f>(F3-G3)^2</f>
        <v>0</v>
      </c>
      <c r="I3">
        <f>(G3-$J$4)^2</f>
        <v>4055413.1611688719</v>
      </c>
      <c r="J3" s="2" t="s">
        <v>11</v>
      </c>
      <c r="K3" s="23">
        <f>SUM(H3:H161)</f>
        <v>472755459.85763788</v>
      </c>
      <c r="L3">
        <f>1-(K3/K5)</f>
        <v>-0.50089452525038602</v>
      </c>
      <c r="N3" s="4">
        <f>Input!J4</f>
        <v>0.29564942857142856</v>
      </c>
      <c r="O3">
        <f>N3-$N$3</f>
        <v>0</v>
      </c>
      <c r="P3" s="4">
        <v>0</v>
      </c>
      <c r="Q3">
        <f>(O3-P3)^2</f>
        <v>0</v>
      </c>
      <c r="R3">
        <f>(O3-$S$4)^2</f>
        <v>1812.0101562335169</v>
      </c>
      <c r="S3" s="2" t="s">
        <v>11</v>
      </c>
      <c r="T3" s="23">
        <f>SUM(Q4:Q167)</f>
        <v>293831.20238008816</v>
      </c>
      <c r="U3">
        <f>1-(T3/T5)</f>
        <v>-1.0661013685503709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1.0347729999999999</v>
      </c>
      <c r="F4">
        <f t="shared" ref="F4:F67" si="3">E4-$E$3</f>
        <v>0.44347414285714282</v>
      </c>
      <c r="G4">
        <f>P4</f>
        <v>2.1370326615924773</v>
      </c>
      <c r="H4">
        <f>(F4-G4)^2</f>
        <v>2.8681404563810204</v>
      </c>
      <c r="I4">
        <f t="shared" ref="I4:I67" si="4">(G4-$J$4)^2</f>
        <v>4046810.5912181023</v>
      </c>
      <c r="J4">
        <f>AVERAGE(F3:F161)</f>
        <v>2013.8056413588854</v>
      </c>
      <c r="K4" t="s">
        <v>5</v>
      </c>
      <c r="L4" t="s">
        <v>6</v>
      </c>
      <c r="N4" s="4">
        <f>Input!J5</f>
        <v>0.44347414285714282</v>
      </c>
      <c r="O4">
        <f>N4-$N$3</f>
        <v>0.14782471428571425</v>
      </c>
      <c r="P4">
        <f>$Y$3*((1/$AA$3)*(1/SQRT(2*PI()))*EXP(-1*D4*D4/2))</f>
        <v>2.1370326615924773</v>
      </c>
      <c r="Q4">
        <f>(O4-P4)^2</f>
        <v>3.9569482576283854</v>
      </c>
      <c r="R4">
        <f t="shared" ref="R4:R67" si="5">(O4-$S$4)^2</f>
        <v>1799.4468884730638</v>
      </c>
      <c r="S4">
        <f>AVERAGE(O3:O167)</f>
        <v>42.567712602787537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1.7246217142857143</v>
      </c>
      <c r="F5">
        <f t="shared" si="3"/>
        <v>1.1333228571428573</v>
      </c>
      <c r="G5">
        <f>G4+P5</f>
        <v>7.4644130315874202</v>
      </c>
      <c r="H5">
        <f t="shared" ref="H5:H68" si="6">(F5-G5)^2</f>
        <v>40.082702796948489</v>
      </c>
      <c r="I5">
        <f t="shared" si="4"/>
        <v>4025405.1244858913</v>
      </c>
      <c r="K5">
        <f>SUM(I3:I161)</f>
        <v>314982466.72514892</v>
      </c>
      <c r="L5">
        <f>1-((1-L3)*(W3-1)/(W3-1-1))</f>
        <v>-0.51989319012697321</v>
      </c>
      <c r="N5" s="4">
        <f>Input!J6</f>
        <v>0.68984871428571437</v>
      </c>
      <c r="O5">
        <f t="shared" ref="O5:O68" si="7">N5-$N$3</f>
        <v>0.39419928571428581</v>
      </c>
      <c r="P5">
        <f t="shared" ref="P5:P68" si="8">$Y$3*((1/$AA$3)*(1/SQRT(2*PI()))*EXP(-1*D5*D5/2))</f>
        <v>5.3273803699949429</v>
      </c>
      <c r="Q5">
        <f t="shared" ref="Q5:Q68" si="9">(O5-P5)^2</f>
        <v>24.336275610304483</v>
      </c>
      <c r="R5">
        <f t="shared" si="5"/>
        <v>1778.6052255053548</v>
      </c>
      <c r="T5">
        <f>SUM(R4:R167)</f>
        <v>142215.28858782354</v>
      </c>
      <c r="U5">
        <f>1-((1-U3)*(Y3-1)/(Y3-1-1))</f>
        <v>-1.0671562976636255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2.6279949999999999</v>
      </c>
      <c r="F6">
        <f t="shared" si="3"/>
        <v>2.0366961428571426</v>
      </c>
      <c r="G6">
        <f t="shared" ref="G6:G69" si="10">G5+P6</f>
        <v>38.418442554684681</v>
      </c>
      <c r="H6">
        <f t="shared" si="6"/>
        <v>1323.6314719745258</v>
      </c>
      <c r="I6">
        <f t="shared" si="4"/>
        <v>3902154.585199507</v>
      </c>
      <c r="N6" s="4">
        <f>Input!J7</f>
        <v>0.90337328571428555</v>
      </c>
      <c r="O6">
        <f t="shared" si="7"/>
        <v>0.60772385714285693</v>
      </c>
      <c r="P6">
        <f t="shared" si="8"/>
        <v>30.954029523097262</v>
      </c>
      <c r="Q6">
        <f t="shared" si="9"/>
        <v>920.89826757153639</v>
      </c>
      <c r="R6">
        <f t="shared" si="5"/>
        <v>1760.6406555346282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4.0898172857142852</v>
      </c>
      <c r="F7">
        <f t="shared" si="3"/>
        <v>3.4985184285714279</v>
      </c>
      <c r="G7">
        <f t="shared" si="10"/>
        <v>56.070544748267977</v>
      </c>
      <c r="H7">
        <f t="shared" si="6"/>
        <v>2763.8179513588666</v>
      </c>
      <c r="I7">
        <f t="shared" si="4"/>
        <v>3832726.7085009832</v>
      </c>
      <c r="N7" s="4">
        <f>Input!J8</f>
        <v>1.4618222857142853</v>
      </c>
      <c r="O7">
        <f t="shared" si="7"/>
        <v>1.1661728571428567</v>
      </c>
      <c r="P7">
        <f t="shared" si="8"/>
        <v>17.652102193583296</v>
      </c>
      <c r="Q7">
        <f t="shared" si="9"/>
        <v>271.78586608610749</v>
      </c>
      <c r="R7">
        <f t="shared" si="5"/>
        <v>1714.0874933101964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5.8308641428571431</v>
      </c>
      <c r="F8">
        <f t="shared" si="3"/>
        <v>5.2395652857142858</v>
      </c>
      <c r="G8">
        <f t="shared" si="10"/>
        <v>56.070544748267977</v>
      </c>
      <c r="H8">
        <f t="shared" si="6"/>
        <v>2583.7884731225554</v>
      </c>
      <c r="I8">
        <f t="shared" si="4"/>
        <v>3832726.7085009832</v>
      </c>
      <c r="N8" s="4">
        <f>Input!J9</f>
        <v>1.7410468571428579</v>
      </c>
      <c r="O8">
        <f t="shared" si="7"/>
        <v>1.4453974285714293</v>
      </c>
      <c r="P8">
        <f t="shared" si="8"/>
        <v>2.7037687730027737E-17</v>
      </c>
      <c r="Q8">
        <f t="shared" si="9"/>
        <v>2.0891737265209001</v>
      </c>
      <c r="R8">
        <f t="shared" si="5"/>
        <v>1691.044805287564</v>
      </c>
      <c r="T8" s="19" t="s">
        <v>28</v>
      </c>
      <c r="U8" s="24">
        <f>SQRT((U5-L5)^2)</f>
        <v>0.5472631075366523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9.2144080000000006</v>
      </c>
      <c r="F9">
        <f t="shared" si="3"/>
        <v>8.6231091428571442</v>
      </c>
      <c r="G9">
        <f t="shared" si="10"/>
        <v>56.070544748267977</v>
      </c>
      <c r="H9">
        <f t="shared" si="6"/>
        <v>2251.2591455296074</v>
      </c>
      <c r="I9">
        <f t="shared" si="4"/>
        <v>3832726.7085009832</v>
      </c>
      <c r="N9" s="4">
        <f>Input!J10</f>
        <v>3.3835438571428575</v>
      </c>
      <c r="O9">
        <f t="shared" si="7"/>
        <v>3.0878944285714289</v>
      </c>
      <c r="P9">
        <f t="shared" si="8"/>
        <v>1.8654066528481725E-192</v>
      </c>
      <c r="Q9">
        <f t="shared" si="9"/>
        <v>9.5350920020024716</v>
      </c>
      <c r="R9">
        <f t="shared" si="5"/>
        <v>1558.6560430691643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13.320650428571428</v>
      </c>
      <c r="F10">
        <f t="shared" si="3"/>
        <v>12.729351571428571</v>
      </c>
      <c r="G10">
        <f t="shared" si="10"/>
        <v>56.070544748267977</v>
      </c>
      <c r="H10">
        <f t="shared" si="6"/>
        <v>1878.4590259921106</v>
      </c>
      <c r="I10">
        <f t="shared" si="4"/>
        <v>3832726.7085009832</v>
      </c>
      <c r="N10" s="4">
        <f>Input!J11</f>
        <v>4.1062424285714272</v>
      </c>
      <c r="O10">
        <f t="shared" si="7"/>
        <v>3.8105929999999986</v>
      </c>
      <c r="P10">
        <f t="shared" si="8"/>
        <v>0</v>
      </c>
      <c r="Q10">
        <f t="shared" si="9"/>
        <v>14.520619011648989</v>
      </c>
      <c r="R10">
        <f t="shared" si="5"/>
        <v>1502.1143199047783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18.412390999999996</v>
      </c>
      <c r="F11">
        <f t="shared" si="3"/>
        <v>17.82109214285714</v>
      </c>
      <c r="G11">
        <f t="shared" si="10"/>
        <v>56.070544748267977</v>
      </c>
      <c r="H11">
        <f t="shared" si="6"/>
        <v>1463.0206246135699</v>
      </c>
      <c r="I11">
        <f t="shared" si="4"/>
        <v>3832726.7085009832</v>
      </c>
      <c r="N11" s="4">
        <f>Input!J12</f>
        <v>5.0917405714285682</v>
      </c>
      <c r="O11">
        <f t="shared" si="7"/>
        <v>4.79609114285714</v>
      </c>
      <c r="P11">
        <f t="shared" si="8"/>
        <v>0</v>
      </c>
      <c r="Q11">
        <f t="shared" si="9"/>
        <v>23.002490250592707</v>
      </c>
      <c r="R11">
        <f t="shared" si="5"/>
        <v>1426.6953877122749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23.865480999999999</v>
      </c>
      <c r="F12">
        <f t="shared" si="3"/>
        <v>23.274182142857143</v>
      </c>
      <c r="G12">
        <f t="shared" si="10"/>
        <v>56.070544748267977</v>
      </c>
      <c r="H12">
        <f t="shared" si="6"/>
        <v>1075.6014001455901</v>
      </c>
      <c r="I12">
        <f t="shared" si="4"/>
        <v>3832726.7085009832</v>
      </c>
      <c r="N12" s="4">
        <f>Input!J13</f>
        <v>5.4530900000000031</v>
      </c>
      <c r="O12">
        <f t="shared" si="7"/>
        <v>5.1574405714285749</v>
      </c>
      <c r="P12">
        <f t="shared" si="8"/>
        <v>0</v>
      </c>
      <c r="Q12">
        <f t="shared" si="9"/>
        <v>26.599193247817507</v>
      </c>
      <c r="R12">
        <f t="shared" si="5"/>
        <v>1399.5284534602788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31.010342857142856</v>
      </c>
      <c r="F13">
        <f t="shared" si="3"/>
        <v>30.419044</v>
      </c>
      <c r="G13">
        <f t="shared" si="10"/>
        <v>56.070544748267977</v>
      </c>
      <c r="H13">
        <f t="shared" si="6"/>
        <v>657.99949063839267</v>
      </c>
      <c r="I13">
        <f t="shared" si="4"/>
        <v>3832726.7085009832</v>
      </c>
      <c r="N13" s="4">
        <f>Input!J14</f>
        <v>7.1448618571428568</v>
      </c>
      <c r="O13">
        <f t="shared" si="7"/>
        <v>6.8492124285714286</v>
      </c>
      <c r="P13">
        <f t="shared" si="8"/>
        <v>0</v>
      </c>
      <c r="Q13">
        <f t="shared" si="9"/>
        <v>46.911710891697325</v>
      </c>
      <c r="R13">
        <f t="shared" si="5"/>
        <v>1275.8112546954762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40.241175857142856</v>
      </c>
      <c r="F14">
        <f t="shared" si="3"/>
        <v>39.649876999999996</v>
      </c>
      <c r="G14">
        <f t="shared" si="10"/>
        <v>56.070544748267977</v>
      </c>
      <c r="H14">
        <f t="shared" si="6"/>
        <v>269.63832929900826</v>
      </c>
      <c r="I14">
        <f t="shared" si="4"/>
        <v>3832726.7085009832</v>
      </c>
      <c r="N14" s="4">
        <f>Input!J15</f>
        <v>9.2308330000000005</v>
      </c>
      <c r="O14">
        <f t="shared" si="7"/>
        <v>8.9351835714285723</v>
      </c>
      <c r="P14">
        <f t="shared" si="8"/>
        <v>0</v>
      </c>
      <c r="Q14">
        <f t="shared" si="9"/>
        <v>79.837505455127058</v>
      </c>
      <c r="R14">
        <f t="shared" si="5"/>
        <v>1131.1470090452035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49.077809571428574</v>
      </c>
      <c r="F15">
        <f t="shared" si="3"/>
        <v>48.486510714285714</v>
      </c>
      <c r="G15">
        <f t="shared" si="10"/>
        <v>56.070544748267977</v>
      </c>
      <c r="H15">
        <f t="shared" si="6"/>
        <v>57.517572228601281</v>
      </c>
      <c r="I15">
        <f t="shared" si="4"/>
        <v>3832726.7085009832</v>
      </c>
      <c r="N15" s="4">
        <f>Input!J16</f>
        <v>8.8366337142857176</v>
      </c>
      <c r="O15">
        <f t="shared" si="7"/>
        <v>8.5409842857142895</v>
      </c>
      <c r="P15">
        <f t="shared" si="8"/>
        <v>0</v>
      </c>
      <c r="Q15">
        <f t="shared" si="9"/>
        <v>72.948412568818426</v>
      </c>
      <c r="R15">
        <f t="shared" si="5"/>
        <v>1157.8182399639145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64.270906428571422</v>
      </c>
      <c r="F16">
        <f t="shared" si="3"/>
        <v>63.679607571428562</v>
      </c>
      <c r="G16">
        <f t="shared" si="10"/>
        <v>56.070544748267977</v>
      </c>
      <c r="H16">
        <f t="shared" si="6"/>
        <v>57.897837046804526</v>
      </c>
      <c r="I16">
        <f t="shared" si="4"/>
        <v>3832726.7085009832</v>
      </c>
      <c r="N16" s="4">
        <f>Input!J17</f>
        <v>15.193096857142848</v>
      </c>
      <c r="O16">
        <f t="shared" si="7"/>
        <v>14.89744742857142</v>
      </c>
      <c r="P16">
        <f t="shared" si="8"/>
        <v>0</v>
      </c>
      <c r="Q16">
        <f t="shared" si="9"/>
        <v>221.93393988704921</v>
      </c>
      <c r="R16">
        <f t="shared" si="5"/>
        <v>765.64357481143736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82.190548428571418</v>
      </c>
      <c r="F17">
        <f t="shared" si="3"/>
        <v>81.599249571428558</v>
      </c>
      <c r="G17">
        <f t="shared" si="10"/>
        <v>56.070544748267977</v>
      </c>
      <c r="H17">
        <f t="shared" si="6"/>
        <v>651.71476994806233</v>
      </c>
      <c r="I17">
        <f t="shared" si="4"/>
        <v>3832726.7085009832</v>
      </c>
      <c r="N17" s="4">
        <f>Input!J18</f>
        <v>17.919641999999996</v>
      </c>
      <c r="O17">
        <f t="shared" si="7"/>
        <v>17.623992571428566</v>
      </c>
      <c r="P17">
        <f t="shared" si="8"/>
        <v>0</v>
      </c>
      <c r="Q17">
        <f t="shared" si="9"/>
        <v>310.60511415776926</v>
      </c>
      <c r="R17">
        <f t="shared" si="5"/>
        <v>622.18916900281874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112.79026699999999</v>
      </c>
      <c r="F18">
        <f t="shared" si="3"/>
        <v>112.19896814285713</v>
      </c>
      <c r="G18">
        <f t="shared" si="10"/>
        <v>56.070544748267977</v>
      </c>
      <c r="H18">
        <f t="shared" si="6"/>
        <v>3150.3999127622624</v>
      </c>
      <c r="I18">
        <f t="shared" si="4"/>
        <v>3832726.7085009832</v>
      </c>
      <c r="N18" s="4">
        <f>Input!J19</f>
        <v>30.599718571428568</v>
      </c>
      <c r="O18">
        <f t="shared" si="7"/>
        <v>30.304069142857138</v>
      </c>
      <c r="P18">
        <f t="shared" si="8"/>
        <v>0</v>
      </c>
      <c r="Q18">
        <f t="shared" si="9"/>
        <v>918.3366066150661</v>
      </c>
      <c r="R18">
        <f t="shared" si="5"/>
        <v>150.39695091229368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142.78226157142856</v>
      </c>
      <c r="F19">
        <f t="shared" si="3"/>
        <v>142.19096271428572</v>
      </c>
      <c r="G19">
        <f t="shared" si="10"/>
        <v>56.070544748267977</v>
      </c>
      <c r="H19">
        <f t="shared" si="6"/>
        <v>7416.726390641591</v>
      </c>
      <c r="I19">
        <f t="shared" si="4"/>
        <v>3832726.7085009832</v>
      </c>
      <c r="N19" s="4">
        <f>Input!J20</f>
        <v>29.991994571428577</v>
      </c>
      <c r="O19">
        <f t="shared" si="7"/>
        <v>29.696345142857147</v>
      </c>
      <c r="P19">
        <f t="shared" si="8"/>
        <v>0</v>
      </c>
      <c r="Q19">
        <f t="shared" si="9"/>
        <v>881.8729148436953</v>
      </c>
      <c r="R19">
        <f t="shared" si="5"/>
        <v>165.6721002885549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179.06501957142856</v>
      </c>
      <c r="F20">
        <f t="shared" si="3"/>
        <v>178.47372071428572</v>
      </c>
      <c r="G20">
        <f t="shared" si="10"/>
        <v>56.070544748267977</v>
      </c>
      <c r="H20">
        <f t="shared" si="6"/>
        <v>14982.537486567904</v>
      </c>
      <c r="I20">
        <f t="shared" si="4"/>
        <v>3832726.7085009832</v>
      </c>
      <c r="N20" s="4">
        <f>Input!J21</f>
        <v>36.282758000000001</v>
      </c>
      <c r="O20">
        <f t="shared" si="7"/>
        <v>35.987108571428571</v>
      </c>
      <c r="P20">
        <f t="shared" si="8"/>
        <v>0</v>
      </c>
      <c r="Q20">
        <f t="shared" si="9"/>
        <v>1295.0719833317878</v>
      </c>
      <c r="R20">
        <f t="shared" si="5"/>
        <v>43.304349417537878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218.09074742857143</v>
      </c>
      <c r="F21">
        <f t="shared" si="3"/>
        <v>217.49944857142859</v>
      </c>
      <c r="G21">
        <f t="shared" si="10"/>
        <v>56.070544748267977</v>
      </c>
      <c r="H21">
        <f t="shared" si="6"/>
        <v>26059.290989547244</v>
      </c>
      <c r="I21">
        <f t="shared" si="4"/>
        <v>3832726.7085009832</v>
      </c>
      <c r="N21" s="4">
        <f>Input!J22</f>
        <v>39.025727857142869</v>
      </c>
      <c r="O21">
        <f t="shared" si="7"/>
        <v>38.730078428571439</v>
      </c>
      <c r="P21">
        <f t="shared" si="8"/>
        <v>0</v>
      </c>
      <c r="Q21">
        <f t="shared" si="9"/>
        <v>1500.0189750832947</v>
      </c>
      <c r="R21">
        <f t="shared" si="5"/>
        <v>14.72743605511128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274.3134185714286</v>
      </c>
      <c r="F22">
        <f t="shared" si="3"/>
        <v>273.72211971428572</v>
      </c>
      <c r="G22">
        <f t="shared" si="10"/>
        <v>56.070544748267977</v>
      </c>
      <c r="H22">
        <f t="shared" si="6"/>
        <v>47372.208085188038</v>
      </c>
      <c r="I22">
        <f t="shared" si="4"/>
        <v>3832726.7085009832</v>
      </c>
      <c r="N22" s="4">
        <f>Input!J23</f>
        <v>56.222671142857166</v>
      </c>
      <c r="O22">
        <f t="shared" si="7"/>
        <v>55.927021714285736</v>
      </c>
      <c r="P22">
        <f t="shared" si="8"/>
        <v>0</v>
      </c>
      <c r="Q22">
        <f t="shared" si="9"/>
        <v>3127.8317578301881</v>
      </c>
      <c r="R22">
        <f t="shared" si="5"/>
        <v>178.47113993655879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342.55916757142859</v>
      </c>
      <c r="F23">
        <f t="shared" si="3"/>
        <v>341.96786871428571</v>
      </c>
      <c r="G23">
        <f t="shared" si="10"/>
        <v>56.070544748267977</v>
      </c>
      <c r="H23">
        <f t="shared" si="6"/>
        <v>81737.279850930092</v>
      </c>
      <c r="I23">
        <f t="shared" si="4"/>
        <v>3832726.7085009832</v>
      </c>
      <c r="N23" s="4">
        <f>Input!J24</f>
        <v>68.245748999999989</v>
      </c>
      <c r="O23">
        <f t="shared" si="7"/>
        <v>67.950099571428566</v>
      </c>
      <c r="P23">
        <f t="shared" si="8"/>
        <v>0</v>
      </c>
      <c r="Q23">
        <f t="shared" si="9"/>
        <v>4617.2160317670568</v>
      </c>
      <c r="R23">
        <f t="shared" si="5"/>
        <v>644.26556822583791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428.23180928571429</v>
      </c>
      <c r="F24">
        <f t="shared" si="3"/>
        <v>427.64051042857142</v>
      </c>
      <c r="G24">
        <f t="shared" si="10"/>
        <v>56.070544748267977</v>
      </c>
      <c r="H24">
        <f t="shared" si="6"/>
        <v>138064.23939566186</v>
      </c>
      <c r="I24">
        <f t="shared" si="4"/>
        <v>3832726.7085009832</v>
      </c>
      <c r="N24" s="4">
        <f>Input!J25</f>
        <v>85.672641714285703</v>
      </c>
      <c r="O24">
        <f t="shared" si="7"/>
        <v>85.37699228571428</v>
      </c>
      <c r="P24">
        <f t="shared" si="8"/>
        <v>0</v>
      </c>
      <c r="Q24">
        <f t="shared" si="9"/>
        <v>7289.2308117549155</v>
      </c>
      <c r="R24">
        <f t="shared" si="5"/>
        <v>1832.6344269710444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514.85709942857136</v>
      </c>
      <c r="F25">
        <f t="shared" si="3"/>
        <v>514.26580057142849</v>
      </c>
      <c r="G25">
        <f t="shared" si="10"/>
        <v>56.070544748267977</v>
      </c>
      <c r="H25">
        <f t="shared" si="6"/>
        <v>209942.89245885148</v>
      </c>
      <c r="I25">
        <f t="shared" si="4"/>
        <v>3832726.7085009832</v>
      </c>
      <c r="N25" s="4">
        <f>Input!J26</f>
        <v>86.625290142857068</v>
      </c>
      <c r="O25">
        <f t="shared" si="7"/>
        <v>86.329640714285645</v>
      </c>
      <c r="P25">
        <f t="shared" si="8"/>
        <v>0</v>
      </c>
      <c r="Q25">
        <f t="shared" si="9"/>
        <v>7452.8068658576458</v>
      </c>
      <c r="R25">
        <f t="shared" si="5"/>
        <v>1915.1063520359282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623.17977442857148</v>
      </c>
      <c r="F26">
        <f t="shared" si="3"/>
        <v>622.5884755714286</v>
      </c>
      <c r="G26">
        <f t="shared" si="10"/>
        <v>56.070544748267977</v>
      </c>
      <c r="H26">
        <f t="shared" si="6"/>
        <v>320942.56594415545</v>
      </c>
      <c r="I26">
        <f t="shared" si="4"/>
        <v>3832726.7085009832</v>
      </c>
      <c r="N26" s="4">
        <f>Input!J27</f>
        <v>108.32267500000012</v>
      </c>
      <c r="O26">
        <f t="shared" si="7"/>
        <v>108.02702557142869</v>
      </c>
      <c r="P26">
        <f t="shared" si="8"/>
        <v>0</v>
      </c>
      <c r="Q26">
        <f t="shared" si="9"/>
        <v>11669.838253810109</v>
      </c>
      <c r="R26">
        <f t="shared" si="5"/>
        <v>4284.921654326512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741.06178185714282</v>
      </c>
      <c r="F27">
        <f t="shared" si="3"/>
        <v>740.47048299999994</v>
      </c>
      <c r="G27">
        <f t="shared" si="10"/>
        <v>56.070544748267977</v>
      </c>
      <c r="H27">
        <f t="shared" si="6"/>
        <v>468403.27547897457</v>
      </c>
      <c r="I27">
        <f t="shared" si="4"/>
        <v>3832726.7085009832</v>
      </c>
      <c r="N27" s="4">
        <f>Input!J28</f>
        <v>117.88200742857134</v>
      </c>
      <c r="O27">
        <f t="shared" si="7"/>
        <v>117.58635799999992</v>
      </c>
      <c r="P27">
        <f t="shared" si="8"/>
        <v>0</v>
      </c>
      <c r="Q27">
        <f t="shared" si="9"/>
        <v>13826.551587704145</v>
      </c>
      <c r="R27">
        <f t="shared" si="5"/>
        <v>5627.7971572326942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870.30986828571429</v>
      </c>
      <c r="F28">
        <f t="shared" si="3"/>
        <v>869.71856942857141</v>
      </c>
      <c r="G28">
        <f t="shared" si="10"/>
        <v>56.070544748267977</v>
      </c>
      <c r="H28">
        <f t="shared" si="6"/>
        <v>662023.10806615977</v>
      </c>
      <c r="I28">
        <f t="shared" si="4"/>
        <v>3832726.7085009832</v>
      </c>
      <c r="N28" s="4">
        <f>Input!J29</f>
        <v>129.24808642857147</v>
      </c>
      <c r="O28">
        <f t="shared" si="7"/>
        <v>128.95243700000003</v>
      </c>
      <c r="P28">
        <f t="shared" si="8"/>
        <v>0</v>
      </c>
      <c r="Q28">
        <f t="shared" si="9"/>
        <v>16628.731008238978</v>
      </c>
      <c r="R28">
        <f t="shared" si="5"/>
        <v>7462.3206091823595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997.37343371428574</v>
      </c>
      <c r="F29">
        <f t="shared" si="3"/>
        <v>996.78213485714286</v>
      </c>
      <c r="G29">
        <f t="shared" si="10"/>
        <v>56.070544748267977</v>
      </c>
      <c r="H29">
        <f t="shared" si="6"/>
        <v>884938.29576516792</v>
      </c>
      <c r="I29">
        <f t="shared" si="4"/>
        <v>3832726.7085009832</v>
      </c>
      <c r="N29" s="4">
        <f>Input!J30</f>
        <v>127.06356542857145</v>
      </c>
      <c r="O29">
        <f t="shared" si="7"/>
        <v>126.76791600000003</v>
      </c>
      <c r="P29">
        <f t="shared" si="8"/>
        <v>0</v>
      </c>
      <c r="Q29">
        <f t="shared" si="9"/>
        <v>16070.104526983063</v>
      </c>
      <c r="R29">
        <f t="shared" si="5"/>
        <v>7089.6742521319538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1122.7616522857143</v>
      </c>
      <c r="F30">
        <f t="shared" si="3"/>
        <v>1122.1703534285714</v>
      </c>
      <c r="G30">
        <f t="shared" si="10"/>
        <v>56.070544748267977</v>
      </c>
      <c r="H30">
        <f t="shared" si="6"/>
        <v>1136568.8020681795</v>
      </c>
      <c r="I30">
        <f t="shared" si="4"/>
        <v>3832726.7085009832</v>
      </c>
      <c r="N30" s="4">
        <f>Input!J31</f>
        <v>125.38821857142852</v>
      </c>
      <c r="O30">
        <f t="shared" si="7"/>
        <v>125.0925691428571</v>
      </c>
      <c r="P30">
        <f t="shared" si="8"/>
        <v>0</v>
      </c>
      <c r="Q30">
        <f t="shared" si="9"/>
        <v>15648.150854760484</v>
      </c>
      <c r="R30">
        <f t="shared" si="5"/>
        <v>6810.3519469590619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1245.9653498571429</v>
      </c>
      <c r="F31">
        <f t="shared" si="3"/>
        <v>1245.374051</v>
      </c>
      <c r="G31">
        <f t="shared" si="10"/>
        <v>56.070544748267977</v>
      </c>
      <c r="H31">
        <f t="shared" si="6"/>
        <v>1414442.8299826635</v>
      </c>
      <c r="I31">
        <f t="shared" si="4"/>
        <v>3832726.7085009832</v>
      </c>
      <c r="N31" s="4">
        <f>Input!J32</f>
        <v>123.20369757142862</v>
      </c>
      <c r="O31">
        <f t="shared" si="7"/>
        <v>122.9080481428572</v>
      </c>
      <c r="P31">
        <f t="shared" si="8"/>
        <v>0</v>
      </c>
      <c r="Q31">
        <f t="shared" si="9"/>
        <v>15106.388298286902</v>
      </c>
      <c r="R31">
        <f t="shared" si="5"/>
        <v>6454.5695146909802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1366.7710018571429</v>
      </c>
      <c r="F32">
        <f t="shared" si="3"/>
        <v>1366.179703</v>
      </c>
      <c r="G32">
        <f t="shared" si="10"/>
        <v>56.070544748267977</v>
      </c>
      <c r="H32">
        <f t="shared" si="6"/>
        <v>1716386.0065350616</v>
      </c>
      <c r="I32">
        <f t="shared" si="4"/>
        <v>3832726.7085009832</v>
      </c>
      <c r="N32" s="4">
        <f>Input!J33</f>
        <v>120.80565200000001</v>
      </c>
      <c r="O32">
        <f t="shared" si="7"/>
        <v>120.51000257142859</v>
      </c>
      <c r="P32">
        <f t="shared" si="8"/>
        <v>0</v>
      </c>
      <c r="Q32">
        <f t="shared" si="9"/>
        <v>14522.660719765725</v>
      </c>
      <c r="R32">
        <f t="shared" si="5"/>
        <v>6075.0005655557234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1483.8317608571429</v>
      </c>
      <c r="F33">
        <f t="shared" si="3"/>
        <v>1483.240462</v>
      </c>
      <c r="G33">
        <f t="shared" si="10"/>
        <v>56.070544748267977</v>
      </c>
      <c r="H33">
        <f t="shared" si="6"/>
        <v>2036813.9727083154</v>
      </c>
      <c r="I33">
        <f t="shared" si="4"/>
        <v>3832726.7085009832</v>
      </c>
      <c r="N33" s="4">
        <f>Input!J34</f>
        <v>117.06075899999996</v>
      </c>
      <c r="O33">
        <f t="shared" si="7"/>
        <v>116.76510957142854</v>
      </c>
      <c r="P33">
        <f t="shared" si="8"/>
        <v>0</v>
      </c>
      <c r="Q33">
        <f t="shared" si="9"/>
        <v>13634.090813227713</v>
      </c>
      <c r="R33">
        <f t="shared" si="5"/>
        <v>5505.2537169220968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1594.3389568571426</v>
      </c>
      <c r="F34">
        <f t="shared" si="3"/>
        <v>1593.7476579999998</v>
      </c>
      <c r="G34">
        <f t="shared" si="10"/>
        <v>56.070544748267977</v>
      </c>
      <c r="H34">
        <f t="shared" si="6"/>
        <v>2364450.904618179</v>
      </c>
      <c r="I34">
        <f t="shared" si="4"/>
        <v>3832726.7085009832</v>
      </c>
      <c r="N34" s="4">
        <f>Input!J35</f>
        <v>110.50719599999979</v>
      </c>
      <c r="O34">
        <f t="shared" si="7"/>
        <v>110.21154657142837</v>
      </c>
      <c r="P34">
        <f t="shared" si="8"/>
        <v>0</v>
      </c>
      <c r="Q34">
        <f t="shared" si="9"/>
        <v>12146.584997666125</v>
      </c>
      <c r="R34">
        <f t="shared" si="5"/>
        <v>4575.6882739770472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1707.1949235714287</v>
      </c>
      <c r="F35">
        <f t="shared" si="3"/>
        <v>1706.6036247142858</v>
      </c>
      <c r="G35">
        <f t="shared" si="10"/>
        <v>56.070544748267977</v>
      </c>
      <c r="H35">
        <f t="shared" si="6"/>
        <v>2724259.4480621088</v>
      </c>
      <c r="I35">
        <f t="shared" si="4"/>
        <v>3832726.7085009832</v>
      </c>
      <c r="N35" s="4">
        <f>Input!J36</f>
        <v>112.85596671428607</v>
      </c>
      <c r="O35">
        <f t="shared" si="7"/>
        <v>112.56031728571465</v>
      </c>
      <c r="P35">
        <f t="shared" si="8"/>
        <v>0</v>
      </c>
      <c r="Q35">
        <f t="shared" si="9"/>
        <v>12669.825027460751</v>
      </c>
      <c r="R35">
        <f t="shared" si="5"/>
        <v>4898.96471030051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1822.4325108571429</v>
      </c>
      <c r="F36">
        <f t="shared" si="3"/>
        <v>1821.841212</v>
      </c>
      <c r="G36">
        <f t="shared" si="10"/>
        <v>56.070544748267977</v>
      </c>
      <c r="H36">
        <f t="shared" si="6"/>
        <v>3117946.049326627</v>
      </c>
      <c r="I36">
        <f t="shared" si="4"/>
        <v>3832726.7085009832</v>
      </c>
      <c r="N36" s="4">
        <f>Input!J37</f>
        <v>115.2375872857142</v>
      </c>
      <c r="O36">
        <f t="shared" si="7"/>
        <v>114.94193785714278</v>
      </c>
      <c r="P36">
        <f t="shared" si="8"/>
        <v>0</v>
      </c>
      <c r="Q36">
        <f t="shared" si="9"/>
        <v>13211.649078355271</v>
      </c>
      <c r="R36">
        <f t="shared" si="5"/>
        <v>5238.0284811681513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1932.1184584285713</v>
      </c>
      <c r="F37">
        <f t="shared" si="3"/>
        <v>1931.5271595714285</v>
      </c>
      <c r="G37">
        <f t="shared" si="10"/>
        <v>56.070544748267977</v>
      </c>
      <c r="H37">
        <f t="shared" si="6"/>
        <v>3517337.5140839485</v>
      </c>
      <c r="I37">
        <f t="shared" si="4"/>
        <v>3832726.7085009832</v>
      </c>
      <c r="N37" s="4">
        <f>Input!J38</f>
        <v>109.68594757142841</v>
      </c>
      <c r="O37">
        <f t="shared" si="7"/>
        <v>109.39029814285699</v>
      </c>
      <c r="P37">
        <f t="shared" si="8"/>
        <v>0</v>
      </c>
      <c r="Q37">
        <f t="shared" si="9"/>
        <v>11966.237327783141</v>
      </c>
      <c r="R37">
        <f t="shared" si="5"/>
        <v>4465.2579382598997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2037.7145885714285</v>
      </c>
      <c r="F38">
        <f t="shared" si="3"/>
        <v>2037.1232897142856</v>
      </c>
      <c r="G38">
        <f t="shared" si="10"/>
        <v>56.070544748267977</v>
      </c>
      <c r="H38">
        <f t="shared" si="6"/>
        <v>3924569.9783373931</v>
      </c>
      <c r="I38">
        <f t="shared" si="4"/>
        <v>3832726.7085009832</v>
      </c>
      <c r="N38" s="4">
        <f>Input!J39</f>
        <v>105.59613014285719</v>
      </c>
      <c r="O38">
        <f t="shared" si="7"/>
        <v>105.30048071428577</v>
      </c>
      <c r="P38">
        <f t="shared" si="8"/>
        <v>0</v>
      </c>
      <c r="Q38">
        <f t="shared" si="9"/>
        <v>11088.191238659669</v>
      </c>
      <c r="R38">
        <f t="shared" si="5"/>
        <v>3935.4001949310095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2140.7155734285711</v>
      </c>
      <c r="F39">
        <f t="shared" si="3"/>
        <v>2140.1242745714285</v>
      </c>
      <c r="G39">
        <f t="shared" si="10"/>
        <v>56.070544748267977</v>
      </c>
      <c r="H39">
        <f t="shared" si="6"/>
        <v>4343279.9487898275</v>
      </c>
      <c r="I39">
        <f t="shared" si="4"/>
        <v>3832726.7085009832</v>
      </c>
      <c r="N39" s="4">
        <f>Input!J40</f>
        <v>103.00098485714261</v>
      </c>
      <c r="O39">
        <f t="shared" si="7"/>
        <v>102.70533542857119</v>
      </c>
      <c r="P39">
        <f t="shared" si="8"/>
        <v>0</v>
      </c>
      <c r="Q39">
        <f t="shared" si="9"/>
        <v>10548.38592549532</v>
      </c>
      <c r="R39">
        <f t="shared" si="5"/>
        <v>3616.5336791362147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2234.9127744285711</v>
      </c>
      <c r="F40">
        <f t="shared" si="3"/>
        <v>2234.3214755714284</v>
      </c>
      <c r="G40">
        <f t="shared" si="10"/>
        <v>56.070544748267977</v>
      </c>
      <c r="H40">
        <f t="shared" si="6"/>
        <v>4744777.1176319653</v>
      </c>
      <c r="I40">
        <f t="shared" si="4"/>
        <v>3832726.7085009832</v>
      </c>
      <c r="N40" s="4">
        <f>Input!J41</f>
        <v>94.19720099999995</v>
      </c>
      <c r="O40">
        <f t="shared" si="7"/>
        <v>93.901551571428527</v>
      </c>
      <c r="P40">
        <f t="shared" si="8"/>
        <v>0</v>
      </c>
      <c r="Q40">
        <f t="shared" si="9"/>
        <v>8817.5013875216518</v>
      </c>
      <c r="R40">
        <f t="shared" si="5"/>
        <v>2635.1630232583643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2327.6810031428572</v>
      </c>
      <c r="F41">
        <f t="shared" si="3"/>
        <v>2327.0897042857146</v>
      </c>
      <c r="G41">
        <f t="shared" si="10"/>
        <v>56.070544748267977</v>
      </c>
      <c r="H41">
        <f t="shared" si="6"/>
        <v>5157528.0229861708</v>
      </c>
      <c r="I41">
        <f t="shared" si="4"/>
        <v>3832726.7085009832</v>
      </c>
      <c r="N41" s="4">
        <f>Input!J42</f>
        <v>92.768228714286124</v>
      </c>
      <c r="O41">
        <f t="shared" si="7"/>
        <v>92.472579285714701</v>
      </c>
      <c r="P41">
        <f t="shared" si="8"/>
        <v>0</v>
      </c>
      <c r="Q41">
        <f t="shared" si="9"/>
        <v>8551.1779197527921</v>
      </c>
      <c r="R41">
        <f t="shared" si="5"/>
        <v>2490.4957186407337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2418.2154359999995</v>
      </c>
      <c r="F42">
        <f t="shared" si="3"/>
        <v>2417.6241371428569</v>
      </c>
      <c r="G42">
        <f t="shared" si="10"/>
        <v>56.070544748267977</v>
      </c>
      <c r="H42">
        <f t="shared" si="6"/>
        <v>5576935.3697517887</v>
      </c>
      <c r="I42">
        <f t="shared" si="4"/>
        <v>3832726.7085009832</v>
      </c>
      <c r="N42" s="4">
        <f>Input!J43</f>
        <v>90.534432857142292</v>
      </c>
      <c r="O42">
        <f t="shared" si="7"/>
        <v>90.238783428570869</v>
      </c>
      <c r="P42">
        <f t="shared" si="8"/>
        <v>0</v>
      </c>
      <c r="Q42">
        <f t="shared" si="9"/>
        <v>8143.038034668517</v>
      </c>
      <c r="R42">
        <f t="shared" si="5"/>
        <v>2272.5309936768508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2504.0194775714285</v>
      </c>
      <c r="F43">
        <f t="shared" si="3"/>
        <v>2503.4281787142859</v>
      </c>
      <c r="G43">
        <f t="shared" si="10"/>
        <v>56.070544748267977</v>
      </c>
      <c r="H43">
        <f t="shared" si="6"/>
        <v>5989559.3885317463</v>
      </c>
      <c r="I43">
        <f t="shared" si="4"/>
        <v>3832726.7085009832</v>
      </c>
      <c r="N43" s="4">
        <f>Input!J44</f>
        <v>85.804041571429025</v>
      </c>
      <c r="O43">
        <f t="shared" si="7"/>
        <v>85.508392142857602</v>
      </c>
      <c r="P43">
        <f t="shared" si="8"/>
        <v>0</v>
      </c>
      <c r="Q43">
        <f t="shared" si="9"/>
        <v>7311.6851268567116</v>
      </c>
      <c r="R43">
        <f t="shared" si="5"/>
        <v>1843.9019593629919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2585.2409525714284</v>
      </c>
      <c r="F44">
        <f t="shared" si="3"/>
        <v>2584.6496537142857</v>
      </c>
      <c r="G44">
        <f t="shared" si="10"/>
        <v>56.070544748267977</v>
      </c>
      <c r="H44">
        <f t="shared" si="6"/>
        <v>6393712.3102993807</v>
      </c>
      <c r="I44">
        <f t="shared" si="4"/>
        <v>3832726.7085009832</v>
      </c>
      <c r="N44" s="4">
        <f>Input!J45</f>
        <v>81.221474999999828</v>
      </c>
      <c r="O44">
        <f t="shared" si="7"/>
        <v>80.925825571428405</v>
      </c>
      <c r="P44">
        <f t="shared" si="8"/>
        <v>0</v>
      </c>
      <c r="Q44">
        <f t="shared" si="9"/>
        <v>6548.9892444172556</v>
      </c>
      <c r="R44">
        <f t="shared" si="5"/>
        <v>1471.3448305150148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2660.8286630000002</v>
      </c>
      <c r="F45">
        <f t="shared" si="3"/>
        <v>2660.2373641428576</v>
      </c>
      <c r="G45">
        <f t="shared" si="10"/>
        <v>56.070544748267977</v>
      </c>
      <c r="H45">
        <f t="shared" si="6"/>
        <v>6781684.8232357344</v>
      </c>
      <c r="I45">
        <f t="shared" si="4"/>
        <v>3832726.7085009832</v>
      </c>
      <c r="N45" s="4">
        <f>Input!J46</f>
        <v>75.587710428571881</v>
      </c>
      <c r="O45">
        <f t="shared" si="7"/>
        <v>75.292061000000459</v>
      </c>
      <c r="P45">
        <f t="shared" si="8"/>
        <v>0</v>
      </c>
      <c r="Q45">
        <f t="shared" si="9"/>
        <v>5668.89444962779</v>
      </c>
      <c r="R45">
        <f t="shared" si="5"/>
        <v>1070.882978022172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2731.7024071428573</v>
      </c>
      <c r="F46">
        <f t="shared" si="3"/>
        <v>2731.1111082857146</v>
      </c>
      <c r="G46">
        <f t="shared" si="10"/>
        <v>56.070544748267977</v>
      </c>
      <c r="H46">
        <f t="shared" si="6"/>
        <v>7155842.0165707413</v>
      </c>
      <c r="I46">
        <f t="shared" si="4"/>
        <v>3832726.7085009832</v>
      </c>
      <c r="N46" s="4">
        <f>Input!J47</f>
        <v>70.873744142857049</v>
      </c>
      <c r="O46">
        <f t="shared" si="7"/>
        <v>70.578094714285626</v>
      </c>
      <c r="P46">
        <f t="shared" si="8"/>
        <v>0</v>
      </c>
      <c r="Q46">
        <f t="shared" si="9"/>
        <v>4981.2674534986727</v>
      </c>
      <c r="R46">
        <f t="shared" si="5"/>
        <v>784.5815060321321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2797.9114599999998</v>
      </c>
      <c r="F47">
        <f t="shared" si="3"/>
        <v>2797.3201611428572</v>
      </c>
      <c r="G47">
        <f t="shared" si="10"/>
        <v>56.070544748267977</v>
      </c>
      <c r="H47">
        <f t="shared" si="6"/>
        <v>7514449.459383483</v>
      </c>
      <c r="I47">
        <f t="shared" si="4"/>
        <v>3832726.7085009832</v>
      </c>
      <c r="N47" s="4">
        <f>Input!J48</f>
        <v>66.209052857142524</v>
      </c>
      <c r="O47">
        <f t="shared" si="7"/>
        <v>65.913403428571101</v>
      </c>
      <c r="P47">
        <f t="shared" si="8"/>
        <v>0</v>
      </c>
      <c r="Q47">
        <f t="shared" si="9"/>
        <v>4344.5767515375683</v>
      </c>
      <c r="R47">
        <f t="shared" si="5"/>
        <v>545.02128013307481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2858.4046232857145</v>
      </c>
      <c r="F48">
        <f t="shared" si="3"/>
        <v>2857.8133244285718</v>
      </c>
      <c r="G48">
        <f t="shared" si="10"/>
        <v>56.070544748267977</v>
      </c>
      <c r="H48">
        <f t="shared" si="6"/>
        <v>7849762.6034907168</v>
      </c>
      <c r="I48">
        <f t="shared" si="4"/>
        <v>3832726.7085009832</v>
      </c>
      <c r="N48" s="4">
        <f>Input!J49</f>
        <v>60.493163285714672</v>
      </c>
      <c r="O48">
        <f t="shared" si="7"/>
        <v>60.197513857143242</v>
      </c>
      <c r="P48">
        <f t="shared" si="8"/>
        <v>0</v>
      </c>
      <c r="Q48">
        <f t="shared" si="9"/>
        <v>3623.7406745809526</v>
      </c>
      <c r="R48">
        <f t="shared" si="5"/>
        <v>310.80989226808197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2908.5993305714283</v>
      </c>
      <c r="F49">
        <f t="shared" si="3"/>
        <v>2908.0080317142856</v>
      </c>
      <c r="G49">
        <f t="shared" si="10"/>
        <v>56.070544748267977</v>
      </c>
      <c r="H49">
        <f t="shared" si="6"/>
        <v>8133547.4295620453</v>
      </c>
      <c r="I49">
        <f t="shared" si="4"/>
        <v>3832726.7085009832</v>
      </c>
      <c r="N49" s="4">
        <f>Input!J50</f>
        <v>50.194707285713775</v>
      </c>
      <c r="O49">
        <f t="shared" si="7"/>
        <v>49.899057857142346</v>
      </c>
      <c r="P49">
        <f t="shared" si="8"/>
        <v>0</v>
      </c>
      <c r="Q49">
        <f t="shared" si="9"/>
        <v>2489.9159750304393</v>
      </c>
      <c r="R49">
        <f t="shared" si="5"/>
        <v>53.748623238550763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2952.6346742857136</v>
      </c>
      <c r="F50">
        <f t="shared" si="3"/>
        <v>2952.0433754285709</v>
      </c>
      <c r="G50">
        <f t="shared" si="10"/>
        <v>56.070544748267977</v>
      </c>
      <c r="H50">
        <f t="shared" si="6"/>
        <v>8386658.6360384878</v>
      </c>
      <c r="I50">
        <f t="shared" si="4"/>
        <v>3832726.7085009832</v>
      </c>
      <c r="N50" s="4">
        <f>Input!J51</f>
        <v>44.035343714285318</v>
      </c>
      <c r="O50">
        <f t="shared" si="7"/>
        <v>43.739694285713888</v>
      </c>
      <c r="P50">
        <f t="shared" si="8"/>
        <v>0</v>
      </c>
      <c r="Q50">
        <f t="shared" si="9"/>
        <v>1913.1608562077122</v>
      </c>
      <c r="R50">
        <f t="shared" si="5"/>
        <v>1.3735410651148814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2994.1405727142856</v>
      </c>
      <c r="F51">
        <f t="shared" si="3"/>
        <v>2993.5492738571429</v>
      </c>
      <c r="G51">
        <f t="shared" si="10"/>
        <v>56.070544748267977</v>
      </c>
      <c r="H51">
        <f t="shared" si="6"/>
        <v>8628781.2839670926</v>
      </c>
      <c r="I51">
        <f t="shared" si="4"/>
        <v>3832726.7085009832</v>
      </c>
      <c r="N51" s="4">
        <f>Input!J52</f>
        <v>41.505898428571982</v>
      </c>
      <c r="O51">
        <f t="shared" si="7"/>
        <v>41.210249000000552</v>
      </c>
      <c r="P51">
        <f t="shared" si="8"/>
        <v>0</v>
      </c>
      <c r="Q51">
        <f t="shared" si="9"/>
        <v>1698.2846226420465</v>
      </c>
      <c r="R51">
        <f t="shared" si="5"/>
        <v>1.8427074328914235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3031.8687281428574</v>
      </c>
      <c r="F52">
        <f t="shared" si="3"/>
        <v>3031.2774292857148</v>
      </c>
      <c r="G52">
        <f t="shared" si="10"/>
        <v>56.070544748267977</v>
      </c>
      <c r="H52">
        <f t="shared" si="6"/>
        <v>8851856.0057990216</v>
      </c>
      <c r="I52">
        <f t="shared" si="4"/>
        <v>3832726.7085009832</v>
      </c>
      <c r="N52" s="4">
        <f>Input!J53</f>
        <v>37.728155428571881</v>
      </c>
      <c r="O52">
        <f t="shared" si="7"/>
        <v>37.432506000000451</v>
      </c>
      <c r="P52">
        <f t="shared" si="8"/>
        <v>0</v>
      </c>
      <c r="Q52">
        <f t="shared" si="9"/>
        <v>1401.1925054400697</v>
      </c>
      <c r="R52">
        <f t="shared" si="5"/>
        <v>26.370346853308085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3070.0567825714288</v>
      </c>
      <c r="F53">
        <f t="shared" si="3"/>
        <v>3069.4654837142862</v>
      </c>
      <c r="G53">
        <f t="shared" si="10"/>
        <v>56.070544748267977</v>
      </c>
      <c r="H53">
        <f t="shared" si="6"/>
        <v>9080549.0581860133</v>
      </c>
      <c r="I53">
        <f t="shared" si="4"/>
        <v>3832726.7085009832</v>
      </c>
      <c r="N53" s="4">
        <f>Input!J54</f>
        <v>38.188054428571377</v>
      </c>
      <c r="O53">
        <f t="shared" si="7"/>
        <v>37.892404999999947</v>
      </c>
      <c r="P53">
        <f t="shared" si="8"/>
        <v>0</v>
      </c>
      <c r="Q53">
        <f t="shared" si="9"/>
        <v>1435.834356684021</v>
      </c>
      <c r="R53">
        <f t="shared" si="5"/>
        <v>21.858501180683447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3107.1115141428577</v>
      </c>
      <c r="F54">
        <f t="shared" si="3"/>
        <v>3106.520215285715</v>
      </c>
      <c r="G54">
        <f t="shared" si="10"/>
        <v>56.070544748267977</v>
      </c>
      <c r="H54">
        <f t="shared" si="6"/>
        <v>9305243.1924820207</v>
      </c>
      <c r="I54">
        <f t="shared" si="4"/>
        <v>3832726.7085009832</v>
      </c>
      <c r="N54" s="4">
        <f>Input!J55</f>
        <v>37.054731571428874</v>
      </c>
      <c r="O54">
        <f t="shared" si="7"/>
        <v>36.759082142857444</v>
      </c>
      <c r="P54">
        <f t="shared" si="8"/>
        <v>0</v>
      </c>
      <c r="Q54">
        <f t="shared" si="9"/>
        <v>1351.2301199853409</v>
      </c>
      <c r="R54">
        <f t="shared" si="5"/>
        <v>33.740187820027685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3142.0474247142852</v>
      </c>
      <c r="F55">
        <f t="shared" si="3"/>
        <v>3141.4561258571425</v>
      </c>
      <c r="G55">
        <f t="shared" si="10"/>
        <v>56.070544748267977</v>
      </c>
      <c r="H55">
        <f t="shared" si="6"/>
        <v>9519604.1841145493</v>
      </c>
      <c r="I55">
        <f t="shared" si="4"/>
        <v>3832726.7085009832</v>
      </c>
      <c r="N55" s="4">
        <f>Input!J56</f>
        <v>34.935910571427485</v>
      </c>
      <c r="O55">
        <f t="shared" si="7"/>
        <v>34.640261142856055</v>
      </c>
      <c r="P55">
        <f t="shared" si="8"/>
        <v>0</v>
      </c>
      <c r="Q55">
        <f t="shared" si="9"/>
        <v>1199.947692045263</v>
      </c>
      <c r="R55">
        <f t="shared" si="5"/>
        <v>62.844486649569795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3173.7804661428568</v>
      </c>
      <c r="F56">
        <f t="shared" si="3"/>
        <v>3173.1891672857141</v>
      </c>
      <c r="G56">
        <f t="shared" si="10"/>
        <v>56.070544748267977</v>
      </c>
      <c r="H56">
        <f t="shared" si="6"/>
        <v>9716428.5069697462</v>
      </c>
      <c r="I56">
        <f t="shared" si="4"/>
        <v>3832726.7085009832</v>
      </c>
      <c r="N56" s="4">
        <f>Input!J57</f>
        <v>31.733041428571596</v>
      </c>
      <c r="O56">
        <f t="shared" si="7"/>
        <v>31.437392000000166</v>
      </c>
      <c r="P56">
        <f t="shared" si="8"/>
        <v>0</v>
      </c>
      <c r="Q56">
        <f t="shared" si="9"/>
        <v>988.30961576167442</v>
      </c>
      <c r="R56">
        <f t="shared" si="5"/>
        <v>123.88403672083304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3202.7541127142858</v>
      </c>
      <c r="F57">
        <f t="shared" si="3"/>
        <v>3202.1628138571432</v>
      </c>
      <c r="G57">
        <f t="shared" si="10"/>
        <v>56.070544748267977</v>
      </c>
      <c r="H57">
        <f t="shared" si="6"/>
        <v>9897896.5657466315</v>
      </c>
      <c r="I57">
        <f t="shared" si="4"/>
        <v>3832726.7085009832</v>
      </c>
      <c r="N57" s="4">
        <f>Input!J58</f>
        <v>28.973646571429072</v>
      </c>
      <c r="O57">
        <f t="shared" si="7"/>
        <v>28.677997142857642</v>
      </c>
      <c r="P57">
        <f t="shared" si="8"/>
        <v>0</v>
      </c>
      <c r="Q57">
        <f t="shared" si="9"/>
        <v>822.42752012575102</v>
      </c>
      <c r="R57">
        <f t="shared" si="5"/>
        <v>192.92419555781555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3229.0176391428572</v>
      </c>
      <c r="F58">
        <f t="shared" si="3"/>
        <v>3228.4263402857146</v>
      </c>
      <c r="G58">
        <f t="shared" si="10"/>
        <v>56.070544748267977</v>
      </c>
      <c r="H58">
        <f t="shared" si="6"/>
        <v>10063841.293480027</v>
      </c>
      <c r="I58">
        <f t="shared" si="4"/>
        <v>3832726.7085009832</v>
      </c>
      <c r="N58" s="4">
        <f>Input!J59</f>
        <v>26.263526428571367</v>
      </c>
      <c r="O58">
        <f t="shared" si="7"/>
        <v>25.967876999999937</v>
      </c>
      <c r="P58">
        <f t="shared" si="8"/>
        <v>0</v>
      </c>
      <c r="Q58">
        <f t="shared" si="9"/>
        <v>674.33063588712571</v>
      </c>
      <c r="R58">
        <f t="shared" si="5"/>
        <v>275.55454203957476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3253.4908438571424</v>
      </c>
      <c r="F59">
        <f t="shared" si="3"/>
        <v>3252.8995449999998</v>
      </c>
      <c r="G59">
        <f t="shared" si="10"/>
        <v>56.070544748267977</v>
      </c>
      <c r="H59">
        <f t="shared" si="6"/>
        <v>10219715.656850489</v>
      </c>
      <c r="I59">
        <f t="shared" si="4"/>
        <v>3832726.7085009832</v>
      </c>
      <c r="N59" s="4">
        <f>Input!J60</f>
        <v>24.473204714285202</v>
      </c>
      <c r="O59">
        <f t="shared" si="7"/>
        <v>24.177555285713773</v>
      </c>
      <c r="P59">
        <f t="shared" si="8"/>
        <v>0</v>
      </c>
      <c r="Q59">
        <f t="shared" si="9"/>
        <v>584.55417959374597</v>
      </c>
      <c r="R59">
        <f t="shared" si="5"/>
        <v>338.19788614672171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3275.1882288571428</v>
      </c>
      <c r="F60">
        <f t="shared" si="3"/>
        <v>3274.5969300000002</v>
      </c>
      <c r="G60">
        <f t="shared" si="10"/>
        <v>56.070544748267977</v>
      </c>
      <c r="H60">
        <f t="shared" si="6"/>
        <v>10358912.092561582</v>
      </c>
      <c r="I60">
        <f t="shared" si="4"/>
        <v>3832726.7085009832</v>
      </c>
      <c r="N60" s="4">
        <f>Input!J61</f>
        <v>21.697385000000395</v>
      </c>
      <c r="O60">
        <f t="shared" si="7"/>
        <v>21.401735571428965</v>
      </c>
      <c r="P60">
        <f t="shared" si="8"/>
        <v>0</v>
      </c>
      <c r="Q60">
        <f t="shared" si="9"/>
        <v>458.03428546936789</v>
      </c>
      <c r="R60">
        <f t="shared" si="5"/>
        <v>447.99858369199865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3295.2266918571431</v>
      </c>
      <c r="F61">
        <f t="shared" si="3"/>
        <v>3294.6353930000005</v>
      </c>
      <c r="G61">
        <f t="shared" si="10"/>
        <v>56.070544748267977</v>
      </c>
      <c r="H61">
        <f t="shared" si="6"/>
        <v>10488302.276331767</v>
      </c>
      <c r="I61">
        <f t="shared" si="4"/>
        <v>3832726.7085009832</v>
      </c>
      <c r="N61" s="4">
        <f>Input!J62</f>
        <v>20.03846300000032</v>
      </c>
      <c r="O61">
        <f t="shared" si="7"/>
        <v>19.74281357142889</v>
      </c>
      <c r="P61">
        <f t="shared" si="8"/>
        <v>0</v>
      </c>
      <c r="Q61">
        <f t="shared" si="9"/>
        <v>389.77868771619677</v>
      </c>
      <c r="R61">
        <f t="shared" si="5"/>
        <v>520.97601579171692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3314.9530804285719</v>
      </c>
      <c r="F62">
        <f t="shared" si="3"/>
        <v>3314.3617815714292</v>
      </c>
      <c r="G62">
        <f t="shared" si="10"/>
        <v>56.070544748267977</v>
      </c>
      <c r="H62">
        <f t="shared" si="6"/>
        <v>10616461.783958606</v>
      </c>
      <c r="I62">
        <f t="shared" si="4"/>
        <v>3832726.7085009832</v>
      </c>
      <c r="N62" s="4">
        <f>Input!J63</f>
        <v>19.726388571428743</v>
      </c>
      <c r="O62">
        <f t="shared" si="7"/>
        <v>19.430739142857313</v>
      </c>
      <c r="P62">
        <f t="shared" si="8"/>
        <v>0</v>
      </c>
      <c r="Q62">
        <f t="shared" si="9"/>
        <v>377.55362363776732</v>
      </c>
      <c r="R62">
        <f t="shared" si="5"/>
        <v>535.31954088551561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3333.6611208571426</v>
      </c>
      <c r="F63">
        <f t="shared" si="3"/>
        <v>3333.0698219999999</v>
      </c>
      <c r="G63">
        <f t="shared" si="10"/>
        <v>56.070544748267977</v>
      </c>
      <c r="H63">
        <f t="shared" si="6"/>
        <v>10738724.263108375</v>
      </c>
      <c r="I63">
        <f t="shared" si="4"/>
        <v>3832726.7085009832</v>
      </c>
      <c r="N63" s="4">
        <f>Input!J64</f>
        <v>18.708040428570712</v>
      </c>
      <c r="O63">
        <f t="shared" si="7"/>
        <v>18.412390999999282</v>
      </c>
      <c r="P63">
        <f t="shared" si="8"/>
        <v>0</v>
      </c>
      <c r="Q63">
        <f t="shared" si="9"/>
        <v>339.01614233685456</v>
      </c>
      <c r="R63">
        <f t="shared" si="5"/>
        <v>583.47956173412899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3351.5643377142851</v>
      </c>
      <c r="F64">
        <f t="shared" si="3"/>
        <v>3350.9730388571425</v>
      </c>
      <c r="G64">
        <f t="shared" si="10"/>
        <v>56.070544748267977</v>
      </c>
      <c r="H64">
        <f t="shared" si="6"/>
        <v>10856382.445684882</v>
      </c>
      <c r="I64">
        <f t="shared" si="4"/>
        <v>3832726.7085009832</v>
      </c>
      <c r="N64" s="4">
        <f>Input!J65</f>
        <v>17.903216857142525</v>
      </c>
      <c r="O64">
        <f t="shared" si="7"/>
        <v>17.607567428571095</v>
      </c>
      <c r="P64">
        <f t="shared" si="8"/>
        <v>0</v>
      </c>
      <c r="Q64">
        <f t="shared" si="9"/>
        <v>310.02643075167771</v>
      </c>
      <c r="R64">
        <f t="shared" si="5"/>
        <v>623.00884711796039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3368.4492065714285</v>
      </c>
      <c r="F65">
        <f t="shared" si="3"/>
        <v>3367.8579077142858</v>
      </c>
      <c r="G65">
        <f t="shared" si="10"/>
        <v>56.070544748267977</v>
      </c>
      <c r="H65">
        <f t="shared" si="6"/>
        <v>10967935.537501412</v>
      </c>
      <c r="I65">
        <f t="shared" si="4"/>
        <v>3832726.7085009832</v>
      </c>
      <c r="N65" s="4">
        <f>Input!J66</f>
        <v>16.884868857143374</v>
      </c>
      <c r="O65">
        <f t="shared" si="7"/>
        <v>16.589219428571944</v>
      </c>
      <c r="P65">
        <f t="shared" si="8"/>
        <v>0</v>
      </c>
      <c r="Q65">
        <f t="shared" si="9"/>
        <v>275.20220124930887</v>
      </c>
      <c r="R65">
        <f t="shared" si="5"/>
        <v>674.88210760276615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3383.6094535714283</v>
      </c>
      <c r="F66">
        <f t="shared" si="3"/>
        <v>3383.0181547142856</v>
      </c>
      <c r="G66">
        <f t="shared" si="10"/>
        <v>56.070544748267977</v>
      </c>
      <c r="H66">
        <f t="shared" si="6"/>
        <v>11068580.399458598</v>
      </c>
      <c r="I66">
        <f t="shared" si="4"/>
        <v>3832726.7085009832</v>
      </c>
      <c r="N66" s="4">
        <f>Input!J67</f>
        <v>15.160246999999799</v>
      </c>
      <c r="O66">
        <f t="shared" si="7"/>
        <v>14.864597571428371</v>
      </c>
      <c r="P66">
        <f t="shared" si="8"/>
        <v>0</v>
      </c>
      <c r="Q66">
        <f t="shared" si="9"/>
        <v>220.95626096051424</v>
      </c>
      <c r="R66">
        <f t="shared" si="5"/>
        <v>767.46258244071828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3397.4721280000003</v>
      </c>
      <c r="F67">
        <f t="shared" si="3"/>
        <v>3396.8808291428577</v>
      </c>
      <c r="G67">
        <f t="shared" si="10"/>
        <v>56.070544748267977</v>
      </c>
      <c r="H67">
        <f t="shared" si="6"/>
        <v>11161013.35631666</v>
      </c>
      <c r="I67">
        <f t="shared" si="4"/>
        <v>3832726.7085009832</v>
      </c>
      <c r="N67" s="4">
        <f>Input!J68</f>
        <v>13.862674428572063</v>
      </c>
      <c r="O67">
        <f t="shared" si="7"/>
        <v>13.567025000000635</v>
      </c>
      <c r="P67">
        <f t="shared" si="8"/>
        <v>0</v>
      </c>
      <c r="Q67">
        <f t="shared" si="9"/>
        <v>184.06416735064224</v>
      </c>
      <c r="R67">
        <f t="shared" si="5"/>
        <v>841.03988143443803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3410.8913282857143</v>
      </c>
      <c r="F68">
        <f t="shared" ref="F68:F84" si="14">E68-$E$3</f>
        <v>3410.3000294285716</v>
      </c>
      <c r="G68">
        <f t="shared" si="10"/>
        <v>56.070544748267977</v>
      </c>
      <c r="H68">
        <f t="shared" si="6"/>
        <v>11250855.435898697</v>
      </c>
      <c r="I68">
        <f t="shared" ref="I68:I84" si="15">(G68-$J$4)^2</f>
        <v>3832726.7085009832</v>
      </c>
      <c r="N68" s="4">
        <f>Input!J69</f>
        <v>13.419200285713941</v>
      </c>
      <c r="O68">
        <f t="shared" si="7"/>
        <v>13.123550857142513</v>
      </c>
      <c r="P68">
        <f t="shared" si="8"/>
        <v>0</v>
      </c>
      <c r="Q68">
        <f t="shared" si="9"/>
        <v>172.22758710000599</v>
      </c>
      <c r="R68">
        <f t="shared" ref="R68:R84" si="16">(O68-$S$4)^2</f>
        <v>866.95866090370589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3423.1279307142859</v>
      </c>
      <c r="F69">
        <f t="shared" si="14"/>
        <v>3422.5366318571432</v>
      </c>
      <c r="G69">
        <f t="shared" si="10"/>
        <v>56.070544748267977</v>
      </c>
      <c r="H69">
        <f t="shared" ref="H69:H84" si="17">(F69-G69)^2</f>
        <v>11333093.915654141</v>
      </c>
      <c r="I69">
        <f t="shared" si="15"/>
        <v>3832726.7085009832</v>
      </c>
      <c r="N69" s="4">
        <f>Input!J70</f>
        <v>12.236602428571587</v>
      </c>
      <c r="O69">
        <f t="shared" ref="O69:O84" si="18">N69-$N$3</f>
        <v>11.940953000000158</v>
      </c>
      <c r="P69">
        <f t="shared" ref="P69:P84" si="19">$Y$3*((1/$AA$3)*(1/SQRT(2*PI()))*EXP(-1*D69*D69/2))</f>
        <v>0</v>
      </c>
      <c r="Q69">
        <f t="shared" ref="Q69:Q84" si="20">(O69-P69)^2</f>
        <v>142.58635854821279</v>
      </c>
      <c r="R69">
        <f t="shared" si="16"/>
        <v>937.99840376692907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3433.8534360000003</v>
      </c>
      <c r="F70">
        <f t="shared" si="14"/>
        <v>3433.2621371428577</v>
      </c>
      <c r="G70">
        <f t="shared" ref="G70:G84" si="21">G69+P70</f>
        <v>56.070544748267977</v>
      </c>
      <c r="H70">
        <f t="shared" si="17"/>
        <v>11405423.051740706</v>
      </c>
      <c r="I70">
        <f t="shared" si="15"/>
        <v>3832726.7085009832</v>
      </c>
      <c r="N70" s="4">
        <f>Input!J71</f>
        <v>10.725505285714462</v>
      </c>
      <c r="O70">
        <f t="shared" si="18"/>
        <v>10.429855857143034</v>
      </c>
      <c r="P70">
        <f t="shared" si="19"/>
        <v>0</v>
      </c>
      <c r="Q70">
        <f t="shared" si="20"/>
        <v>108.78189320078084</v>
      </c>
      <c r="R70">
        <f t="shared" si="16"/>
        <v>1032.8418362035679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3442.7229197142865</v>
      </c>
      <c r="F71">
        <f t="shared" si="14"/>
        <v>3442.1316208571438</v>
      </c>
      <c r="G71">
        <f t="shared" si="21"/>
        <v>56.070544748267977</v>
      </c>
      <c r="H71">
        <f t="shared" si="17"/>
        <v>11465409.611139599</v>
      </c>
      <c r="I71">
        <f t="shared" si="15"/>
        <v>3832726.7085009832</v>
      </c>
      <c r="N71" s="4">
        <f>Input!J72</f>
        <v>8.8694837142861616</v>
      </c>
      <c r="O71">
        <f t="shared" si="18"/>
        <v>8.5738342857147334</v>
      </c>
      <c r="P71">
        <f t="shared" si="19"/>
        <v>0</v>
      </c>
      <c r="Q71">
        <f t="shared" si="20"/>
        <v>73.510634358897477</v>
      </c>
      <c r="R71">
        <f t="shared" si="16"/>
        <v>1155.5837630359526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3450.9682545714281</v>
      </c>
      <c r="F72">
        <f t="shared" si="14"/>
        <v>3450.3769557142855</v>
      </c>
      <c r="G72">
        <f t="shared" si="21"/>
        <v>56.070544748267977</v>
      </c>
      <c r="H72">
        <f t="shared" si="17"/>
        <v>11521316.011525009</v>
      </c>
      <c r="I72">
        <f t="shared" si="15"/>
        <v>3832726.7085009832</v>
      </c>
      <c r="N72" s="4">
        <f>Input!J73</f>
        <v>8.2453348571416427</v>
      </c>
      <c r="O72">
        <f t="shared" si="18"/>
        <v>7.9496854285702145</v>
      </c>
      <c r="P72">
        <f t="shared" si="19"/>
        <v>0</v>
      </c>
      <c r="Q72">
        <f t="shared" si="20"/>
        <v>63.197498413221595</v>
      </c>
      <c r="R72">
        <f t="shared" si="16"/>
        <v>1198.407805434849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3458.0966914285714</v>
      </c>
      <c r="F73">
        <f t="shared" si="14"/>
        <v>3457.5053925714287</v>
      </c>
      <c r="G73">
        <f t="shared" si="21"/>
        <v>56.070544748267977</v>
      </c>
      <c r="H73">
        <f t="shared" si="17"/>
        <v>11569759.02398577</v>
      </c>
      <c r="I73">
        <f t="shared" si="15"/>
        <v>3832726.7085009832</v>
      </c>
      <c r="N73" s="4">
        <f>Input!J74</f>
        <v>7.1284368571432424</v>
      </c>
      <c r="O73">
        <f t="shared" si="18"/>
        <v>6.8327874285718142</v>
      </c>
      <c r="P73">
        <f t="shared" si="19"/>
        <v>0</v>
      </c>
      <c r="Q73">
        <f t="shared" si="20"/>
        <v>46.686984044049026</v>
      </c>
      <c r="R73">
        <f t="shared" si="16"/>
        <v>1276.9848772067967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3464.6666792857145</v>
      </c>
      <c r="F74">
        <f t="shared" si="14"/>
        <v>3464.0753804285719</v>
      </c>
      <c r="G74">
        <f t="shared" si="21"/>
        <v>56.070544748267977</v>
      </c>
      <c r="H74">
        <f t="shared" si="17"/>
        <v>11614496.960020335</v>
      </c>
      <c r="I74">
        <f t="shared" si="15"/>
        <v>3832726.7085009832</v>
      </c>
      <c r="N74" s="4">
        <f>Input!J75</f>
        <v>6.5699878571431327</v>
      </c>
      <c r="O74">
        <f t="shared" si="18"/>
        <v>6.2743384285717045</v>
      </c>
      <c r="P74">
        <f t="shared" si="19"/>
        <v>0</v>
      </c>
      <c r="Q74">
        <f t="shared" si="20"/>
        <v>39.36732271625165</v>
      </c>
      <c r="R74">
        <f t="shared" si="16"/>
        <v>1317.2090089496369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3470.6289432857143</v>
      </c>
      <c r="F75">
        <f t="shared" si="14"/>
        <v>3470.0376444285716</v>
      </c>
      <c r="G75">
        <f t="shared" si="21"/>
        <v>56.070544748267977</v>
      </c>
      <c r="H75">
        <f t="shared" si="17"/>
        <v>11655171.357699545</v>
      </c>
      <c r="I75">
        <f t="shared" si="15"/>
        <v>3832726.7085009832</v>
      </c>
      <c r="N75" s="4">
        <f>Input!J76</f>
        <v>5.9622639999997773</v>
      </c>
      <c r="O75">
        <f t="shared" si="18"/>
        <v>5.6666145714283491</v>
      </c>
      <c r="P75">
        <f t="shared" si="19"/>
        <v>0</v>
      </c>
      <c r="Q75">
        <f t="shared" si="20"/>
        <v>32.110520701124095</v>
      </c>
      <c r="R75">
        <f t="shared" si="16"/>
        <v>1361.691035919981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3476.7226069999997</v>
      </c>
      <c r="F76">
        <f t="shared" si="14"/>
        <v>3476.1313081428571</v>
      </c>
      <c r="G76">
        <f t="shared" si="21"/>
        <v>56.070544748267977</v>
      </c>
      <c r="H76">
        <f t="shared" si="17"/>
        <v>11696815.625311181</v>
      </c>
      <c r="I76">
        <f t="shared" si="15"/>
        <v>3832726.7085009832</v>
      </c>
      <c r="N76" s="4">
        <f>Input!J77</f>
        <v>6.0936637142854124</v>
      </c>
      <c r="O76">
        <f t="shared" si="18"/>
        <v>5.7980142857139843</v>
      </c>
      <c r="P76">
        <f t="shared" si="19"/>
        <v>0</v>
      </c>
      <c r="Q76">
        <f t="shared" si="20"/>
        <v>33.616969657343446</v>
      </c>
      <c r="R76">
        <f t="shared" si="16"/>
        <v>1352.0107143286018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3482.5206212857147</v>
      </c>
      <c r="F77">
        <f t="shared" si="14"/>
        <v>3481.929322428572</v>
      </c>
      <c r="G77">
        <f t="shared" si="21"/>
        <v>56.070544748267977</v>
      </c>
      <c r="H77">
        <f t="shared" si="17"/>
        <v>11736508.364609187</v>
      </c>
      <c r="I77">
        <f t="shared" si="15"/>
        <v>3832726.7085009832</v>
      </c>
      <c r="N77" s="4">
        <f>Input!J78</f>
        <v>5.7980142857149986</v>
      </c>
      <c r="O77">
        <f t="shared" si="18"/>
        <v>5.5023648571435704</v>
      </c>
      <c r="P77">
        <f t="shared" si="19"/>
        <v>0</v>
      </c>
      <c r="Q77">
        <f t="shared" si="20"/>
        <v>30.276019021128583</v>
      </c>
      <c r="R77">
        <f t="shared" si="16"/>
        <v>1373.8400035055145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3488.055836</v>
      </c>
      <c r="F78">
        <f t="shared" si="14"/>
        <v>3487.4645371428574</v>
      </c>
      <c r="G78">
        <f t="shared" si="21"/>
        <v>56.070544748267977</v>
      </c>
      <c r="H78">
        <f t="shared" si="17"/>
        <v>11774464.731041681</v>
      </c>
      <c r="I78">
        <f t="shared" si="15"/>
        <v>3832726.7085009832</v>
      </c>
      <c r="N78" s="4">
        <f>Input!J79</f>
        <v>5.5352147142853028</v>
      </c>
      <c r="O78">
        <f t="shared" si="18"/>
        <v>5.2395652857138746</v>
      </c>
      <c r="P78">
        <f t="shared" si="19"/>
        <v>0</v>
      </c>
      <c r="Q78">
        <f t="shared" si="20"/>
        <v>27.453044383257915</v>
      </c>
      <c r="R78">
        <f t="shared" si="16"/>
        <v>1393.3905821251537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3493.0983017142858</v>
      </c>
      <c r="F79">
        <f t="shared" si="14"/>
        <v>3492.5070028571431</v>
      </c>
      <c r="G79">
        <f t="shared" si="21"/>
        <v>56.070544748267977</v>
      </c>
      <c r="H79">
        <f t="shared" si="17"/>
        <v>11809095.530619871</v>
      </c>
      <c r="I79">
        <f t="shared" si="15"/>
        <v>3832726.7085009832</v>
      </c>
      <c r="N79" s="4">
        <f>Input!J80</f>
        <v>5.0424657142857541</v>
      </c>
      <c r="O79">
        <f t="shared" si="18"/>
        <v>4.7468162857143259</v>
      </c>
      <c r="P79">
        <f t="shared" si="19"/>
        <v>0</v>
      </c>
      <c r="Q79">
        <f t="shared" si="20"/>
        <v>22.532264850322751</v>
      </c>
      <c r="R79">
        <f t="shared" si="16"/>
        <v>1430.4201982268021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3498.3707170000002</v>
      </c>
      <c r="F80">
        <f t="shared" si="14"/>
        <v>3497.7794181428576</v>
      </c>
      <c r="G80">
        <f t="shared" si="21"/>
        <v>56.070544748267977</v>
      </c>
      <c r="H80">
        <f t="shared" si="17"/>
        <v>11845359.969203057</v>
      </c>
      <c r="I80">
        <f t="shared" si="15"/>
        <v>3832726.7085009832</v>
      </c>
      <c r="N80" s="4">
        <f>Input!J81</f>
        <v>5.2724152857144873</v>
      </c>
      <c r="O80">
        <f t="shared" si="18"/>
        <v>4.9767658571430591</v>
      </c>
      <c r="P80">
        <f t="shared" si="19"/>
        <v>0</v>
      </c>
      <c r="Q80">
        <f t="shared" si="20"/>
        <v>24.768198396824886</v>
      </c>
      <c r="R80">
        <f t="shared" si="16"/>
        <v>1413.0792772338793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3503.0025584285713</v>
      </c>
      <c r="F81">
        <f t="shared" si="14"/>
        <v>3502.4112595714287</v>
      </c>
      <c r="G81">
        <f t="shared" si="21"/>
        <v>56.070544748267977</v>
      </c>
      <c r="H81">
        <f t="shared" si="17"/>
        <v>11877264.322647816</v>
      </c>
      <c r="I81">
        <f t="shared" si="15"/>
        <v>3832726.7085009832</v>
      </c>
      <c r="N81" s="4">
        <f>Input!J82</f>
        <v>4.6318414285710787</v>
      </c>
      <c r="O81">
        <f t="shared" si="18"/>
        <v>4.3361919999996505</v>
      </c>
      <c r="P81">
        <f t="shared" si="19"/>
        <v>0</v>
      </c>
      <c r="Q81">
        <f t="shared" si="20"/>
        <v>18.80256106086097</v>
      </c>
      <c r="R81">
        <f t="shared" si="16"/>
        <v>1461.6491676013948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3507.1580757142851</v>
      </c>
      <c r="F82">
        <f t="shared" si="14"/>
        <v>3506.5667768571425</v>
      </c>
      <c r="G82">
        <f t="shared" si="21"/>
        <v>56.070544748267977</v>
      </c>
      <c r="H82">
        <f t="shared" si="17"/>
        <v>11905924.247797541</v>
      </c>
      <c r="I82">
        <f t="shared" si="15"/>
        <v>3832726.7085009832</v>
      </c>
      <c r="N82" s="4">
        <f>Input!J83</f>
        <v>4.1555172857138132</v>
      </c>
      <c r="O82">
        <f t="shared" si="18"/>
        <v>3.8598678571423846</v>
      </c>
      <c r="P82">
        <f t="shared" si="19"/>
        <v>0</v>
      </c>
      <c r="Q82">
        <f t="shared" si="20"/>
        <v>14.898579874600944</v>
      </c>
      <c r="R82">
        <f t="shared" si="16"/>
        <v>1498.2972448529692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3511.0672184285718</v>
      </c>
      <c r="F83">
        <f t="shared" si="14"/>
        <v>3510.4759195714291</v>
      </c>
      <c r="G83">
        <f t="shared" si="21"/>
        <v>56.070544748267977</v>
      </c>
      <c r="H83">
        <f t="shared" si="17"/>
        <v>11932916.493607145</v>
      </c>
      <c r="I83">
        <f t="shared" si="15"/>
        <v>3832726.7085009832</v>
      </c>
      <c r="N83" s="4">
        <f>Input!J84</f>
        <v>3.9091427142866451</v>
      </c>
      <c r="O83">
        <f t="shared" si="18"/>
        <v>3.6134932857152164</v>
      </c>
      <c r="P83">
        <f t="shared" si="19"/>
        <v>0</v>
      </c>
      <c r="Q83">
        <f t="shared" si="20"/>
        <v>13.057333725908951</v>
      </c>
      <c r="R83">
        <f t="shared" si="16"/>
        <v>1517.4312026025705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3515.0913360000009</v>
      </c>
      <c r="F84">
        <f t="shared" si="14"/>
        <v>3514.5000371428582</v>
      </c>
      <c r="G84">
        <f t="shared" si="21"/>
        <v>56.070544748267977</v>
      </c>
      <c r="H84">
        <f t="shared" si="17"/>
        <v>11960734.553864704</v>
      </c>
      <c r="I84">
        <f t="shared" si="15"/>
        <v>3832726.7085009832</v>
      </c>
      <c r="N84" s="4">
        <f>Input!J85</f>
        <v>4.0241175714290875</v>
      </c>
      <c r="O84">
        <f t="shared" si="18"/>
        <v>3.7284681428576589</v>
      </c>
      <c r="P84">
        <f t="shared" si="19"/>
        <v>0</v>
      </c>
      <c r="Q84">
        <f t="shared" si="20"/>
        <v>13.90147469230444</v>
      </c>
      <c r="R84">
        <f t="shared" si="16"/>
        <v>1508.4869102181938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2021-08-17T22:21:12Z</dcterms:modified>
</cp:coreProperties>
</file>