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 tabRatio="937" activeTab="6"/>
  </bookViews>
  <sheets>
    <sheet name="Input" sheetId="15" r:id="rId1"/>
    <sheet name="logistic" sheetId="2" r:id="rId2"/>
    <sheet name="LogNormal" sheetId="5" r:id="rId3"/>
    <sheet name="NORMAL" sheetId="16" r:id="rId4"/>
    <sheet name="Cauchy" sheetId="12" r:id="rId5"/>
    <sheet name="Weibull" sheetId="13" r:id="rId6"/>
    <sheet name="power_normal!" sheetId="17" r:id="rId7"/>
  </sheets>
  <externalReferences>
    <externalReference r:id="rId8"/>
  </externalReferences>
  <definedNames>
    <definedName name="_A">#REF!</definedName>
    <definedName name="_Ac">logistic!$X$3</definedName>
    <definedName name="_Ac2">LogNormal!$P$3</definedName>
    <definedName name="_center">LogNormal!#REF!</definedName>
    <definedName name="_Mean">#REF!</definedName>
    <definedName name="_ModeC">LogNormal!$R$5</definedName>
    <definedName name="_Mu">#REF!</definedName>
    <definedName name="_Mu2">#REF!</definedName>
    <definedName name="_Muc">logistic!$Y$3</definedName>
    <definedName name="_MuC2">LogNormal!$Q$3</definedName>
    <definedName name="_s">#REF!</definedName>
    <definedName name="_sc">logistic!$Z$3</definedName>
    <definedName name="_SCP">#REF!</definedName>
    <definedName name="_Sigma">LogNormal!$T$3</definedName>
    <definedName name="_sigma2">LogNormal!$R$3</definedName>
    <definedName name="_SigmaP2">#REF!</definedName>
    <definedName name="_t">logistic!$AE$10</definedName>
    <definedName name="_y0">#REF!</definedName>
    <definedName name="_Y0c">logistic!$AA$3</definedName>
    <definedName name="_yoc2">LogNormal!$S$3</definedName>
    <definedName name="Muc">logistic!$Y$3</definedName>
    <definedName name="solver_adj" localSheetId="4" hidden="1">Cauchy!$X$3:$Z$3</definedName>
    <definedName name="solver_adj" localSheetId="1" hidden="1">logistic!$X$3:$Z$3</definedName>
    <definedName name="solver_adj" localSheetId="2" hidden="1">LogNormal!$Y$3:$AA$3</definedName>
    <definedName name="solver_adj" localSheetId="3" hidden="1">NORMAL!$X$3:$Z$3</definedName>
    <definedName name="solver_adj" localSheetId="6" hidden="1">'power_normal!'!$Y$3:$AA$3</definedName>
    <definedName name="solver_adj" localSheetId="5" hidden="1">Weibull!$Z$3:$AB$3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6" hidden="1">0.0001</definedName>
    <definedName name="solver_cvg" localSheetId="5" hidden="1">0.0001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6" hidden="1">1</definedName>
    <definedName name="solver_drv" localSheetId="5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6" hidden="1">1</definedName>
    <definedName name="solver_eng" localSheetId="5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6" hidden="1">1</definedName>
    <definedName name="solver_est" localSheetId="5" hidden="1">1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6" hidden="1">2147483647</definedName>
    <definedName name="solver_itr" localSheetId="5" hidden="1">2147483647</definedName>
    <definedName name="solver_lhs1" localSheetId="4" hidden="1">Cauchy!$S$5</definedName>
    <definedName name="solver_lhs1" localSheetId="1" hidden="1">logistic!$J$5</definedName>
    <definedName name="solver_lhs1" localSheetId="2" hidden="1">LogNormal!$L$5</definedName>
    <definedName name="solver_lhs1" localSheetId="3" hidden="1">NORMAL!$K$5</definedName>
    <definedName name="solver_lhs1" localSheetId="6" hidden="1">'power_normal!'!$L$5</definedName>
    <definedName name="solver_lhs1" localSheetId="5" hidden="1">Weibull!$L$5</definedName>
    <definedName name="solver_lhs2" localSheetId="4" hidden="1">Cauchy!$S$5</definedName>
    <definedName name="solver_lhs2" localSheetId="1" hidden="1">logistic!$S$5</definedName>
    <definedName name="solver_lhs2" localSheetId="2" hidden="1">LogNormal!$U$5</definedName>
    <definedName name="solver_lhs2" localSheetId="3" hidden="1">NORMAL!$T$5</definedName>
    <definedName name="solver_lhs2" localSheetId="6" hidden="1">'power_normal!'!$U$5</definedName>
    <definedName name="solver_lhs2" localSheetId="5" hidden="1">Weibull!$U$5</definedName>
    <definedName name="solver_lhs3" localSheetId="1" hidden="1">logistic!$W$6</definedName>
    <definedName name="solver_lhs4" localSheetId="1" hidden="1">logistic!$S$5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6" hidden="1">2147483647</definedName>
    <definedName name="solver_mip" localSheetId="5" hidden="1">2147483647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6" hidden="1">30</definedName>
    <definedName name="solver_mni" localSheetId="5" hidden="1">30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6" hidden="1">0.075</definedName>
    <definedName name="solver_mrt" localSheetId="5" hidden="1">0.075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6" hidden="1">2</definedName>
    <definedName name="solver_msl" localSheetId="5" hidden="1">2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6" hidden="1">1</definedName>
    <definedName name="solver_neg" localSheetId="5" hidden="1">1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6" hidden="1">2147483647</definedName>
    <definedName name="solver_nod" localSheetId="5" hidden="1">2147483647</definedName>
    <definedName name="solver_num" localSheetId="4" hidden="1">0</definedName>
    <definedName name="solver_num" localSheetId="1" hidden="1">2</definedName>
    <definedName name="solver_num" localSheetId="2" hidden="1">2</definedName>
    <definedName name="solver_num" localSheetId="3" hidden="1">0</definedName>
    <definedName name="solver_num" localSheetId="6" hidden="1">0</definedName>
    <definedName name="solver_num" localSheetId="5" hidden="1">0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6" hidden="1">1</definedName>
    <definedName name="solver_nwt" localSheetId="5" hidden="1">1</definedName>
    <definedName name="solver_opt" localSheetId="4" hidden="1">Cauchy!$I$3</definedName>
    <definedName name="solver_opt" localSheetId="1" hidden="1">logistic!$W$6</definedName>
    <definedName name="solver_opt" localSheetId="2" hidden="1">LogNormal!$U$8</definedName>
    <definedName name="solver_opt" localSheetId="3" hidden="1">NORMAL!$J$3</definedName>
    <definedName name="solver_opt" localSheetId="6" hidden="1">'power_normal!'!$K$3</definedName>
    <definedName name="solver_opt" localSheetId="5" hidden="1">Weibull!$K$3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6" hidden="1">0.000001</definedName>
    <definedName name="solver_pre" localSheetId="5" hidden="1">0.000001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6" hidden="1">1</definedName>
    <definedName name="solver_rbv" localSheetId="5" hidden="1">1</definedName>
    <definedName name="solver_rel1" localSheetId="4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6" hidden="1">3</definedName>
    <definedName name="solver_rel1" localSheetId="5" hidden="1">3</definedName>
    <definedName name="solver_rel2" localSheetId="4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6" hidden="1">3</definedName>
    <definedName name="solver_rel2" localSheetId="5" hidden="1">3</definedName>
    <definedName name="solver_rel3" localSheetId="1" hidden="1">1</definedName>
    <definedName name="solver_rel4" localSheetId="1" hidden="1">3</definedName>
    <definedName name="solver_rhs1" localSheetId="4" hidden="1">0.95</definedName>
    <definedName name="solver_rhs1" localSheetId="1" hidden="1">0.95</definedName>
    <definedName name="solver_rhs1" localSheetId="2" hidden="1">0.95</definedName>
    <definedName name="solver_rhs1" localSheetId="3" hidden="1">0.95</definedName>
    <definedName name="solver_rhs1" localSheetId="6" hidden="1">0.95</definedName>
    <definedName name="solver_rhs1" localSheetId="5" hidden="1">0.95</definedName>
    <definedName name="solver_rhs2" localSheetId="4" hidden="1">0.95</definedName>
    <definedName name="solver_rhs2" localSheetId="1" hidden="1">0.95</definedName>
    <definedName name="solver_rhs2" localSheetId="2" hidden="1">0.95</definedName>
    <definedName name="solver_rhs2" localSheetId="3" hidden="1">0.95</definedName>
    <definedName name="solver_rhs2" localSheetId="6" hidden="1">0.95</definedName>
    <definedName name="solver_rhs2" localSheetId="5" hidden="1">0.95</definedName>
    <definedName name="solver_rhs3" localSheetId="1" hidden="1">0.03</definedName>
    <definedName name="solver_rhs4" localSheetId="1" hidden="1">0.951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6" hidden="1">2</definedName>
    <definedName name="solver_rlx" localSheetId="5" hidden="1">2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6" hidden="1">0</definedName>
    <definedName name="solver_rsd" localSheetId="5" hidden="1">0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6" hidden="1">1</definedName>
    <definedName name="solver_scl" localSheetId="5" hidden="1">1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6" hidden="1">2</definedName>
    <definedName name="solver_sho" localSheetId="5" hidden="1">2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6" hidden="1">100</definedName>
    <definedName name="solver_ssz" localSheetId="5" hidden="1">100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6" hidden="1">2147483647</definedName>
    <definedName name="solver_tim" localSheetId="5" hidden="1">2147483647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6" hidden="1">0.01</definedName>
    <definedName name="solver_tol" localSheetId="5" hidden="1">0.01</definedName>
    <definedName name="solver_typ" localSheetId="4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6" hidden="1">1</definedName>
    <definedName name="solver_typ" localSheetId="5" hidden="1">2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6" hidden="1">0</definedName>
    <definedName name="solver_val" localSheetId="5" hidden="1">0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6" hidden="1">3</definedName>
    <definedName name="solver_ver" localSheetId="5" hidden="1">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3" i="2"/>
  <c r="N84" i="17" l="1"/>
  <c r="E84" i="17"/>
  <c r="A84" i="17"/>
  <c r="N83" i="17"/>
  <c r="E83" i="17"/>
  <c r="A83" i="17"/>
  <c r="N82" i="17"/>
  <c r="E82" i="17"/>
  <c r="A82" i="17"/>
  <c r="N81" i="17"/>
  <c r="E81" i="17"/>
  <c r="A81" i="17"/>
  <c r="N80" i="17"/>
  <c r="E80" i="17"/>
  <c r="A80" i="17"/>
  <c r="N79" i="17"/>
  <c r="E79" i="17"/>
  <c r="A79" i="17"/>
  <c r="N78" i="17"/>
  <c r="E78" i="17"/>
  <c r="A78" i="17"/>
  <c r="N77" i="17"/>
  <c r="E77" i="17"/>
  <c r="A77" i="17"/>
  <c r="N76" i="17"/>
  <c r="E76" i="17"/>
  <c r="A76" i="17"/>
  <c r="N75" i="17"/>
  <c r="E75" i="17"/>
  <c r="A75" i="17"/>
  <c r="N74" i="17"/>
  <c r="E74" i="17"/>
  <c r="A74" i="17"/>
  <c r="N73" i="17"/>
  <c r="E73" i="17"/>
  <c r="A73" i="17"/>
  <c r="N72" i="17"/>
  <c r="E72" i="17"/>
  <c r="A72" i="17"/>
  <c r="N71" i="17"/>
  <c r="E71" i="17"/>
  <c r="A71" i="17"/>
  <c r="N70" i="17"/>
  <c r="E70" i="17"/>
  <c r="A70" i="17"/>
  <c r="N69" i="17"/>
  <c r="E69" i="17"/>
  <c r="A69" i="17"/>
  <c r="N68" i="17"/>
  <c r="E68" i="17"/>
  <c r="A68" i="17"/>
  <c r="N67" i="17"/>
  <c r="E67" i="17"/>
  <c r="A67" i="17"/>
  <c r="N66" i="17"/>
  <c r="E66" i="17"/>
  <c r="A66" i="17"/>
  <c r="N65" i="17"/>
  <c r="E65" i="17"/>
  <c r="A65" i="17"/>
  <c r="N64" i="17"/>
  <c r="E64" i="17"/>
  <c r="A64" i="17"/>
  <c r="N63" i="17"/>
  <c r="E63" i="17"/>
  <c r="A63" i="17"/>
  <c r="N62" i="17"/>
  <c r="E62" i="17"/>
  <c r="A62" i="17"/>
  <c r="N61" i="17"/>
  <c r="E61" i="17"/>
  <c r="A61" i="17"/>
  <c r="N60" i="17"/>
  <c r="E60" i="17"/>
  <c r="A60" i="17"/>
  <c r="N59" i="17"/>
  <c r="E59" i="17"/>
  <c r="A59" i="17"/>
  <c r="N58" i="17"/>
  <c r="E58" i="17"/>
  <c r="A58" i="17"/>
  <c r="N57" i="17"/>
  <c r="E57" i="17"/>
  <c r="A57" i="17"/>
  <c r="N56" i="17"/>
  <c r="E56" i="17"/>
  <c r="A56" i="17"/>
  <c r="N55" i="17"/>
  <c r="E55" i="17"/>
  <c r="A55" i="17"/>
  <c r="N54" i="17"/>
  <c r="E54" i="17"/>
  <c r="A54" i="17"/>
  <c r="N53" i="17"/>
  <c r="E53" i="17"/>
  <c r="A53" i="17"/>
  <c r="N52" i="17"/>
  <c r="E52" i="17"/>
  <c r="A52" i="17"/>
  <c r="N51" i="17"/>
  <c r="E51" i="17"/>
  <c r="A51" i="17"/>
  <c r="N50" i="17"/>
  <c r="E50" i="17"/>
  <c r="A50" i="17"/>
  <c r="N49" i="17"/>
  <c r="E49" i="17"/>
  <c r="A49" i="17"/>
  <c r="N48" i="17"/>
  <c r="E48" i="17"/>
  <c r="A48" i="17"/>
  <c r="N47" i="17"/>
  <c r="E47" i="17"/>
  <c r="A47" i="17"/>
  <c r="N46" i="17"/>
  <c r="E46" i="17"/>
  <c r="A46" i="17"/>
  <c r="N45" i="17"/>
  <c r="E45" i="17"/>
  <c r="A45" i="17"/>
  <c r="N44" i="17"/>
  <c r="E44" i="17"/>
  <c r="A44" i="17"/>
  <c r="N43" i="17"/>
  <c r="E43" i="17"/>
  <c r="A43" i="17"/>
  <c r="N42" i="17"/>
  <c r="E42" i="17"/>
  <c r="A42" i="17"/>
  <c r="N41" i="17"/>
  <c r="E41" i="17"/>
  <c r="A41" i="17"/>
  <c r="N40" i="17"/>
  <c r="E40" i="17"/>
  <c r="A40" i="17"/>
  <c r="N39" i="17"/>
  <c r="E39" i="17"/>
  <c r="A39" i="17"/>
  <c r="N38" i="17"/>
  <c r="E38" i="17"/>
  <c r="A38" i="17"/>
  <c r="N37" i="17"/>
  <c r="E37" i="17"/>
  <c r="A37" i="17"/>
  <c r="N36" i="17"/>
  <c r="E36" i="17"/>
  <c r="A36" i="17"/>
  <c r="N35" i="17"/>
  <c r="E35" i="17"/>
  <c r="A35" i="17"/>
  <c r="N34" i="17"/>
  <c r="E34" i="17"/>
  <c r="A34" i="17"/>
  <c r="N33" i="17"/>
  <c r="E33" i="17"/>
  <c r="A33" i="17"/>
  <c r="N32" i="17"/>
  <c r="E32" i="17"/>
  <c r="A32" i="17"/>
  <c r="N31" i="17"/>
  <c r="E31" i="17"/>
  <c r="A31" i="17"/>
  <c r="N30" i="17"/>
  <c r="E30" i="17"/>
  <c r="A30" i="17"/>
  <c r="N29" i="17"/>
  <c r="E29" i="17"/>
  <c r="A29" i="17"/>
  <c r="N28" i="17"/>
  <c r="E28" i="17"/>
  <c r="A28" i="17"/>
  <c r="N27" i="17"/>
  <c r="E27" i="17"/>
  <c r="A27" i="17"/>
  <c r="N26" i="17"/>
  <c r="E26" i="17"/>
  <c r="A26" i="17"/>
  <c r="N25" i="17"/>
  <c r="E25" i="17"/>
  <c r="A25" i="17"/>
  <c r="N24" i="17"/>
  <c r="E24" i="17"/>
  <c r="A24" i="17"/>
  <c r="N23" i="17"/>
  <c r="E23" i="17"/>
  <c r="A23" i="17"/>
  <c r="N22" i="17"/>
  <c r="E22" i="17"/>
  <c r="A22" i="17"/>
  <c r="N21" i="17"/>
  <c r="E21" i="17"/>
  <c r="A21" i="17"/>
  <c r="N20" i="17"/>
  <c r="E20" i="17"/>
  <c r="A20" i="17"/>
  <c r="N19" i="17"/>
  <c r="E19" i="17"/>
  <c r="A19" i="17"/>
  <c r="N18" i="17"/>
  <c r="E18" i="17"/>
  <c r="A18" i="17"/>
  <c r="N17" i="17"/>
  <c r="E17" i="17"/>
  <c r="A17" i="17"/>
  <c r="N16" i="17"/>
  <c r="E16" i="17"/>
  <c r="A16" i="17"/>
  <c r="N15" i="17"/>
  <c r="E15" i="17"/>
  <c r="A15" i="17"/>
  <c r="N14" i="17"/>
  <c r="E14" i="17"/>
  <c r="A14" i="17"/>
  <c r="N13" i="17"/>
  <c r="E13" i="17"/>
  <c r="A13" i="17"/>
  <c r="N12" i="17"/>
  <c r="E12" i="17"/>
  <c r="A12" i="17"/>
  <c r="N11" i="17"/>
  <c r="E11" i="17"/>
  <c r="A11" i="17"/>
  <c r="N10" i="17"/>
  <c r="E10" i="17"/>
  <c r="A10" i="17"/>
  <c r="N9" i="17"/>
  <c r="E9" i="17"/>
  <c r="A9" i="17"/>
  <c r="N8" i="17"/>
  <c r="E8" i="17"/>
  <c r="A8" i="17"/>
  <c r="N7" i="17"/>
  <c r="E7" i="17"/>
  <c r="A7" i="17"/>
  <c r="N6" i="17"/>
  <c r="E6" i="17"/>
  <c r="A6" i="17"/>
  <c r="N5" i="17"/>
  <c r="E5" i="17"/>
  <c r="A5" i="17"/>
  <c r="N4" i="17"/>
  <c r="E4" i="17"/>
  <c r="A4" i="17"/>
  <c r="N3" i="17"/>
  <c r="G3" i="17"/>
  <c r="E3" i="17"/>
  <c r="F83" i="17" s="1"/>
  <c r="A3" i="17"/>
  <c r="B82" i="17" s="1"/>
  <c r="C82" i="17" s="1"/>
  <c r="D82" i="17" s="1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3" i="13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3" i="12"/>
  <c r="A4" i="12"/>
  <c r="C4" i="12"/>
  <c r="A5" i="12"/>
  <c r="C5" i="12"/>
  <c r="A6" i="12"/>
  <c r="C6" i="12"/>
  <c r="A7" i="12"/>
  <c r="C7" i="12"/>
  <c r="A8" i="12"/>
  <c r="C8" i="12"/>
  <c r="A9" i="12"/>
  <c r="C9" i="12"/>
  <c r="A10" i="12"/>
  <c r="C10" i="12"/>
  <c r="A11" i="12"/>
  <c r="C11" i="12"/>
  <c r="A12" i="12"/>
  <c r="C12" i="12"/>
  <c r="A13" i="12"/>
  <c r="C13" i="12"/>
  <c r="A14" i="12"/>
  <c r="C14" i="12"/>
  <c r="A15" i="12"/>
  <c r="C15" i="12"/>
  <c r="A16" i="12"/>
  <c r="C16" i="12"/>
  <c r="A17" i="12"/>
  <c r="C17" i="12"/>
  <c r="A18" i="12"/>
  <c r="C18" i="12"/>
  <c r="A19" i="12"/>
  <c r="C19" i="12"/>
  <c r="A20" i="12"/>
  <c r="C20" i="12"/>
  <c r="A21" i="12"/>
  <c r="C21" i="12"/>
  <c r="A22" i="12"/>
  <c r="C22" i="12"/>
  <c r="A23" i="12"/>
  <c r="C23" i="12"/>
  <c r="A24" i="12"/>
  <c r="C24" i="12"/>
  <c r="A25" i="12"/>
  <c r="C25" i="12"/>
  <c r="A26" i="12"/>
  <c r="C26" i="12"/>
  <c r="A27" i="12"/>
  <c r="C27" i="12"/>
  <c r="A28" i="12"/>
  <c r="C28" i="12"/>
  <c r="A29" i="12"/>
  <c r="C29" i="12"/>
  <c r="A30" i="12"/>
  <c r="C30" i="12"/>
  <c r="A31" i="12"/>
  <c r="C31" i="12"/>
  <c r="A32" i="12"/>
  <c r="C32" i="12"/>
  <c r="A33" i="12"/>
  <c r="C33" i="12"/>
  <c r="A34" i="12"/>
  <c r="C34" i="12"/>
  <c r="A35" i="12"/>
  <c r="C35" i="12"/>
  <c r="A36" i="12"/>
  <c r="C36" i="12"/>
  <c r="A37" i="12"/>
  <c r="C37" i="12"/>
  <c r="A38" i="12"/>
  <c r="C38" i="12"/>
  <c r="A39" i="12"/>
  <c r="C39" i="12"/>
  <c r="A40" i="12"/>
  <c r="C40" i="12"/>
  <c r="A41" i="12"/>
  <c r="C41" i="12"/>
  <c r="A42" i="12"/>
  <c r="C42" i="12"/>
  <c r="A43" i="12"/>
  <c r="C43" i="12"/>
  <c r="A44" i="12"/>
  <c r="C44" i="12"/>
  <c r="A45" i="12"/>
  <c r="C45" i="12"/>
  <c r="A46" i="12"/>
  <c r="C46" i="12"/>
  <c r="A47" i="12"/>
  <c r="C47" i="12"/>
  <c r="A48" i="12"/>
  <c r="C48" i="12"/>
  <c r="A49" i="12"/>
  <c r="C49" i="12"/>
  <c r="A50" i="12"/>
  <c r="C50" i="12"/>
  <c r="A51" i="12"/>
  <c r="C51" i="12"/>
  <c r="A52" i="12"/>
  <c r="C52" i="12"/>
  <c r="A53" i="12"/>
  <c r="C53" i="12"/>
  <c r="A54" i="12"/>
  <c r="C54" i="12"/>
  <c r="A55" i="12"/>
  <c r="C55" i="12"/>
  <c r="A56" i="12"/>
  <c r="C56" i="12"/>
  <c r="A57" i="12"/>
  <c r="C57" i="12"/>
  <c r="A58" i="12"/>
  <c r="C58" i="12"/>
  <c r="A59" i="12"/>
  <c r="C59" i="12"/>
  <c r="A60" i="12"/>
  <c r="C60" i="12"/>
  <c r="A61" i="12"/>
  <c r="C61" i="12"/>
  <c r="A62" i="12"/>
  <c r="C62" i="12"/>
  <c r="A63" i="12"/>
  <c r="C63" i="12"/>
  <c r="A64" i="12"/>
  <c r="C64" i="12"/>
  <c r="A65" i="12"/>
  <c r="C65" i="12"/>
  <c r="A66" i="12"/>
  <c r="C66" i="12"/>
  <c r="A67" i="12"/>
  <c r="C67" i="12"/>
  <c r="A68" i="12"/>
  <c r="C68" i="12"/>
  <c r="A69" i="12"/>
  <c r="C69" i="12"/>
  <c r="A70" i="12"/>
  <c r="C70" i="12"/>
  <c r="A71" i="12"/>
  <c r="C71" i="12"/>
  <c r="A72" i="12"/>
  <c r="C72" i="12"/>
  <c r="A73" i="12"/>
  <c r="C73" i="12"/>
  <c r="A74" i="12"/>
  <c r="C74" i="12"/>
  <c r="A75" i="12"/>
  <c r="C75" i="12"/>
  <c r="A76" i="12"/>
  <c r="C76" i="12"/>
  <c r="A77" i="12"/>
  <c r="C77" i="12"/>
  <c r="A78" i="12"/>
  <c r="C78" i="12"/>
  <c r="A79" i="12"/>
  <c r="C79" i="12"/>
  <c r="A80" i="12"/>
  <c r="C80" i="12"/>
  <c r="A81" i="12"/>
  <c r="C81" i="12"/>
  <c r="A82" i="12"/>
  <c r="C82" i="12"/>
  <c r="A83" i="12"/>
  <c r="C83" i="12"/>
  <c r="C3" i="1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A3" i="12"/>
  <c r="B31" i="12" s="1"/>
  <c r="N31" i="12" s="1"/>
  <c r="F3" i="16"/>
  <c r="M84" i="16"/>
  <c r="D84" i="16"/>
  <c r="A84" i="16"/>
  <c r="M83" i="16"/>
  <c r="D83" i="16"/>
  <c r="A83" i="16"/>
  <c r="M82" i="16"/>
  <c r="D82" i="16"/>
  <c r="A82" i="16"/>
  <c r="M81" i="16"/>
  <c r="D81" i="16"/>
  <c r="A81" i="16"/>
  <c r="M80" i="16"/>
  <c r="D80" i="16"/>
  <c r="A80" i="16"/>
  <c r="M79" i="16"/>
  <c r="D79" i="16"/>
  <c r="A79" i="16"/>
  <c r="M78" i="16"/>
  <c r="D78" i="16"/>
  <c r="A78" i="16"/>
  <c r="M77" i="16"/>
  <c r="D77" i="16"/>
  <c r="A77" i="16"/>
  <c r="M76" i="16"/>
  <c r="D76" i="16"/>
  <c r="A76" i="16"/>
  <c r="M75" i="16"/>
  <c r="D75" i="16"/>
  <c r="A75" i="16"/>
  <c r="M74" i="16"/>
  <c r="D74" i="16"/>
  <c r="A74" i="16"/>
  <c r="M73" i="16"/>
  <c r="D73" i="16"/>
  <c r="A73" i="16"/>
  <c r="M72" i="16"/>
  <c r="D72" i="16"/>
  <c r="A72" i="16"/>
  <c r="M71" i="16"/>
  <c r="D71" i="16"/>
  <c r="A71" i="16"/>
  <c r="M70" i="16"/>
  <c r="D70" i="16"/>
  <c r="A70" i="16"/>
  <c r="M69" i="16"/>
  <c r="D69" i="16"/>
  <c r="A69" i="16"/>
  <c r="M68" i="16"/>
  <c r="D68" i="16"/>
  <c r="A68" i="16"/>
  <c r="M67" i="16"/>
  <c r="D67" i="16"/>
  <c r="A67" i="16"/>
  <c r="M66" i="16"/>
  <c r="D66" i="16"/>
  <c r="A66" i="16"/>
  <c r="M65" i="16"/>
  <c r="D65" i="16"/>
  <c r="A65" i="16"/>
  <c r="M64" i="16"/>
  <c r="D64" i="16"/>
  <c r="A64" i="16"/>
  <c r="M63" i="16"/>
  <c r="D63" i="16"/>
  <c r="A63" i="16"/>
  <c r="M62" i="16"/>
  <c r="D62" i="16"/>
  <c r="A62" i="16"/>
  <c r="M61" i="16"/>
  <c r="D61" i="16"/>
  <c r="A61" i="16"/>
  <c r="M60" i="16"/>
  <c r="D60" i="16"/>
  <c r="A60" i="16"/>
  <c r="M59" i="16"/>
  <c r="D59" i="16"/>
  <c r="A59" i="16"/>
  <c r="M58" i="16"/>
  <c r="D58" i="16"/>
  <c r="A58" i="16"/>
  <c r="M57" i="16"/>
  <c r="D57" i="16"/>
  <c r="A57" i="16"/>
  <c r="M56" i="16"/>
  <c r="D56" i="16"/>
  <c r="A56" i="16"/>
  <c r="M55" i="16"/>
  <c r="D55" i="16"/>
  <c r="A55" i="16"/>
  <c r="M54" i="16"/>
  <c r="D54" i="16"/>
  <c r="A54" i="16"/>
  <c r="M53" i="16"/>
  <c r="D53" i="16"/>
  <c r="A53" i="16"/>
  <c r="M52" i="16"/>
  <c r="D52" i="16"/>
  <c r="A52" i="16"/>
  <c r="M51" i="16"/>
  <c r="D51" i="16"/>
  <c r="A51" i="16"/>
  <c r="M50" i="16"/>
  <c r="D50" i="16"/>
  <c r="A50" i="16"/>
  <c r="M49" i="16"/>
  <c r="D49" i="16"/>
  <c r="A49" i="16"/>
  <c r="M48" i="16"/>
  <c r="D48" i="16"/>
  <c r="A48" i="16"/>
  <c r="M47" i="16"/>
  <c r="D47" i="16"/>
  <c r="A47" i="16"/>
  <c r="M46" i="16"/>
  <c r="D46" i="16"/>
  <c r="A46" i="16"/>
  <c r="M45" i="16"/>
  <c r="D45" i="16"/>
  <c r="A45" i="16"/>
  <c r="M44" i="16"/>
  <c r="D44" i="16"/>
  <c r="A44" i="16"/>
  <c r="M43" i="16"/>
  <c r="D43" i="16"/>
  <c r="A43" i="16"/>
  <c r="M42" i="16"/>
  <c r="D42" i="16"/>
  <c r="A42" i="16"/>
  <c r="M41" i="16"/>
  <c r="D41" i="16"/>
  <c r="A41" i="16"/>
  <c r="M40" i="16"/>
  <c r="D40" i="16"/>
  <c r="A40" i="16"/>
  <c r="M39" i="16"/>
  <c r="D39" i="16"/>
  <c r="A39" i="16"/>
  <c r="M38" i="16"/>
  <c r="D38" i="16"/>
  <c r="A38" i="16"/>
  <c r="M37" i="16"/>
  <c r="D37" i="16"/>
  <c r="A37" i="16"/>
  <c r="M36" i="16"/>
  <c r="D36" i="16"/>
  <c r="A36" i="16"/>
  <c r="M35" i="16"/>
  <c r="D35" i="16"/>
  <c r="A35" i="16"/>
  <c r="M34" i="16"/>
  <c r="D34" i="16"/>
  <c r="A34" i="16"/>
  <c r="M33" i="16"/>
  <c r="D33" i="16"/>
  <c r="A33" i="16"/>
  <c r="M32" i="16"/>
  <c r="D32" i="16"/>
  <c r="A32" i="16"/>
  <c r="M31" i="16"/>
  <c r="D31" i="16"/>
  <c r="A31" i="16"/>
  <c r="M30" i="16"/>
  <c r="D30" i="16"/>
  <c r="A30" i="16"/>
  <c r="M29" i="16"/>
  <c r="D29" i="16"/>
  <c r="A29" i="16"/>
  <c r="M28" i="16"/>
  <c r="D28" i="16"/>
  <c r="A28" i="16"/>
  <c r="M27" i="16"/>
  <c r="D27" i="16"/>
  <c r="A27" i="16"/>
  <c r="M26" i="16"/>
  <c r="D26" i="16"/>
  <c r="A26" i="16"/>
  <c r="M25" i="16"/>
  <c r="D25" i="16"/>
  <c r="A25" i="16"/>
  <c r="M24" i="16"/>
  <c r="D24" i="16"/>
  <c r="A24" i="16"/>
  <c r="M23" i="16"/>
  <c r="D23" i="16"/>
  <c r="A23" i="16"/>
  <c r="M22" i="16"/>
  <c r="D22" i="16"/>
  <c r="A22" i="16"/>
  <c r="M21" i="16"/>
  <c r="D21" i="16"/>
  <c r="A21" i="16"/>
  <c r="M20" i="16"/>
  <c r="D20" i="16"/>
  <c r="A20" i="16"/>
  <c r="M19" i="16"/>
  <c r="D19" i="16"/>
  <c r="A19" i="16"/>
  <c r="M18" i="16"/>
  <c r="D18" i="16"/>
  <c r="A18" i="16"/>
  <c r="M17" i="16"/>
  <c r="D17" i="16"/>
  <c r="A17" i="16"/>
  <c r="M16" i="16"/>
  <c r="D16" i="16"/>
  <c r="A16" i="16"/>
  <c r="M15" i="16"/>
  <c r="D15" i="16"/>
  <c r="A15" i="16"/>
  <c r="M14" i="16"/>
  <c r="D14" i="16"/>
  <c r="A14" i="16"/>
  <c r="M13" i="16"/>
  <c r="D13" i="16"/>
  <c r="A13" i="16"/>
  <c r="M12" i="16"/>
  <c r="D12" i="16"/>
  <c r="A12" i="16"/>
  <c r="M11" i="16"/>
  <c r="D11" i="16"/>
  <c r="A11" i="16"/>
  <c r="M10" i="16"/>
  <c r="D10" i="16"/>
  <c r="A10" i="16"/>
  <c r="M9" i="16"/>
  <c r="D9" i="16"/>
  <c r="A9" i="16"/>
  <c r="M8" i="16"/>
  <c r="D8" i="16"/>
  <c r="A8" i="16"/>
  <c r="M7" i="16"/>
  <c r="D7" i="16"/>
  <c r="A7" i="16"/>
  <c r="M6" i="16"/>
  <c r="D6" i="16"/>
  <c r="A6" i="16"/>
  <c r="M5" i="16"/>
  <c r="D5" i="16"/>
  <c r="A5" i="16"/>
  <c r="M4" i="16"/>
  <c r="D4" i="16"/>
  <c r="A4" i="16"/>
  <c r="M3" i="16"/>
  <c r="D3" i="16"/>
  <c r="E3" i="16" s="1"/>
  <c r="A3" i="16"/>
  <c r="B31" i="16" s="1"/>
  <c r="C31" i="16" s="1"/>
  <c r="O31" i="16" s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3" i="5"/>
  <c r="B3" i="5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3" i="2"/>
  <c r="C421" i="15"/>
  <c r="C420" i="15"/>
  <c r="C419" i="15"/>
  <c r="C418" i="15"/>
  <c r="C417" i="15"/>
  <c r="C416" i="15"/>
  <c r="C415" i="15"/>
  <c r="C414" i="15"/>
  <c r="C413" i="15"/>
  <c r="C412" i="15"/>
  <c r="C411" i="15"/>
  <c r="C410" i="15"/>
  <c r="C409" i="15"/>
  <c r="D415" i="15" s="1"/>
  <c r="C408" i="15"/>
  <c r="D414" i="15" s="1"/>
  <c r="C407" i="15"/>
  <c r="C406" i="15"/>
  <c r="C405" i="15"/>
  <c r="C404" i="15"/>
  <c r="C403" i="15"/>
  <c r="C402" i="15"/>
  <c r="C401" i="15"/>
  <c r="C400" i="15"/>
  <c r="D406" i="15" s="1"/>
  <c r="C399" i="15"/>
  <c r="C398" i="15"/>
  <c r="C397" i="15"/>
  <c r="C396" i="15"/>
  <c r="C395" i="15"/>
  <c r="C394" i="15"/>
  <c r="C393" i="15"/>
  <c r="C392" i="15"/>
  <c r="D398" i="15" s="1"/>
  <c r="C391" i="15"/>
  <c r="C390" i="15"/>
  <c r="C389" i="15"/>
  <c r="C388" i="15"/>
  <c r="C387" i="15"/>
  <c r="C386" i="15"/>
  <c r="C385" i="15"/>
  <c r="D391" i="15" s="1"/>
  <c r="C384" i="15"/>
  <c r="C383" i="15"/>
  <c r="C382" i="15"/>
  <c r="C381" i="15"/>
  <c r="C380" i="15"/>
  <c r="C379" i="15"/>
  <c r="D385" i="15" s="1"/>
  <c r="C378" i="15"/>
  <c r="C377" i="15"/>
  <c r="C376" i="15"/>
  <c r="D382" i="15" s="1"/>
  <c r="C375" i="15"/>
  <c r="D381" i="15" s="1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D369" i="15" s="1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D352" i="15" s="1"/>
  <c r="C345" i="15"/>
  <c r="D351" i="15" s="1"/>
  <c r="C344" i="15"/>
  <c r="D350" i="15" s="1"/>
  <c r="C343" i="15"/>
  <c r="C342" i="15"/>
  <c r="C341" i="15"/>
  <c r="C340" i="15"/>
  <c r="C339" i="15"/>
  <c r="C338" i="15"/>
  <c r="D344" i="15" s="1"/>
  <c r="C337" i="15"/>
  <c r="C336" i="15"/>
  <c r="C335" i="15"/>
  <c r="D341" i="15" s="1"/>
  <c r="C334" i="15"/>
  <c r="C333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D240" i="15" s="1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D206" i="15" s="1"/>
  <c r="C200" i="15"/>
  <c r="C199" i="15"/>
  <c r="C198" i="15"/>
  <c r="C197" i="15"/>
  <c r="C196" i="15"/>
  <c r="C195" i="15"/>
  <c r="C194" i="15"/>
  <c r="C193" i="15"/>
  <c r="C192" i="15"/>
  <c r="C191" i="15"/>
  <c r="C190" i="15"/>
  <c r="D196" i="15" s="1"/>
  <c r="C189" i="15"/>
  <c r="D195" i="15" s="1"/>
  <c r="C188" i="15"/>
  <c r="C187" i="15"/>
  <c r="C186" i="15"/>
  <c r="C185" i="15"/>
  <c r="C184" i="15"/>
  <c r="C183" i="15"/>
  <c r="D189" i="15" s="1"/>
  <c r="C182" i="15"/>
  <c r="C181" i="15"/>
  <c r="C180" i="15"/>
  <c r="C179" i="15"/>
  <c r="C178" i="15"/>
  <c r="C177" i="15"/>
  <c r="D183" i="15" s="1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D156" i="15" s="1"/>
  <c r="C154" i="15"/>
  <c r="C153" i="15"/>
  <c r="C152" i="15"/>
  <c r="C151" i="15"/>
  <c r="C150" i="15"/>
  <c r="D149" i="15"/>
  <c r="C149" i="15"/>
  <c r="C148" i="15"/>
  <c r="C147" i="15"/>
  <c r="C146" i="15"/>
  <c r="C145" i="15"/>
  <c r="C144" i="15"/>
  <c r="D150" i="15" s="1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B44" i="15"/>
  <c r="B45" i="15" s="1"/>
  <c r="C43" i="15"/>
  <c r="C42" i="15"/>
  <c r="C41" i="15"/>
  <c r="C40" i="15"/>
  <c r="C39" i="15"/>
  <c r="C38" i="15"/>
  <c r="C37" i="15"/>
  <c r="D43" i="15" s="1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B76" i="5" l="1"/>
  <c r="B72" i="5"/>
  <c r="F83" i="13"/>
  <c r="F79" i="13"/>
  <c r="F75" i="13"/>
  <c r="O36" i="17"/>
  <c r="B5" i="16"/>
  <c r="C5" i="16" s="1"/>
  <c r="O5" i="16" s="1"/>
  <c r="F82" i="13"/>
  <c r="F78" i="13"/>
  <c r="F81" i="13"/>
  <c r="F77" i="13"/>
  <c r="F71" i="13"/>
  <c r="F74" i="13"/>
  <c r="F73" i="13"/>
  <c r="F67" i="13"/>
  <c r="B68" i="5"/>
  <c r="B82" i="12"/>
  <c r="N82" i="12" s="1"/>
  <c r="O82" i="12" s="1"/>
  <c r="B58" i="12"/>
  <c r="N58" i="12" s="1"/>
  <c r="O58" i="12" s="1"/>
  <c r="B18" i="12"/>
  <c r="N18" i="12" s="1"/>
  <c r="O18" i="12" s="1"/>
  <c r="M73" i="12"/>
  <c r="M57" i="12"/>
  <c r="M41" i="12"/>
  <c r="M29" i="12"/>
  <c r="M9" i="12"/>
  <c r="B82" i="13"/>
  <c r="C82" i="13" s="1"/>
  <c r="D82" i="13" s="1"/>
  <c r="G82" i="13" s="1"/>
  <c r="B78" i="13"/>
  <c r="C78" i="13" s="1"/>
  <c r="D78" i="13" s="1"/>
  <c r="G78" i="13" s="1"/>
  <c r="H78" i="13" s="1"/>
  <c r="B74" i="13"/>
  <c r="C74" i="13" s="1"/>
  <c r="D74" i="13" s="1"/>
  <c r="G74" i="13" s="1"/>
  <c r="F63" i="13"/>
  <c r="B64" i="5"/>
  <c r="B60" i="5"/>
  <c r="B56" i="5"/>
  <c r="B52" i="5"/>
  <c r="N6" i="16"/>
  <c r="F70" i="13"/>
  <c r="B48" i="5"/>
  <c r="B44" i="5"/>
  <c r="B40" i="5"/>
  <c r="B36" i="5"/>
  <c r="B32" i="5"/>
  <c r="B28" i="5"/>
  <c r="B24" i="5"/>
  <c r="B20" i="5"/>
  <c r="B16" i="5"/>
  <c r="B12" i="5"/>
  <c r="B8" i="5"/>
  <c r="B4" i="5"/>
  <c r="N10" i="16"/>
  <c r="N14" i="16"/>
  <c r="N18" i="16"/>
  <c r="B20" i="16"/>
  <c r="C20" i="16" s="1"/>
  <c r="O20" i="16" s="1"/>
  <c r="B36" i="16"/>
  <c r="C36" i="16" s="1"/>
  <c r="O36" i="16" s="1"/>
  <c r="F69" i="13"/>
  <c r="F65" i="13"/>
  <c r="B75" i="5"/>
  <c r="B71" i="5"/>
  <c r="B67" i="5"/>
  <c r="B63" i="5"/>
  <c r="B59" i="5"/>
  <c r="E6" i="16"/>
  <c r="B9" i="16"/>
  <c r="C9" i="16" s="1"/>
  <c r="O9" i="16" s="1"/>
  <c r="E10" i="16"/>
  <c r="B13" i="16"/>
  <c r="C13" i="16" s="1"/>
  <c r="O13" i="16" s="1"/>
  <c r="E14" i="16"/>
  <c r="E18" i="16"/>
  <c r="E22" i="16"/>
  <c r="E38" i="16"/>
  <c r="M17" i="12"/>
  <c r="M80" i="12"/>
  <c r="M72" i="12"/>
  <c r="M64" i="12"/>
  <c r="M56" i="12"/>
  <c r="F66" i="13"/>
  <c r="F62" i="13"/>
  <c r="F58" i="13"/>
  <c r="E5" i="16"/>
  <c r="E9" i="16"/>
  <c r="E13" i="16"/>
  <c r="E17" i="16"/>
  <c r="E21" i="16"/>
  <c r="E25" i="16"/>
  <c r="E29" i="16"/>
  <c r="E33" i="16"/>
  <c r="B80" i="13"/>
  <c r="C80" i="13" s="1"/>
  <c r="D80" i="13" s="1"/>
  <c r="G80" i="13" s="1"/>
  <c r="B72" i="13"/>
  <c r="C72" i="13" s="1"/>
  <c r="D72" i="13" s="1"/>
  <c r="G72" i="13" s="1"/>
  <c r="B64" i="13"/>
  <c r="C64" i="13" s="1"/>
  <c r="D64" i="13" s="1"/>
  <c r="G64" i="13" s="1"/>
  <c r="B56" i="13"/>
  <c r="C56" i="13" s="1"/>
  <c r="D56" i="13" s="1"/>
  <c r="G56" i="13" s="1"/>
  <c r="B48" i="13"/>
  <c r="C48" i="13" s="1"/>
  <c r="D48" i="13" s="1"/>
  <c r="G48" i="13" s="1"/>
  <c r="B40" i="13"/>
  <c r="C40" i="13" s="1"/>
  <c r="D40" i="13" s="1"/>
  <c r="G40" i="13" s="1"/>
  <c r="B32" i="13"/>
  <c r="C32" i="13" s="1"/>
  <c r="D32" i="13" s="1"/>
  <c r="G32" i="13" s="1"/>
  <c r="B24" i="13"/>
  <c r="C24" i="13" s="1"/>
  <c r="D24" i="13" s="1"/>
  <c r="G24" i="13" s="1"/>
  <c r="B16" i="13"/>
  <c r="C16" i="13" s="1"/>
  <c r="D16" i="13" s="1"/>
  <c r="G16" i="13" s="1"/>
  <c r="B8" i="13"/>
  <c r="C8" i="13" s="1"/>
  <c r="D8" i="13" s="1"/>
  <c r="G8" i="13" s="1"/>
  <c r="O5" i="17"/>
  <c r="O13" i="17"/>
  <c r="B55" i="5"/>
  <c r="B51" i="5"/>
  <c r="B47" i="5"/>
  <c r="B43" i="5"/>
  <c r="B39" i="5"/>
  <c r="B35" i="5"/>
  <c r="B31" i="5"/>
  <c r="B27" i="5"/>
  <c r="E4" i="16"/>
  <c r="E8" i="16"/>
  <c r="E12" i="16"/>
  <c r="E16" i="16"/>
  <c r="E20" i="16"/>
  <c r="E24" i="16"/>
  <c r="E28" i="16"/>
  <c r="E32" i="16"/>
  <c r="E36" i="16"/>
  <c r="E40" i="16"/>
  <c r="E44" i="16"/>
  <c r="E48" i="16"/>
  <c r="E52" i="16"/>
  <c r="E56" i="16"/>
  <c r="E64" i="16"/>
  <c r="E68" i="16"/>
  <c r="E72" i="16"/>
  <c r="E76" i="16"/>
  <c r="E80" i="16"/>
  <c r="E84" i="16"/>
  <c r="D38" i="12"/>
  <c r="B83" i="13"/>
  <c r="C83" i="13" s="1"/>
  <c r="D83" i="13" s="1"/>
  <c r="G83" i="13" s="1"/>
  <c r="B79" i="13"/>
  <c r="C79" i="13" s="1"/>
  <c r="D79" i="13" s="1"/>
  <c r="G79" i="13" s="1"/>
  <c r="B75" i="13"/>
  <c r="C75" i="13" s="1"/>
  <c r="D75" i="13" s="1"/>
  <c r="G75" i="13" s="1"/>
  <c r="B71" i="13"/>
  <c r="C71" i="13" s="1"/>
  <c r="D71" i="13" s="1"/>
  <c r="G71" i="13" s="1"/>
  <c r="B67" i="13"/>
  <c r="C67" i="13" s="1"/>
  <c r="D67" i="13" s="1"/>
  <c r="G67" i="13" s="1"/>
  <c r="O4" i="17"/>
  <c r="B74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B73" i="5"/>
  <c r="B69" i="5"/>
  <c r="B65" i="5"/>
  <c r="B61" i="5"/>
  <c r="B57" i="5"/>
  <c r="B53" i="5"/>
  <c r="B49" i="5"/>
  <c r="B45" i="5"/>
  <c r="B41" i="5"/>
  <c r="B37" i="5"/>
  <c r="B33" i="5"/>
  <c r="B29" i="5"/>
  <c r="B25" i="5"/>
  <c r="B21" i="5"/>
  <c r="B17" i="5"/>
  <c r="B13" i="5"/>
  <c r="B9" i="5"/>
  <c r="B23" i="5"/>
  <c r="B19" i="5"/>
  <c r="B15" i="5"/>
  <c r="B11" i="5"/>
  <c r="B7" i="5"/>
  <c r="E26" i="16"/>
  <c r="E30" i="16"/>
  <c r="E34" i="16"/>
  <c r="B52" i="12"/>
  <c r="N52" i="12" s="1"/>
  <c r="O52" i="12" s="1"/>
  <c r="B50" i="12"/>
  <c r="N50" i="12" s="1"/>
  <c r="O50" i="12" s="1"/>
  <c r="B23" i="12"/>
  <c r="N23" i="12" s="1"/>
  <c r="O23" i="12" s="1"/>
  <c r="M25" i="12"/>
  <c r="B63" i="13"/>
  <c r="C63" i="13" s="1"/>
  <c r="D63" i="13" s="1"/>
  <c r="G63" i="13" s="1"/>
  <c r="B59" i="13"/>
  <c r="C59" i="13" s="1"/>
  <c r="D59" i="13" s="1"/>
  <c r="G59" i="13" s="1"/>
  <c r="B55" i="13"/>
  <c r="C55" i="13" s="1"/>
  <c r="D55" i="13" s="1"/>
  <c r="G55" i="13" s="1"/>
  <c r="B51" i="13"/>
  <c r="C51" i="13" s="1"/>
  <c r="D51" i="13" s="1"/>
  <c r="G51" i="13" s="1"/>
  <c r="B47" i="13"/>
  <c r="C47" i="13" s="1"/>
  <c r="D47" i="13" s="1"/>
  <c r="G47" i="13" s="1"/>
  <c r="B43" i="13"/>
  <c r="C43" i="13" s="1"/>
  <c r="D43" i="13" s="1"/>
  <c r="G43" i="13" s="1"/>
  <c r="B39" i="13"/>
  <c r="C39" i="13" s="1"/>
  <c r="D39" i="13" s="1"/>
  <c r="G39" i="13" s="1"/>
  <c r="B35" i="13"/>
  <c r="C35" i="13" s="1"/>
  <c r="D35" i="13" s="1"/>
  <c r="G35" i="13" s="1"/>
  <c r="B31" i="13"/>
  <c r="C31" i="13" s="1"/>
  <c r="D31" i="13" s="1"/>
  <c r="G31" i="13" s="1"/>
  <c r="B27" i="13"/>
  <c r="C27" i="13" s="1"/>
  <c r="D27" i="13" s="1"/>
  <c r="G27" i="13" s="1"/>
  <c r="B23" i="13"/>
  <c r="C23" i="13" s="1"/>
  <c r="D23" i="13" s="1"/>
  <c r="G23" i="13" s="1"/>
  <c r="B19" i="13"/>
  <c r="C19" i="13" s="1"/>
  <c r="D19" i="13" s="1"/>
  <c r="G19" i="13" s="1"/>
  <c r="B15" i="13"/>
  <c r="C15" i="13" s="1"/>
  <c r="D15" i="13" s="1"/>
  <c r="G15" i="13" s="1"/>
  <c r="B11" i="13"/>
  <c r="C11" i="13" s="1"/>
  <c r="D11" i="13" s="1"/>
  <c r="G11" i="13" s="1"/>
  <c r="B7" i="13"/>
  <c r="C7" i="13" s="1"/>
  <c r="D7" i="13" s="1"/>
  <c r="G7" i="13" s="1"/>
  <c r="F54" i="13"/>
  <c r="F50" i="13"/>
  <c r="F46" i="13"/>
  <c r="F42" i="13"/>
  <c r="F38" i="13"/>
  <c r="F34" i="13"/>
  <c r="F30" i="13"/>
  <c r="F26" i="13"/>
  <c r="F22" i="13"/>
  <c r="F18" i="13"/>
  <c r="F14" i="13"/>
  <c r="F10" i="13"/>
  <c r="F6" i="13"/>
  <c r="O30" i="17"/>
  <c r="O31" i="17"/>
  <c r="O67" i="17"/>
  <c r="O75" i="17"/>
  <c r="E42" i="16"/>
  <c r="E46" i="16"/>
  <c r="E50" i="16"/>
  <c r="E54" i="16"/>
  <c r="E58" i="16"/>
  <c r="B62" i="16"/>
  <c r="C62" i="16" s="1"/>
  <c r="O62" i="16" s="1"/>
  <c r="E63" i="16"/>
  <c r="N64" i="16"/>
  <c r="E67" i="16"/>
  <c r="N68" i="16"/>
  <c r="E71" i="16"/>
  <c r="E75" i="16"/>
  <c r="B78" i="16"/>
  <c r="C78" i="16" s="1"/>
  <c r="O78" i="16" s="1"/>
  <c r="E79" i="16"/>
  <c r="N80" i="16"/>
  <c r="E83" i="16"/>
  <c r="N84" i="16"/>
  <c r="E60" i="16"/>
  <c r="B77" i="12"/>
  <c r="N77" i="12" s="1"/>
  <c r="O77" i="12" s="1"/>
  <c r="B65" i="12"/>
  <c r="N65" i="12" s="1"/>
  <c r="O65" i="12" s="1"/>
  <c r="B63" i="12"/>
  <c r="N63" i="12" s="1"/>
  <c r="O63" i="12" s="1"/>
  <c r="B40" i="12"/>
  <c r="N40" i="12" s="1"/>
  <c r="O40" i="12" s="1"/>
  <c r="B34" i="12"/>
  <c r="N34" i="12" s="1"/>
  <c r="O34" i="12" s="1"/>
  <c r="B30" i="12"/>
  <c r="N30" i="12" s="1"/>
  <c r="O30" i="12" s="1"/>
  <c r="B28" i="12"/>
  <c r="N28" i="12" s="1"/>
  <c r="O28" i="12" s="1"/>
  <c r="B15" i="12"/>
  <c r="N15" i="12" s="1"/>
  <c r="O15" i="12" s="1"/>
  <c r="M47" i="12"/>
  <c r="M39" i="12"/>
  <c r="M31" i="12"/>
  <c r="M23" i="12"/>
  <c r="M15" i="12"/>
  <c r="M7" i="12"/>
  <c r="M81" i="12"/>
  <c r="M65" i="12"/>
  <c r="M45" i="12"/>
  <c r="M13" i="12"/>
  <c r="B70" i="13"/>
  <c r="C70" i="13" s="1"/>
  <c r="D70" i="13" s="1"/>
  <c r="G70" i="13" s="1"/>
  <c r="B66" i="13"/>
  <c r="C66" i="13" s="1"/>
  <c r="D66" i="13" s="1"/>
  <c r="G66" i="13" s="1"/>
  <c r="B62" i="13"/>
  <c r="C62" i="13" s="1"/>
  <c r="D62" i="13" s="1"/>
  <c r="G62" i="13" s="1"/>
  <c r="B58" i="13"/>
  <c r="C58" i="13" s="1"/>
  <c r="D58" i="13" s="1"/>
  <c r="G58" i="13" s="1"/>
  <c r="H58" i="13" s="1"/>
  <c r="B54" i="13"/>
  <c r="C54" i="13" s="1"/>
  <c r="D54" i="13" s="1"/>
  <c r="G54" i="13" s="1"/>
  <c r="B50" i="13"/>
  <c r="C50" i="13" s="1"/>
  <c r="D50" i="13" s="1"/>
  <c r="G50" i="13" s="1"/>
  <c r="B46" i="13"/>
  <c r="C46" i="13" s="1"/>
  <c r="D46" i="13" s="1"/>
  <c r="G46" i="13" s="1"/>
  <c r="B42" i="13"/>
  <c r="C42" i="13" s="1"/>
  <c r="D42" i="13" s="1"/>
  <c r="G42" i="13" s="1"/>
  <c r="B38" i="13"/>
  <c r="C38" i="13" s="1"/>
  <c r="D38" i="13" s="1"/>
  <c r="G38" i="13" s="1"/>
  <c r="B34" i="13"/>
  <c r="C34" i="13" s="1"/>
  <c r="D34" i="13" s="1"/>
  <c r="G34" i="13" s="1"/>
  <c r="B30" i="13"/>
  <c r="C30" i="13" s="1"/>
  <c r="D30" i="13" s="1"/>
  <c r="G30" i="13" s="1"/>
  <c r="B26" i="13"/>
  <c r="C26" i="13" s="1"/>
  <c r="D26" i="13" s="1"/>
  <c r="G26" i="13" s="1"/>
  <c r="B22" i="13"/>
  <c r="C22" i="13" s="1"/>
  <c r="D22" i="13" s="1"/>
  <c r="G22" i="13" s="1"/>
  <c r="B18" i="13"/>
  <c r="C18" i="13" s="1"/>
  <c r="D18" i="13" s="1"/>
  <c r="G18" i="13" s="1"/>
  <c r="B14" i="13"/>
  <c r="C14" i="13" s="1"/>
  <c r="D14" i="13" s="1"/>
  <c r="G14" i="13" s="1"/>
  <c r="B10" i="13"/>
  <c r="C10" i="13" s="1"/>
  <c r="D10" i="13" s="1"/>
  <c r="G10" i="13" s="1"/>
  <c r="B6" i="13"/>
  <c r="C6" i="13" s="1"/>
  <c r="D6" i="13" s="1"/>
  <c r="G6" i="13" s="1"/>
  <c r="F61" i="13"/>
  <c r="O25" i="17"/>
  <c r="B27" i="17"/>
  <c r="C27" i="17" s="1"/>
  <c r="D27" i="17" s="1"/>
  <c r="P27" i="17" s="1"/>
  <c r="O66" i="17"/>
  <c r="O74" i="17"/>
  <c r="N5" i="16"/>
  <c r="N9" i="16"/>
  <c r="N13" i="16"/>
  <c r="N17" i="16"/>
  <c r="N21" i="16"/>
  <c r="N25" i="16"/>
  <c r="N29" i="16"/>
  <c r="N33" i="16"/>
  <c r="E37" i="16"/>
  <c r="N38" i="16"/>
  <c r="E41" i="16"/>
  <c r="N42" i="16"/>
  <c r="B44" i="16"/>
  <c r="C44" i="16" s="1"/>
  <c r="O44" i="16" s="1"/>
  <c r="E45" i="16"/>
  <c r="N46" i="16"/>
  <c r="E49" i="16"/>
  <c r="N50" i="16"/>
  <c r="E53" i="16"/>
  <c r="N54" i="16"/>
  <c r="E57" i="16"/>
  <c r="N58" i="16"/>
  <c r="E61" i="16"/>
  <c r="E62" i="16"/>
  <c r="N63" i="16"/>
  <c r="E66" i="16"/>
  <c r="N67" i="16"/>
  <c r="E70" i="16"/>
  <c r="N71" i="16"/>
  <c r="E74" i="16"/>
  <c r="N75" i="16"/>
  <c r="E78" i="16"/>
  <c r="N79" i="16"/>
  <c r="E82" i="16"/>
  <c r="N83" i="16"/>
  <c r="D70" i="12"/>
  <c r="B57" i="12"/>
  <c r="N57" i="12" s="1"/>
  <c r="O57" i="12" s="1"/>
  <c r="B55" i="12"/>
  <c r="N55" i="12" s="1"/>
  <c r="O55" i="12" s="1"/>
  <c r="B53" i="12"/>
  <c r="N53" i="12" s="1"/>
  <c r="O53" i="12" s="1"/>
  <c r="B20" i="12"/>
  <c r="N20" i="12" s="1"/>
  <c r="O20" i="12" s="1"/>
  <c r="D6" i="12"/>
  <c r="M46" i="12"/>
  <c r="M38" i="12"/>
  <c r="M30" i="12"/>
  <c r="M22" i="12"/>
  <c r="M14" i="12"/>
  <c r="M6" i="12"/>
  <c r="B81" i="13"/>
  <c r="C81" i="13" s="1"/>
  <c r="D81" i="13" s="1"/>
  <c r="G81" i="13" s="1"/>
  <c r="B77" i="13"/>
  <c r="C77" i="13" s="1"/>
  <c r="D77" i="13" s="1"/>
  <c r="G77" i="13" s="1"/>
  <c r="B73" i="13"/>
  <c r="C73" i="13" s="1"/>
  <c r="D73" i="13" s="1"/>
  <c r="G73" i="13" s="1"/>
  <c r="B69" i="13"/>
  <c r="C69" i="13" s="1"/>
  <c r="D69" i="13" s="1"/>
  <c r="G69" i="13" s="1"/>
  <c r="H69" i="13" s="1"/>
  <c r="B65" i="13"/>
  <c r="C65" i="13" s="1"/>
  <c r="D65" i="13" s="1"/>
  <c r="G65" i="13" s="1"/>
  <c r="B61" i="13"/>
  <c r="C61" i="13" s="1"/>
  <c r="D61" i="13" s="1"/>
  <c r="G61" i="13" s="1"/>
  <c r="H61" i="13" s="1"/>
  <c r="B57" i="13"/>
  <c r="C57" i="13" s="1"/>
  <c r="D57" i="13" s="1"/>
  <c r="G57" i="13" s="1"/>
  <c r="B53" i="13"/>
  <c r="C53" i="13" s="1"/>
  <c r="D53" i="13" s="1"/>
  <c r="G53" i="13" s="1"/>
  <c r="B49" i="13"/>
  <c r="C49" i="13" s="1"/>
  <c r="D49" i="13" s="1"/>
  <c r="G49" i="13" s="1"/>
  <c r="F7" i="17"/>
  <c r="O8" i="17"/>
  <c r="F11" i="17"/>
  <c r="O16" i="17"/>
  <c r="B18" i="17"/>
  <c r="C18" i="17" s="1"/>
  <c r="D18" i="17" s="1"/>
  <c r="P18" i="17" s="1"/>
  <c r="O37" i="17"/>
  <c r="B5" i="5"/>
  <c r="N4" i="16"/>
  <c r="E7" i="16"/>
  <c r="E11" i="16"/>
  <c r="E15" i="16"/>
  <c r="E19" i="16"/>
  <c r="N20" i="16"/>
  <c r="B22" i="16"/>
  <c r="C22" i="16" s="1"/>
  <c r="O22" i="16" s="1"/>
  <c r="E23" i="16"/>
  <c r="N24" i="16"/>
  <c r="B26" i="16"/>
  <c r="C26" i="16" s="1"/>
  <c r="O26" i="16" s="1"/>
  <c r="E27" i="16"/>
  <c r="N28" i="16"/>
  <c r="E31" i="16"/>
  <c r="N32" i="16"/>
  <c r="B34" i="16"/>
  <c r="C34" i="16" s="1"/>
  <c r="O34" i="16" s="1"/>
  <c r="E35" i="16"/>
  <c r="N37" i="16"/>
  <c r="N41" i="16"/>
  <c r="N45" i="16"/>
  <c r="N49" i="16"/>
  <c r="N53" i="16"/>
  <c r="N57" i="16"/>
  <c r="N61" i="16"/>
  <c r="N62" i="16"/>
  <c r="E65" i="16"/>
  <c r="N66" i="16"/>
  <c r="E69" i="16"/>
  <c r="N70" i="16"/>
  <c r="E73" i="16"/>
  <c r="N74" i="16"/>
  <c r="E77" i="16"/>
  <c r="N78" i="16"/>
  <c r="E81" i="16"/>
  <c r="N82" i="16"/>
  <c r="B80" i="12"/>
  <c r="N80" i="12" s="1"/>
  <c r="O80" i="12" s="1"/>
  <c r="B72" i="12"/>
  <c r="N72" i="12" s="1"/>
  <c r="O72" i="12" s="1"/>
  <c r="B60" i="12"/>
  <c r="N60" i="12" s="1"/>
  <c r="O60" i="12" s="1"/>
  <c r="B47" i="12"/>
  <c r="N47" i="12" s="1"/>
  <c r="O47" i="12" s="1"/>
  <c r="B8" i="12"/>
  <c r="N8" i="12" s="1"/>
  <c r="O8" i="12" s="1"/>
  <c r="M77" i="12"/>
  <c r="M61" i="12"/>
  <c r="B76" i="13"/>
  <c r="C76" i="13" s="1"/>
  <c r="D76" i="13" s="1"/>
  <c r="G76" i="13" s="1"/>
  <c r="B68" i="13"/>
  <c r="C68" i="13" s="1"/>
  <c r="D68" i="13" s="1"/>
  <c r="G68" i="13" s="1"/>
  <c r="B60" i="13"/>
  <c r="C60" i="13" s="1"/>
  <c r="D60" i="13" s="1"/>
  <c r="G60" i="13" s="1"/>
  <c r="B52" i="13"/>
  <c r="C52" i="13" s="1"/>
  <c r="D52" i="13" s="1"/>
  <c r="G52" i="13" s="1"/>
  <c r="B44" i="13"/>
  <c r="C44" i="13" s="1"/>
  <c r="D44" i="13" s="1"/>
  <c r="G44" i="13" s="1"/>
  <c r="B36" i="13"/>
  <c r="C36" i="13" s="1"/>
  <c r="D36" i="13" s="1"/>
  <c r="G36" i="13" s="1"/>
  <c r="B28" i="13"/>
  <c r="C28" i="13" s="1"/>
  <c r="D28" i="13" s="1"/>
  <c r="G28" i="13" s="1"/>
  <c r="B20" i="13"/>
  <c r="C20" i="13" s="1"/>
  <c r="D20" i="13" s="1"/>
  <c r="G20" i="13" s="1"/>
  <c r="B12" i="13"/>
  <c r="C12" i="13" s="1"/>
  <c r="D12" i="13" s="1"/>
  <c r="G12" i="13" s="1"/>
  <c r="B4" i="13"/>
  <c r="C4" i="13" s="1"/>
  <c r="D4" i="13" s="1"/>
  <c r="G4" i="13" s="1"/>
  <c r="F59" i="13"/>
  <c r="F55" i="13"/>
  <c r="F51" i="13"/>
  <c r="F47" i="13"/>
  <c r="F43" i="13"/>
  <c r="F39" i="13"/>
  <c r="F35" i="13"/>
  <c r="F31" i="13"/>
  <c r="F27" i="13"/>
  <c r="F23" i="13"/>
  <c r="F19" i="13"/>
  <c r="F15" i="13"/>
  <c r="F11" i="13"/>
  <c r="F7" i="13"/>
  <c r="F35" i="17"/>
  <c r="N3" i="16"/>
  <c r="N35" i="16"/>
  <c r="N39" i="16"/>
  <c r="N43" i="16"/>
  <c r="N8" i="16"/>
  <c r="N7" i="16"/>
  <c r="N11" i="16"/>
  <c r="N15" i="16"/>
  <c r="N19" i="16"/>
  <c r="N23" i="16"/>
  <c r="N27" i="16"/>
  <c r="N31" i="16"/>
  <c r="N65" i="16"/>
  <c r="N69" i="16"/>
  <c r="N73" i="16"/>
  <c r="N77" i="16"/>
  <c r="N81" i="16"/>
  <c r="N52" i="16"/>
  <c r="N36" i="16"/>
  <c r="O31" i="12"/>
  <c r="N22" i="16"/>
  <c r="N26" i="16"/>
  <c r="N30" i="16"/>
  <c r="N34" i="16"/>
  <c r="N47" i="16"/>
  <c r="N51" i="16"/>
  <c r="N55" i="16"/>
  <c r="N59" i="16"/>
  <c r="N48" i="16"/>
  <c r="N16" i="16"/>
  <c r="N76" i="16"/>
  <c r="N60" i="16"/>
  <c r="N44" i="16"/>
  <c r="N12" i="16"/>
  <c r="N72" i="16"/>
  <c r="N56" i="16"/>
  <c r="N40" i="16"/>
  <c r="D14" i="12"/>
  <c r="D49" i="12"/>
  <c r="D78" i="12"/>
  <c r="D75" i="12"/>
  <c r="D68" i="12"/>
  <c r="D65" i="12"/>
  <c r="D63" i="12"/>
  <c r="D58" i="12"/>
  <c r="D48" i="12"/>
  <c r="D41" i="12"/>
  <c r="D36" i="12"/>
  <c r="D33" i="12"/>
  <c r="D26" i="12"/>
  <c r="D16" i="12"/>
  <c r="D9" i="12"/>
  <c r="D4" i="12"/>
  <c r="B4" i="16"/>
  <c r="B16" i="16"/>
  <c r="C16" i="16" s="1"/>
  <c r="O16" i="16" s="1"/>
  <c r="B21" i="16"/>
  <c r="C21" i="16" s="1"/>
  <c r="O21" i="16" s="1"/>
  <c r="B60" i="16"/>
  <c r="C60" i="16" s="1"/>
  <c r="O60" i="16" s="1"/>
  <c r="B69" i="16"/>
  <c r="C69" i="16" s="1"/>
  <c r="O69" i="16" s="1"/>
  <c r="G3" i="16"/>
  <c r="E59" i="16"/>
  <c r="E55" i="16"/>
  <c r="E51" i="16"/>
  <c r="E47" i="16"/>
  <c r="E43" i="16"/>
  <c r="E39" i="16"/>
  <c r="D83" i="12"/>
  <c r="D76" i="12"/>
  <c r="D73" i="12"/>
  <c r="D71" i="12"/>
  <c r="D66" i="12"/>
  <c r="D54" i="12"/>
  <c r="D51" i="12"/>
  <c r="D46" i="12"/>
  <c r="D44" i="12"/>
  <c r="B43" i="12"/>
  <c r="N43" i="12" s="1"/>
  <c r="D39" i="12"/>
  <c r="B33" i="12"/>
  <c r="N33" i="12" s="1"/>
  <c r="O33" i="12" s="1"/>
  <c r="D29" i="12"/>
  <c r="D22" i="12"/>
  <c r="B21" i="12"/>
  <c r="N21" i="12" s="1"/>
  <c r="O21" i="12" s="1"/>
  <c r="D19" i="12"/>
  <c r="D12" i="12"/>
  <c r="B11" i="12"/>
  <c r="N11" i="12" s="1"/>
  <c r="D7" i="12"/>
  <c r="B3" i="16"/>
  <c r="C3" i="16" s="1"/>
  <c r="B7" i="16"/>
  <c r="C7" i="16" s="1"/>
  <c r="O7" i="16" s="1"/>
  <c r="B11" i="16"/>
  <c r="C11" i="16" s="1"/>
  <c r="O11" i="16" s="1"/>
  <c r="B24" i="16"/>
  <c r="C24" i="16" s="1"/>
  <c r="O24" i="16" s="1"/>
  <c r="B28" i="16"/>
  <c r="C28" i="16" s="1"/>
  <c r="O28" i="16" s="1"/>
  <c r="B51" i="16"/>
  <c r="C51" i="16" s="1"/>
  <c r="O51" i="16" s="1"/>
  <c r="B26" i="12"/>
  <c r="N26" i="12" s="1"/>
  <c r="O26" i="12" s="1"/>
  <c r="B79" i="12"/>
  <c r="N79" i="12" s="1"/>
  <c r="B3" i="12"/>
  <c r="D81" i="12"/>
  <c r="D79" i="12"/>
  <c r="D74" i="12"/>
  <c r="B73" i="12"/>
  <c r="N73" i="12" s="1"/>
  <c r="B71" i="12"/>
  <c r="N71" i="12" s="1"/>
  <c r="B68" i="12"/>
  <c r="N68" i="12" s="1"/>
  <c r="O68" i="12" s="1"/>
  <c r="B66" i="12"/>
  <c r="N66" i="12" s="1"/>
  <c r="D62" i="12"/>
  <c r="B61" i="12"/>
  <c r="N61" i="12" s="1"/>
  <c r="D59" i="12"/>
  <c r="B56" i="12"/>
  <c r="N56" i="12" s="1"/>
  <c r="O56" i="12" s="1"/>
  <c r="D52" i="12"/>
  <c r="B46" i="12"/>
  <c r="N46" i="12" s="1"/>
  <c r="B44" i="12"/>
  <c r="N44" i="12" s="1"/>
  <c r="O44" i="12" s="1"/>
  <c r="D42" i="12"/>
  <c r="B39" i="12"/>
  <c r="N39" i="12" s="1"/>
  <c r="B36" i="12"/>
  <c r="N36" i="12" s="1"/>
  <c r="O36" i="12" s="1"/>
  <c r="D32" i="12"/>
  <c r="D25" i="12"/>
  <c r="B24" i="12"/>
  <c r="N24" i="12" s="1"/>
  <c r="O24" i="12" s="1"/>
  <c r="D20" i="12"/>
  <c r="D17" i="12"/>
  <c r="B14" i="12"/>
  <c r="N14" i="12" s="1"/>
  <c r="B12" i="12"/>
  <c r="N12" i="12" s="1"/>
  <c r="O12" i="12" s="1"/>
  <c r="D10" i="12"/>
  <c r="B7" i="12"/>
  <c r="N7" i="12" s="1"/>
  <c r="B4" i="12"/>
  <c r="N4" i="12" s="1"/>
  <c r="O4" i="12" s="1"/>
  <c r="M69" i="12"/>
  <c r="M53" i="12"/>
  <c r="M37" i="12"/>
  <c r="M21" i="12"/>
  <c r="M5" i="12"/>
  <c r="B6" i="16"/>
  <c r="C6" i="16" s="1"/>
  <c r="O6" i="16" s="1"/>
  <c r="B46" i="16"/>
  <c r="C46" i="16" s="1"/>
  <c r="O46" i="16" s="1"/>
  <c r="D82" i="12"/>
  <c r="B81" i="12"/>
  <c r="N81" i="12" s="1"/>
  <c r="B76" i="12"/>
  <c r="N76" i="12" s="1"/>
  <c r="B74" i="12"/>
  <c r="N74" i="12" s="1"/>
  <c r="O74" i="12" s="1"/>
  <c r="B69" i="12"/>
  <c r="N69" i="12" s="1"/>
  <c r="O69" i="12" s="1"/>
  <c r="D67" i="12"/>
  <c r="B64" i="12"/>
  <c r="N64" i="12" s="1"/>
  <c r="O64" i="12" s="1"/>
  <c r="D60" i="12"/>
  <c r="D57" i="12"/>
  <c r="D55" i="12"/>
  <c r="B49" i="12"/>
  <c r="N49" i="12" s="1"/>
  <c r="D45" i="12"/>
  <c r="B42" i="12"/>
  <c r="N42" i="12" s="1"/>
  <c r="B37" i="12"/>
  <c r="N37" i="12" s="1"/>
  <c r="D35" i="12"/>
  <c r="D30" i="12"/>
  <c r="D28" i="12"/>
  <c r="B27" i="12"/>
  <c r="N27" i="12" s="1"/>
  <c r="D23" i="12"/>
  <c r="B17" i="12"/>
  <c r="N17" i="12" s="1"/>
  <c r="D13" i="12"/>
  <c r="B10" i="12"/>
  <c r="N10" i="12" s="1"/>
  <c r="B5" i="12"/>
  <c r="N5" i="12" s="1"/>
  <c r="M52" i="12"/>
  <c r="M48" i="12"/>
  <c r="M44" i="12"/>
  <c r="M40" i="12"/>
  <c r="M36" i="12"/>
  <c r="M32" i="12"/>
  <c r="M28" i="12"/>
  <c r="M24" i="12"/>
  <c r="M20" i="12"/>
  <c r="M16" i="12"/>
  <c r="M12" i="12"/>
  <c r="M8" i="12"/>
  <c r="M4" i="12"/>
  <c r="M76" i="12"/>
  <c r="M68" i="12"/>
  <c r="M60" i="12"/>
  <c r="M49" i="12"/>
  <c r="M33" i="12"/>
  <c r="B45" i="13"/>
  <c r="C45" i="13" s="1"/>
  <c r="D45" i="13" s="1"/>
  <c r="G45" i="13" s="1"/>
  <c r="B41" i="13"/>
  <c r="C41" i="13" s="1"/>
  <c r="D41" i="13" s="1"/>
  <c r="G41" i="13" s="1"/>
  <c r="B37" i="13"/>
  <c r="C37" i="13" s="1"/>
  <c r="D37" i="13" s="1"/>
  <c r="G37" i="13" s="1"/>
  <c r="B33" i="13"/>
  <c r="C33" i="13" s="1"/>
  <c r="D33" i="13" s="1"/>
  <c r="G33" i="13" s="1"/>
  <c r="B29" i="13"/>
  <c r="C29" i="13" s="1"/>
  <c r="D29" i="13" s="1"/>
  <c r="G29" i="13" s="1"/>
  <c r="B25" i="13"/>
  <c r="C25" i="13" s="1"/>
  <c r="D25" i="13" s="1"/>
  <c r="G25" i="13" s="1"/>
  <c r="B21" i="13"/>
  <c r="C21" i="13" s="1"/>
  <c r="D21" i="13" s="1"/>
  <c r="G21" i="13" s="1"/>
  <c r="B17" i="13"/>
  <c r="C17" i="13" s="1"/>
  <c r="D17" i="13" s="1"/>
  <c r="G17" i="13" s="1"/>
  <c r="B13" i="13"/>
  <c r="C13" i="13" s="1"/>
  <c r="D13" i="13" s="1"/>
  <c r="G13" i="13" s="1"/>
  <c r="B9" i="13"/>
  <c r="C9" i="13" s="1"/>
  <c r="D9" i="13" s="1"/>
  <c r="G9" i="13" s="1"/>
  <c r="B5" i="13"/>
  <c r="C5" i="13" s="1"/>
  <c r="D5" i="13" s="1"/>
  <c r="G5" i="13" s="1"/>
  <c r="B83" i="12"/>
  <c r="N83" i="12" s="1"/>
  <c r="D80" i="12"/>
  <c r="B78" i="12"/>
  <c r="N78" i="12" s="1"/>
  <c r="B75" i="12"/>
  <c r="N75" i="12" s="1"/>
  <c r="D72" i="12"/>
  <c r="B70" i="12"/>
  <c r="N70" i="12" s="1"/>
  <c r="O70" i="12" s="1"/>
  <c r="B67" i="12"/>
  <c r="N67" i="12" s="1"/>
  <c r="D64" i="12"/>
  <c r="B62" i="12"/>
  <c r="N62" i="12" s="1"/>
  <c r="B59" i="12"/>
  <c r="N59" i="12" s="1"/>
  <c r="D56" i="12"/>
  <c r="B54" i="12"/>
  <c r="N54" i="12" s="1"/>
  <c r="O54" i="12" s="1"/>
  <c r="B51" i="12"/>
  <c r="N51" i="12" s="1"/>
  <c r="O51" i="12" s="1"/>
  <c r="B48" i="12"/>
  <c r="N48" i="12" s="1"/>
  <c r="B45" i="12"/>
  <c r="N45" i="12" s="1"/>
  <c r="B41" i="12"/>
  <c r="N41" i="12" s="1"/>
  <c r="B38" i="12"/>
  <c r="N38" i="12" s="1"/>
  <c r="B35" i="12"/>
  <c r="N35" i="12" s="1"/>
  <c r="B32" i="12"/>
  <c r="N32" i="12" s="1"/>
  <c r="B29" i="12"/>
  <c r="N29" i="12" s="1"/>
  <c r="O29" i="12" s="1"/>
  <c r="B25" i="12"/>
  <c r="N25" i="12" s="1"/>
  <c r="O25" i="12" s="1"/>
  <c r="B22" i="12"/>
  <c r="N22" i="12" s="1"/>
  <c r="B19" i="12"/>
  <c r="N19" i="12" s="1"/>
  <c r="B16" i="12"/>
  <c r="N16" i="12" s="1"/>
  <c r="B13" i="12"/>
  <c r="N13" i="12" s="1"/>
  <c r="O13" i="12" s="1"/>
  <c r="B9" i="12"/>
  <c r="N9" i="12" s="1"/>
  <c r="O9" i="12" s="1"/>
  <c r="B6" i="12"/>
  <c r="N6" i="12" s="1"/>
  <c r="M83" i="12"/>
  <c r="M79" i="12"/>
  <c r="M75" i="12"/>
  <c r="M71" i="12"/>
  <c r="M67" i="12"/>
  <c r="M63" i="12"/>
  <c r="M59" i="12"/>
  <c r="M55" i="12"/>
  <c r="M51" i="12"/>
  <c r="M43" i="12"/>
  <c r="M35" i="12"/>
  <c r="M27" i="12"/>
  <c r="M19" i="12"/>
  <c r="M11" i="12"/>
  <c r="D77" i="12"/>
  <c r="D69" i="12"/>
  <c r="D61" i="12"/>
  <c r="D53" i="12"/>
  <c r="D50" i="12"/>
  <c r="D47" i="12"/>
  <c r="D43" i="12"/>
  <c r="D40" i="12"/>
  <c r="D37" i="12"/>
  <c r="D34" i="12"/>
  <c r="D31" i="12"/>
  <c r="D27" i="12"/>
  <c r="D24" i="12"/>
  <c r="D21" i="12"/>
  <c r="D18" i="12"/>
  <c r="D15" i="12"/>
  <c r="D11" i="12"/>
  <c r="D8" i="12"/>
  <c r="D5" i="12"/>
  <c r="M82" i="12"/>
  <c r="M78" i="12"/>
  <c r="M74" i="12"/>
  <c r="M70" i="12"/>
  <c r="M66" i="12"/>
  <c r="M62" i="12"/>
  <c r="M58" i="12"/>
  <c r="M54" i="12"/>
  <c r="M50" i="12"/>
  <c r="M42" i="12"/>
  <c r="M34" i="12"/>
  <c r="M26" i="12"/>
  <c r="M18" i="12"/>
  <c r="M10" i="12"/>
  <c r="F57" i="13"/>
  <c r="F53" i="13"/>
  <c r="F49" i="13"/>
  <c r="F45" i="13"/>
  <c r="F41" i="13"/>
  <c r="F37" i="13"/>
  <c r="F33" i="13"/>
  <c r="F29" i="13"/>
  <c r="F25" i="13"/>
  <c r="F21" i="13"/>
  <c r="F17" i="13"/>
  <c r="F13" i="13"/>
  <c r="F9" i="13"/>
  <c r="F5" i="13"/>
  <c r="F80" i="13"/>
  <c r="F76" i="13"/>
  <c r="F72" i="13"/>
  <c r="F68" i="13"/>
  <c r="F64" i="13"/>
  <c r="F60" i="13"/>
  <c r="F56" i="13"/>
  <c r="F52" i="13"/>
  <c r="F48" i="13"/>
  <c r="F44" i="13"/>
  <c r="F40" i="13"/>
  <c r="F36" i="13"/>
  <c r="F32" i="13"/>
  <c r="F28" i="13"/>
  <c r="F24" i="13"/>
  <c r="F20" i="13"/>
  <c r="F16" i="13"/>
  <c r="F12" i="13"/>
  <c r="F8" i="13"/>
  <c r="F4" i="13"/>
  <c r="F12" i="17"/>
  <c r="F16" i="17"/>
  <c r="O18" i="17"/>
  <c r="O27" i="17"/>
  <c r="O32" i="17"/>
  <c r="B34" i="17"/>
  <c r="C34" i="17" s="1"/>
  <c r="D34" i="17" s="1"/>
  <c r="P34" i="17" s="1"/>
  <c r="F37" i="17"/>
  <c r="F74" i="17"/>
  <c r="O82" i="17"/>
  <c r="O83" i="17"/>
  <c r="F36" i="17"/>
  <c r="O42" i="17"/>
  <c r="O43" i="17"/>
  <c r="F50" i="17"/>
  <c r="O53" i="17"/>
  <c r="O58" i="17"/>
  <c r="O59" i="17"/>
  <c r="F10" i="17"/>
  <c r="O11" i="17"/>
  <c r="F14" i="17"/>
  <c r="O15" i="17"/>
  <c r="F23" i="17"/>
  <c r="O46" i="17"/>
  <c r="O62" i="17"/>
  <c r="F5" i="17"/>
  <c r="F9" i="17"/>
  <c r="F27" i="17"/>
  <c r="O28" i="17"/>
  <c r="B30" i="17"/>
  <c r="F32" i="17"/>
  <c r="O34" i="17"/>
  <c r="O35" i="17"/>
  <c r="F42" i="17"/>
  <c r="O50" i="17"/>
  <c r="O51" i="17"/>
  <c r="F58" i="17"/>
  <c r="B74" i="17"/>
  <c r="C74" i="17" s="1"/>
  <c r="D74" i="17" s="1"/>
  <c r="P74" i="17" s="1"/>
  <c r="Q74" i="17" s="1"/>
  <c r="O78" i="17"/>
  <c r="P82" i="17"/>
  <c r="B42" i="17"/>
  <c r="B56" i="17"/>
  <c r="B72" i="17"/>
  <c r="F3" i="17"/>
  <c r="H3" i="17" s="1"/>
  <c r="F17" i="17"/>
  <c r="F21" i="17"/>
  <c r="B24" i="17"/>
  <c r="F34" i="17"/>
  <c r="F44" i="17"/>
  <c r="F60" i="17"/>
  <c r="F76" i="17"/>
  <c r="B58" i="17"/>
  <c r="F13" i="17"/>
  <c r="B40" i="17"/>
  <c r="B67" i="17"/>
  <c r="B83" i="17"/>
  <c r="O7" i="17"/>
  <c r="B10" i="17"/>
  <c r="B12" i="17"/>
  <c r="O21" i="17"/>
  <c r="F26" i="17"/>
  <c r="F28" i="17"/>
  <c r="F30" i="17"/>
  <c r="F47" i="17"/>
  <c r="F63" i="17"/>
  <c r="F79" i="17"/>
  <c r="B14" i="17"/>
  <c r="F19" i="17"/>
  <c r="F24" i="17"/>
  <c r="F8" i="17"/>
  <c r="O19" i="17"/>
  <c r="F22" i="17"/>
  <c r="O24" i="17"/>
  <c r="O38" i="17"/>
  <c r="B43" i="17"/>
  <c r="B48" i="17"/>
  <c r="O54" i="17"/>
  <c r="B59" i="17"/>
  <c r="B64" i="17"/>
  <c r="O70" i="17"/>
  <c r="B75" i="17"/>
  <c r="B80" i="17"/>
  <c r="B7" i="17"/>
  <c r="F15" i="17"/>
  <c r="B21" i="17"/>
  <c r="B51" i="17"/>
  <c r="F38" i="17"/>
  <c r="B50" i="17"/>
  <c r="F6" i="17"/>
  <c r="O10" i="17"/>
  <c r="O12" i="17"/>
  <c r="F18" i="17"/>
  <c r="O22" i="17"/>
  <c r="F31" i="17"/>
  <c r="F33" i="17"/>
  <c r="O45" i="17"/>
  <c r="F52" i="17"/>
  <c r="O61" i="17"/>
  <c r="F66" i="17"/>
  <c r="F68" i="17"/>
  <c r="F82" i="17"/>
  <c r="F84" i="17"/>
  <c r="B13" i="17"/>
  <c r="B5" i="17"/>
  <c r="B16" i="17"/>
  <c r="B66" i="17"/>
  <c r="F4" i="17"/>
  <c r="O14" i="17"/>
  <c r="F20" i="17"/>
  <c r="F25" i="17"/>
  <c r="F29" i="17"/>
  <c r="F39" i="17"/>
  <c r="F55" i="17"/>
  <c r="F71" i="17"/>
  <c r="B39" i="17"/>
  <c r="F40" i="17"/>
  <c r="F41" i="17"/>
  <c r="B45" i="17"/>
  <c r="B47" i="17"/>
  <c r="F48" i="17"/>
  <c r="F49" i="17"/>
  <c r="B53" i="17"/>
  <c r="B55" i="17"/>
  <c r="F56" i="17"/>
  <c r="F57" i="17"/>
  <c r="B61" i="17"/>
  <c r="B63" i="17"/>
  <c r="F64" i="17"/>
  <c r="F65" i="17"/>
  <c r="B71" i="17"/>
  <c r="F72" i="17"/>
  <c r="F73" i="17"/>
  <c r="B79" i="17"/>
  <c r="F80" i="17"/>
  <c r="F81" i="17"/>
  <c r="B84" i="17"/>
  <c r="B76" i="17"/>
  <c r="B68" i="17"/>
  <c r="B60" i="17"/>
  <c r="B52" i="17"/>
  <c r="B44" i="17"/>
  <c r="B77" i="17"/>
  <c r="B69" i="17"/>
  <c r="B15" i="17"/>
  <c r="B25" i="17"/>
  <c r="B28" i="17"/>
  <c r="B31" i="17"/>
  <c r="B38" i="17"/>
  <c r="B46" i="17"/>
  <c r="B54" i="17"/>
  <c r="B62" i="17"/>
  <c r="B70" i="17"/>
  <c r="B78" i="17"/>
  <c r="B3" i="17"/>
  <c r="C3" i="17" s="1"/>
  <c r="D3" i="17" s="1"/>
  <c r="O26" i="17"/>
  <c r="O29" i="17"/>
  <c r="F43" i="17"/>
  <c r="F51" i="17"/>
  <c r="F59" i="17"/>
  <c r="F67" i="17"/>
  <c r="F75" i="17"/>
  <c r="O84" i="17"/>
  <c r="O76" i="17"/>
  <c r="O68" i="17"/>
  <c r="O60" i="17"/>
  <c r="O52" i="17"/>
  <c r="O44" i="17"/>
  <c r="O77" i="17"/>
  <c r="O69" i="17"/>
  <c r="B4" i="17"/>
  <c r="C4" i="17" s="1"/>
  <c r="D4" i="17" s="1"/>
  <c r="B6" i="17"/>
  <c r="O6" i="17"/>
  <c r="B9" i="17"/>
  <c r="O9" i="17"/>
  <c r="B17" i="17"/>
  <c r="O17" i="17"/>
  <c r="B19" i="17"/>
  <c r="O20" i="17"/>
  <c r="B22" i="17"/>
  <c r="O23" i="17"/>
  <c r="B26" i="17"/>
  <c r="B29" i="17"/>
  <c r="B32" i="17"/>
  <c r="O33" i="17"/>
  <c r="B35" i="17"/>
  <c r="O40" i="17"/>
  <c r="O41" i="17"/>
  <c r="F46" i="17"/>
  <c r="O48" i="17"/>
  <c r="O49" i="17"/>
  <c r="F54" i="17"/>
  <c r="O56" i="17"/>
  <c r="O57" i="17"/>
  <c r="O64" i="17"/>
  <c r="O65" i="17"/>
  <c r="O72" i="17"/>
  <c r="O73" i="17"/>
  <c r="O80" i="17"/>
  <c r="O81" i="17"/>
  <c r="F77" i="17"/>
  <c r="F69" i="17"/>
  <c r="F61" i="17"/>
  <c r="F53" i="17"/>
  <c r="F45" i="17"/>
  <c r="F78" i="17"/>
  <c r="F70" i="17"/>
  <c r="F62" i="17"/>
  <c r="O3" i="17"/>
  <c r="B36" i="17"/>
  <c r="O39" i="17"/>
  <c r="O47" i="17"/>
  <c r="O55" i="17"/>
  <c r="O63" i="17"/>
  <c r="O71" i="17"/>
  <c r="O79" i="17"/>
  <c r="B8" i="17"/>
  <c r="B11" i="17"/>
  <c r="B20" i="17"/>
  <c r="B23" i="17"/>
  <c r="B33" i="17"/>
  <c r="B37" i="17"/>
  <c r="B41" i="17"/>
  <c r="B49" i="17"/>
  <c r="B57" i="17"/>
  <c r="B65" i="17"/>
  <c r="B73" i="17"/>
  <c r="B81" i="17"/>
  <c r="B18" i="16"/>
  <c r="C18" i="16" s="1"/>
  <c r="O18" i="16" s="1"/>
  <c r="B35" i="16"/>
  <c r="C35" i="16" s="1"/>
  <c r="O35" i="16" s="1"/>
  <c r="B12" i="16"/>
  <c r="C12" i="16" s="1"/>
  <c r="O12" i="16" s="1"/>
  <c r="B45" i="16"/>
  <c r="B64" i="16"/>
  <c r="C64" i="16" s="1"/>
  <c r="O64" i="16" s="1"/>
  <c r="B25" i="16"/>
  <c r="C25" i="16" s="1"/>
  <c r="O25" i="16" s="1"/>
  <c r="B67" i="16"/>
  <c r="C67" i="16" s="1"/>
  <c r="O67" i="16" s="1"/>
  <c r="B72" i="16"/>
  <c r="C72" i="16" s="1"/>
  <c r="O72" i="16" s="1"/>
  <c r="B15" i="16"/>
  <c r="B17" i="16"/>
  <c r="C17" i="16" s="1"/>
  <c r="O17" i="16" s="1"/>
  <c r="B32" i="16"/>
  <c r="C32" i="16" s="1"/>
  <c r="O32" i="16" s="1"/>
  <c r="B53" i="16"/>
  <c r="C53" i="16" s="1"/>
  <c r="O53" i="16" s="1"/>
  <c r="B80" i="16"/>
  <c r="C80" i="16" s="1"/>
  <c r="O80" i="16" s="1"/>
  <c r="B29" i="16"/>
  <c r="C29" i="16" s="1"/>
  <c r="O29" i="16" s="1"/>
  <c r="B54" i="16"/>
  <c r="C54" i="16" s="1"/>
  <c r="O54" i="16" s="1"/>
  <c r="B57" i="16"/>
  <c r="C57" i="16" s="1"/>
  <c r="O57" i="16" s="1"/>
  <c r="B10" i="16"/>
  <c r="C10" i="16" s="1"/>
  <c r="O10" i="16" s="1"/>
  <c r="B33" i="16"/>
  <c r="C33" i="16" s="1"/>
  <c r="O33" i="16" s="1"/>
  <c r="B82" i="16"/>
  <c r="C82" i="16" s="1"/>
  <c r="O82" i="16" s="1"/>
  <c r="B14" i="16"/>
  <c r="C14" i="16" s="1"/>
  <c r="O14" i="16" s="1"/>
  <c r="B30" i="16"/>
  <c r="C30" i="16" s="1"/>
  <c r="O30" i="16" s="1"/>
  <c r="B41" i="16"/>
  <c r="C41" i="16" s="1"/>
  <c r="O41" i="16" s="1"/>
  <c r="B56" i="16"/>
  <c r="C56" i="16" s="1"/>
  <c r="O56" i="16" s="1"/>
  <c r="B79" i="16"/>
  <c r="C79" i="16" s="1"/>
  <c r="O79" i="16" s="1"/>
  <c r="B81" i="16"/>
  <c r="C81" i="16" s="1"/>
  <c r="O81" i="16" s="1"/>
  <c r="B84" i="16"/>
  <c r="C84" i="16" s="1"/>
  <c r="O84" i="16" s="1"/>
  <c r="B83" i="16"/>
  <c r="C83" i="16" s="1"/>
  <c r="O83" i="16" s="1"/>
  <c r="B74" i="16"/>
  <c r="C74" i="16" s="1"/>
  <c r="O74" i="16" s="1"/>
  <c r="B58" i="16"/>
  <c r="C58" i="16" s="1"/>
  <c r="O58" i="16" s="1"/>
  <c r="B38" i="16"/>
  <c r="C38" i="16" s="1"/>
  <c r="O38" i="16" s="1"/>
  <c r="B27" i="16"/>
  <c r="C27" i="16" s="1"/>
  <c r="O27" i="16" s="1"/>
  <c r="B23" i="16"/>
  <c r="C23" i="16" s="1"/>
  <c r="O23" i="16" s="1"/>
  <c r="B19" i="16"/>
  <c r="C19" i="16" s="1"/>
  <c r="O19" i="16" s="1"/>
  <c r="B42" i="16"/>
  <c r="C42" i="16" s="1"/>
  <c r="O42" i="16" s="1"/>
  <c r="B70" i="16"/>
  <c r="C70" i="16" s="1"/>
  <c r="O70" i="16" s="1"/>
  <c r="B8" i="16"/>
  <c r="B39" i="16"/>
  <c r="C39" i="16" s="1"/>
  <c r="O39" i="16" s="1"/>
  <c r="B40" i="16"/>
  <c r="C40" i="16" s="1"/>
  <c r="O40" i="16" s="1"/>
  <c r="B49" i="16"/>
  <c r="C49" i="16" s="1"/>
  <c r="O49" i="16" s="1"/>
  <c r="B50" i="16"/>
  <c r="C50" i="16" s="1"/>
  <c r="O50" i="16" s="1"/>
  <c r="B66" i="16"/>
  <c r="C66" i="16" s="1"/>
  <c r="O66" i="16" s="1"/>
  <c r="B76" i="16"/>
  <c r="C76" i="16" s="1"/>
  <c r="O76" i="16" s="1"/>
  <c r="B48" i="16"/>
  <c r="C48" i="16" s="1"/>
  <c r="O48" i="16" s="1"/>
  <c r="B52" i="16"/>
  <c r="C52" i="16" s="1"/>
  <c r="O52" i="16" s="1"/>
  <c r="B55" i="16"/>
  <c r="C55" i="16" s="1"/>
  <c r="O55" i="16" s="1"/>
  <c r="B63" i="16"/>
  <c r="C63" i="16" s="1"/>
  <c r="O63" i="16" s="1"/>
  <c r="B65" i="16"/>
  <c r="C65" i="16" s="1"/>
  <c r="O65" i="16" s="1"/>
  <c r="B68" i="16"/>
  <c r="C68" i="16" s="1"/>
  <c r="O68" i="16" s="1"/>
  <c r="B37" i="16"/>
  <c r="C37" i="16" s="1"/>
  <c r="O37" i="16" s="1"/>
  <c r="B71" i="16"/>
  <c r="C71" i="16" s="1"/>
  <c r="O71" i="16" s="1"/>
  <c r="B73" i="16"/>
  <c r="C73" i="16" s="1"/>
  <c r="O73" i="16" s="1"/>
  <c r="B47" i="16"/>
  <c r="C47" i="16" s="1"/>
  <c r="O47" i="16" s="1"/>
  <c r="B43" i="16"/>
  <c r="C43" i="16" s="1"/>
  <c r="O43" i="16" s="1"/>
  <c r="B59" i="16"/>
  <c r="C59" i="16" s="1"/>
  <c r="O59" i="16" s="1"/>
  <c r="B61" i="16"/>
  <c r="C61" i="16" s="1"/>
  <c r="O61" i="16" s="1"/>
  <c r="B75" i="16"/>
  <c r="C75" i="16" s="1"/>
  <c r="O75" i="16" s="1"/>
  <c r="B77" i="16"/>
  <c r="C77" i="16" s="1"/>
  <c r="O77" i="16" s="1"/>
  <c r="E415" i="15"/>
  <c r="D45" i="15"/>
  <c r="D61" i="15"/>
  <c r="D188" i="15"/>
  <c r="D333" i="15"/>
  <c r="D356" i="15"/>
  <c r="D362" i="15"/>
  <c r="D386" i="15"/>
  <c r="E386" i="15" s="1"/>
  <c r="D399" i="15"/>
  <c r="D407" i="15"/>
  <c r="E150" i="15"/>
  <c r="D157" i="15"/>
  <c r="D321" i="15"/>
  <c r="D329" i="15"/>
  <c r="D337" i="15"/>
  <c r="D342" i="15"/>
  <c r="D355" i="15"/>
  <c r="E356" i="15" s="1"/>
  <c r="D363" i="15"/>
  <c r="E363" i="15" s="1"/>
  <c r="D379" i="15"/>
  <c r="D387" i="15"/>
  <c r="D392" i="15"/>
  <c r="D400" i="15"/>
  <c r="D408" i="15"/>
  <c r="E408" i="15" s="1"/>
  <c r="D416" i="15"/>
  <c r="D53" i="15"/>
  <c r="D52" i="15"/>
  <c r="D59" i="15"/>
  <c r="D66" i="15"/>
  <c r="D264" i="15"/>
  <c r="D330" i="15"/>
  <c r="D343" i="15"/>
  <c r="E343" i="15" s="1"/>
  <c r="D358" i="15"/>
  <c r="D364" i="15"/>
  <c r="E365" i="15" s="1"/>
  <c r="D372" i="15"/>
  <c r="D380" i="15"/>
  <c r="E380" i="15" s="1"/>
  <c r="D409" i="15"/>
  <c r="D417" i="15"/>
  <c r="D421" i="15"/>
  <c r="D167" i="15"/>
  <c r="D275" i="15"/>
  <c r="D291" i="15"/>
  <c r="D322" i="15"/>
  <c r="D339" i="15"/>
  <c r="D347" i="15"/>
  <c r="D365" i="15"/>
  <c r="D373" i="15"/>
  <c r="E373" i="15" s="1"/>
  <c r="D402" i="15"/>
  <c r="D418" i="15"/>
  <c r="D109" i="15"/>
  <c r="D191" i="15"/>
  <c r="D252" i="15"/>
  <c r="D268" i="15"/>
  <c r="D319" i="15"/>
  <c r="D332" i="15"/>
  <c r="D340" i="15"/>
  <c r="D354" i="15"/>
  <c r="D366" i="15"/>
  <c r="E366" i="15" s="1"/>
  <c r="D374" i="15"/>
  <c r="D395" i="15"/>
  <c r="D419" i="15"/>
  <c r="E419" i="15" s="1"/>
  <c r="D349" i="15"/>
  <c r="E350" i="15" s="1"/>
  <c r="D205" i="15"/>
  <c r="D301" i="15"/>
  <c r="D317" i="15"/>
  <c r="D345" i="15"/>
  <c r="D348" i="15"/>
  <c r="D353" i="15"/>
  <c r="E353" i="15" s="1"/>
  <c r="D367" i="15"/>
  <c r="D383" i="15"/>
  <c r="D389" i="15"/>
  <c r="D396" i="15"/>
  <c r="E396" i="15" s="1"/>
  <c r="D412" i="15"/>
  <c r="D420" i="15"/>
  <c r="E421" i="15" s="1"/>
  <c r="D90" i="15"/>
  <c r="D154" i="15"/>
  <c r="D334" i="15"/>
  <c r="E334" i="15" s="1"/>
  <c r="D376" i="15"/>
  <c r="D384" i="15"/>
  <c r="E385" i="15" s="1"/>
  <c r="D388" i="15"/>
  <c r="E388" i="15" s="1"/>
  <c r="D397" i="15"/>
  <c r="D405" i="15"/>
  <c r="E406" i="15" s="1"/>
  <c r="D413" i="15"/>
  <c r="E341" i="15"/>
  <c r="E398" i="15"/>
  <c r="E399" i="15"/>
  <c r="E407" i="15"/>
  <c r="E157" i="15"/>
  <c r="E387" i="15"/>
  <c r="E330" i="15"/>
  <c r="E417" i="15"/>
  <c r="D70" i="15"/>
  <c r="E189" i="15"/>
  <c r="D326" i="15"/>
  <c r="E344" i="15"/>
  <c r="D359" i="15"/>
  <c r="E359" i="15" s="1"/>
  <c r="D370" i="15"/>
  <c r="D377" i="15"/>
  <c r="D403" i="15"/>
  <c r="E403" i="15" s="1"/>
  <c r="D410" i="15"/>
  <c r="E410" i="15" s="1"/>
  <c r="E414" i="15"/>
  <c r="D35" i="15"/>
  <c r="D47" i="15"/>
  <c r="D82" i="15"/>
  <c r="D85" i="15"/>
  <c r="D106" i="15"/>
  <c r="D123" i="15"/>
  <c r="D190" i="15"/>
  <c r="E191" i="15" s="1"/>
  <c r="D253" i="15"/>
  <c r="D286" i="15"/>
  <c r="D323" i="15"/>
  <c r="D312" i="15"/>
  <c r="D338" i="15"/>
  <c r="D371" i="15"/>
  <c r="E371" i="15" s="1"/>
  <c r="D378" i="15"/>
  <c r="E382" i="15"/>
  <c r="D404" i="15"/>
  <c r="D411" i="15"/>
  <c r="D54" i="15"/>
  <c r="D105" i="15"/>
  <c r="D204" i="15"/>
  <c r="E205" i="15" s="1"/>
  <c r="D254" i="15"/>
  <c r="E254" i="15" s="1"/>
  <c r="D255" i="15"/>
  <c r="D324" i="15"/>
  <c r="E324" i="15" s="1"/>
  <c r="D331" i="15"/>
  <c r="E331" i="15" s="1"/>
  <c r="D335" i="15"/>
  <c r="E335" i="15" s="1"/>
  <c r="D357" i="15"/>
  <c r="E357" i="15" s="1"/>
  <c r="D360" i="15"/>
  <c r="E360" i="15" s="1"/>
  <c r="D368" i="15"/>
  <c r="E368" i="15" s="1"/>
  <c r="D375" i="15"/>
  <c r="E375" i="15" s="1"/>
  <c r="D393" i="15"/>
  <c r="D401" i="15"/>
  <c r="E401" i="15" s="1"/>
  <c r="D44" i="15"/>
  <c r="D48" i="15"/>
  <c r="D58" i="15"/>
  <c r="D57" i="15"/>
  <c r="E57" i="15" s="1"/>
  <c r="D96" i="15"/>
  <c r="D327" i="15"/>
  <c r="E327" i="15" s="1"/>
  <c r="D37" i="15"/>
  <c r="D46" i="15"/>
  <c r="E47" i="15" s="1"/>
  <c r="D55" i="15"/>
  <c r="D80" i="15"/>
  <c r="D108" i="15"/>
  <c r="D110" i="15"/>
  <c r="E110" i="15" s="1"/>
  <c r="D120" i="15"/>
  <c r="D225" i="15"/>
  <c r="D256" i="15"/>
  <c r="D313" i="15"/>
  <c r="E313" i="15" s="1"/>
  <c r="D346" i="15"/>
  <c r="D390" i="15"/>
  <c r="E391" i="15" s="1"/>
  <c r="D62" i="15"/>
  <c r="D325" i="15"/>
  <c r="D328" i="15"/>
  <c r="D336" i="15"/>
  <c r="E337" i="15" s="1"/>
  <c r="D361" i="15"/>
  <c r="E362" i="15" s="1"/>
  <c r="D394" i="15"/>
  <c r="E394" i="15" s="1"/>
  <c r="D42" i="15"/>
  <c r="E43" i="15" s="1"/>
  <c r="D50" i="15"/>
  <c r="D49" i="15"/>
  <c r="E49" i="15" s="1"/>
  <c r="D97" i="15"/>
  <c r="D129" i="15"/>
  <c r="D242" i="15"/>
  <c r="D306" i="15"/>
  <c r="D34" i="15"/>
  <c r="D51" i="15"/>
  <c r="D56" i="15"/>
  <c r="D84" i="15"/>
  <c r="D92" i="15"/>
  <c r="D100" i="15"/>
  <c r="D227" i="15"/>
  <c r="D258" i="15"/>
  <c r="D270" i="15"/>
  <c r="D271" i="15"/>
  <c r="D36" i="15"/>
  <c r="D60" i="15"/>
  <c r="D95" i="15"/>
  <c r="D112" i="15"/>
  <c r="D228" i="15"/>
  <c r="D236" i="15"/>
  <c r="D251" i="15"/>
  <c r="D265" i="15"/>
  <c r="E42" i="15"/>
  <c r="E52" i="15"/>
  <c r="E44" i="15"/>
  <c r="E50" i="15"/>
  <c r="E54" i="15"/>
  <c r="B46" i="15"/>
  <c r="E51" i="15"/>
  <c r="E55" i="15"/>
  <c r="E62" i="15"/>
  <c r="D39" i="15"/>
  <c r="D71" i="15"/>
  <c r="E109" i="15"/>
  <c r="D119" i="15"/>
  <c r="E120" i="15" s="1"/>
  <c r="D127" i="15"/>
  <c r="D121" i="15"/>
  <c r="D125" i="15"/>
  <c r="D200" i="15"/>
  <c r="D203" i="15"/>
  <c r="E323" i="15"/>
  <c r="D65" i="15"/>
  <c r="E66" i="15" s="1"/>
  <c r="D72" i="15"/>
  <c r="D76" i="15"/>
  <c r="D87" i="15"/>
  <c r="D88" i="15"/>
  <c r="D86" i="15"/>
  <c r="D113" i="15"/>
  <c r="D182" i="15"/>
  <c r="D181" i="15"/>
  <c r="D219" i="15"/>
  <c r="D75" i="15"/>
  <c r="D73" i="15"/>
  <c r="D81" i="15"/>
  <c r="D283" i="15"/>
  <c r="D282" i="15"/>
  <c r="D280" i="15"/>
  <c r="E48" i="15"/>
  <c r="D79" i="15"/>
  <c r="D77" i="15"/>
  <c r="D78" i="15"/>
  <c r="E183" i="15"/>
  <c r="D69" i="15"/>
  <c r="D101" i="15"/>
  <c r="D118" i="15"/>
  <c r="D122" i="15"/>
  <c r="E123" i="15" s="1"/>
  <c r="D124" i="15"/>
  <c r="D179" i="15"/>
  <c r="D178" i="15"/>
  <c r="D175" i="15"/>
  <c r="D38" i="15"/>
  <c r="E38" i="15" s="1"/>
  <c r="E56" i="15"/>
  <c r="D68" i="15"/>
  <c r="D74" i="15"/>
  <c r="D40" i="15"/>
  <c r="E40" i="15" s="1"/>
  <c r="D64" i="15"/>
  <c r="D91" i="15"/>
  <c r="D94" i="15"/>
  <c r="D239" i="15"/>
  <c r="D238" i="15"/>
  <c r="D41" i="15"/>
  <c r="D83" i="15"/>
  <c r="D284" i="15"/>
  <c r="D142" i="15"/>
  <c r="D147" i="15"/>
  <c r="D146" i="15"/>
  <c r="D198" i="15"/>
  <c r="D220" i="15"/>
  <c r="D89" i="15"/>
  <c r="E90" i="15" s="1"/>
  <c r="D63" i="15"/>
  <c r="D67" i="15"/>
  <c r="D93" i="15"/>
  <c r="D104" i="15"/>
  <c r="D114" i="15"/>
  <c r="D140" i="15"/>
  <c r="D141" i="15"/>
  <c r="D217" i="15"/>
  <c r="E392" i="15"/>
  <c r="E393" i="15"/>
  <c r="E106" i="15"/>
  <c r="D116" i="15"/>
  <c r="D117" i="15"/>
  <c r="D174" i="15"/>
  <c r="D173" i="15"/>
  <c r="D187" i="15"/>
  <c r="D186" i="15"/>
  <c r="D250" i="15"/>
  <c r="D248" i="15"/>
  <c r="D98" i="15"/>
  <c r="D99" i="15"/>
  <c r="D135" i="15"/>
  <c r="D148" i="15"/>
  <c r="D162" i="15"/>
  <c r="D171" i="15"/>
  <c r="D170" i="15"/>
  <c r="E190" i="15"/>
  <c r="D193" i="15"/>
  <c r="D192" i="15"/>
  <c r="D226" i="15"/>
  <c r="D224" i="15"/>
  <c r="D222" i="15"/>
  <c r="D221" i="15"/>
  <c r="D299" i="15"/>
  <c r="D298" i="15"/>
  <c r="D296" i="15"/>
  <c r="D300" i="15"/>
  <c r="D166" i="15"/>
  <c r="D165" i="15"/>
  <c r="D172" i="15"/>
  <c r="E196" i="15"/>
  <c r="D212" i="15"/>
  <c r="D208" i="15"/>
  <c r="D213" i="15"/>
  <c r="D218" i="15"/>
  <c r="D216" i="15"/>
  <c r="D214" i="15"/>
  <c r="E228" i="15"/>
  <c r="D235" i="15"/>
  <c r="D229" i="15"/>
  <c r="D294" i="15"/>
  <c r="D102" i="15"/>
  <c r="D137" i="15"/>
  <c r="D136" i="15"/>
  <c r="D139" i="15"/>
  <c r="D138" i="15"/>
  <c r="D180" i="15"/>
  <c r="D237" i="15"/>
  <c r="E265" i="15"/>
  <c r="D115" i="15"/>
  <c r="D128" i="15"/>
  <c r="D134" i="15"/>
  <c r="D130" i="15"/>
  <c r="D132" i="15"/>
  <c r="D133" i="15"/>
  <c r="D161" i="15"/>
  <c r="D160" i="15"/>
  <c r="D159" i="15"/>
  <c r="D164" i="15"/>
  <c r="D199" i="15"/>
  <c r="D201" i="15"/>
  <c r="D309" i="15"/>
  <c r="D311" i="15"/>
  <c r="D308" i="15"/>
  <c r="D126" i="15"/>
  <c r="D131" i="15"/>
  <c r="D155" i="15"/>
  <c r="D163" i="15"/>
  <c r="D261" i="15"/>
  <c r="D263" i="15"/>
  <c r="E264" i="15" s="1"/>
  <c r="D260" i="15"/>
  <c r="D259" i="15"/>
  <c r="D304" i="15"/>
  <c r="D303" i="15"/>
  <c r="D103" i="15"/>
  <c r="D107" i="15"/>
  <c r="E108" i="15" s="1"/>
  <c r="D111" i="15"/>
  <c r="E112" i="15" s="1"/>
  <c r="D158" i="15"/>
  <c r="D169" i="15"/>
  <c r="D168" i="15"/>
  <c r="D177" i="15"/>
  <c r="D176" i="15"/>
  <c r="D185" i="15"/>
  <c r="D184" i="15"/>
  <c r="D211" i="15"/>
  <c r="E206" i="15"/>
  <c r="D245" i="15"/>
  <c r="D243" i="15"/>
  <c r="D281" i="15"/>
  <c r="D307" i="15"/>
  <c r="D320" i="15"/>
  <c r="D316" i="15"/>
  <c r="E317" i="15" s="1"/>
  <c r="E412" i="15"/>
  <c r="E413" i="15"/>
  <c r="D145" i="15"/>
  <c r="D144" i="15"/>
  <c r="D153" i="15"/>
  <c r="D152" i="15"/>
  <c r="D151" i="15"/>
  <c r="D197" i="15"/>
  <c r="D230" i="15"/>
  <c r="D234" i="15"/>
  <c r="D232" i="15"/>
  <c r="D143" i="15"/>
  <c r="D209" i="15"/>
  <c r="D244" i="15"/>
  <c r="E271" i="15"/>
  <c r="D310" i="15"/>
  <c r="D233" i="15"/>
  <c r="D241" i="15"/>
  <c r="E253" i="15"/>
  <c r="E256" i="15"/>
  <c r="D262" i="15"/>
  <c r="D272" i="15"/>
  <c r="D297" i="15"/>
  <c r="D315" i="15"/>
  <c r="D314" i="15"/>
  <c r="E409" i="15"/>
  <c r="D207" i="15"/>
  <c r="D215" i="15"/>
  <c r="D247" i="15"/>
  <c r="E252" i="15"/>
  <c r="D267" i="15"/>
  <c r="D266" i="15"/>
  <c r="D278" i="15"/>
  <c r="D288" i="15"/>
  <c r="E377" i="15"/>
  <c r="E383" i="15"/>
  <c r="E397" i="15"/>
  <c r="D223" i="15"/>
  <c r="D231" i="15"/>
  <c r="D246" i="15"/>
  <c r="D269" i="15"/>
  <c r="E270" i="15" s="1"/>
  <c r="D274" i="15"/>
  <c r="E275" i="15" s="1"/>
  <c r="D277" i="15"/>
  <c r="D279" i="15"/>
  <c r="D276" i="15"/>
  <c r="D287" i="15"/>
  <c r="D302" i="15"/>
  <c r="E367" i="15"/>
  <c r="E381" i="15"/>
  <c r="E351" i="15"/>
  <c r="E364" i="15"/>
  <c r="D194" i="15"/>
  <c r="D202" i="15"/>
  <c r="D210" i="15"/>
  <c r="D249" i="15"/>
  <c r="D285" i="15"/>
  <c r="E286" i="15" s="1"/>
  <c r="D290" i="15"/>
  <c r="D293" i="15"/>
  <c r="D295" i="15"/>
  <c r="D292" i="15"/>
  <c r="D318" i="15"/>
  <c r="E348" i="15"/>
  <c r="E349" i="15"/>
  <c r="E332" i="15"/>
  <c r="E333" i="15"/>
  <c r="E345" i="15"/>
  <c r="D257" i="15"/>
  <c r="D273" i="15"/>
  <c r="D289" i="15"/>
  <c r="D305" i="15"/>
  <c r="E342" i="15"/>
  <c r="E358" i="15"/>
  <c r="E374" i="15"/>
  <c r="E390" i="15"/>
  <c r="E340" i="15"/>
  <c r="E372" i="15"/>
  <c r="E404" i="15"/>
  <c r="E322" i="15"/>
  <c r="E370" i="15"/>
  <c r="E402" i="15"/>
  <c r="E418" i="15"/>
  <c r="E336" i="15"/>
  <c r="E352" i="15"/>
  <c r="E384" i="15"/>
  <c r="E400" i="15"/>
  <c r="E416" i="15"/>
  <c r="H70" i="13" l="1"/>
  <c r="H80" i="13"/>
  <c r="H16" i="13"/>
  <c r="H48" i="13"/>
  <c r="H14" i="13"/>
  <c r="H30" i="13"/>
  <c r="H46" i="13"/>
  <c r="H71" i="13"/>
  <c r="H63" i="13"/>
  <c r="H79" i="13"/>
  <c r="H41" i="13"/>
  <c r="H66" i="13"/>
  <c r="P18" i="16"/>
  <c r="H43" i="13"/>
  <c r="H59" i="13"/>
  <c r="H24" i="13"/>
  <c r="H56" i="13"/>
  <c r="H73" i="13"/>
  <c r="H35" i="13"/>
  <c r="H51" i="13"/>
  <c r="H8" i="13"/>
  <c r="H40" i="13"/>
  <c r="H72" i="13"/>
  <c r="H81" i="13"/>
  <c r="H6" i="13"/>
  <c r="H22" i="13"/>
  <c r="H38" i="13"/>
  <c r="H54" i="13"/>
  <c r="H67" i="13"/>
  <c r="H83" i="13"/>
  <c r="H77" i="13"/>
  <c r="H82" i="13"/>
  <c r="H74" i="13"/>
  <c r="H26" i="13"/>
  <c r="H57" i="13"/>
  <c r="H7" i="13"/>
  <c r="H23" i="13"/>
  <c r="H39" i="13"/>
  <c r="H55" i="13"/>
  <c r="H12" i="13"/>
  <c r="H64" i="13"/>
  <c r="H19" i="13"/>
  <c r="H11" i="13"/>
  <c r="H27" i="13"/>
  <c r="H32" i="13"/>
  <c r="H53" i="13"/>
  <c r="H49" i="13"/>
  <c r="H15" i="13"/>
  <c r="H47" i="13"/>
  <c r="H20" i="13"/>
  <c r="H52" i="13"/>
  <c r="H44" i="13"/>
  <c r="H76" i="13"/>
  <c r="H10" i="13"/>
  <c r="H42" i="13"/>
  <c r="H75" i="13"/>
  <c r="H36" i="13"/>
  <c r="P36" i="16"/>
  <c r="H4" i="13"/>
  <c r="H68" i="13"/>
  <c r="P26" i="16"/>
  <c r="P13" i="16"/>
  <c r="P22" i="16"/>
  <c r="H60" i="13"/>
  <c r="H18" i="13"/>
  <c r="H34" i="13"/>
  <c r="H50" i="13"/>
  <c r="H31" i="13"/>
  <c r="W3" i="5"/>
  <c r="H62" i="13"/>
  <c r="H65" i="13"/>
  <c r="Q27" i="17"/>
  <c r="P46" i="16"/>
  <c r="H28" i="13"/>
  <c r="Q82" i="17"/>
  <c r="Q18" i="17"/>
  <c r="H9" i="13"/>
  <c r="H25" i="13"/>
  <c r="H13" i="13"/>
  <c r="H29" i="13"/>
  <c r="H45" i="13"/>
  <c r="H17" i="13"/>
  <c r="H33" i="13"/>
  <c r="H5" i="13"/>
  <c r="H21" i="13"/>
  <c r="H37" i="13"/>
  <c r="C8" i="17"/>
  <c r="D8" i="17" s="1"/>
  <c r="P8" i="17" s="1"/>
  <c r="Q8" i="17" s="1"/>
  <c r="C46" i="17"/>
  <c r="D46" i="17" s="1"/>
  <c r="P46" i="17" s="1"/>
  <c r="Q46" i="17" s="1"/>
  <c r="C76" i="17"/>
  <c r="D76" i="17" s="1"/>
  <c r="P76" i="17" s="1"/>
  <c r="Q76" i="17" s="1"/>
  <c r="C79" i="17"/>
  <c r="D79" i="17" s="1"/>
  <c r="P79" i="17" s="1"/>
  <c r="Q79" i="17" s="1"/>
  <c r="C16" i="17"/>
  <c r="D16" i="17" s="1"/>
  <c r="P16" i="17" s="1"/>
  <c r="Q16" i="17" s="1"/>
  <c r="C21" i="17"/>
  <c r="D21" i="17" s="1"/>
  <c r="P21" i="17" s="1"/>
  <c r="Q21" i="17" s="1"/>
  <c r="C73" i="17"/>
  <c r="D73" i="17" s="1"/>
  <c r="P73" i="17" s="1"/>
  <c r="Q73" i="17" s="1"/>
  <c r="C41" i="17"/>
  <c r="D41" i="17" s="1"/>
  <c r="P41" i="17" s="1"/>
  <c r="Q41" i="17" s="1"/>
  <c r="C23" i="17"/>
  <c r="D23" i="17" s="1"/>
  <c r="P23" i="17" s="1"/>
  <c r="Q23" i="17" s="1"/>
  <c r="C32" i="17"/>
  <c r="D32" i="17" s="1"/>
  <c r="P32" i="17" s="1"/>
  <c r="Q32" i="17" s="1"/>
  <c r="C22" i="17"/>
  <c r="D22" i="17" s="1"/>
  <c r="P22" i="17" s="1"/>
  <c r="Q22" i="17" s="1"/>
  <c r="C17" i="17"/>
  <c r="D17" i="17" s="1"/>
  <c r="P17" i="17" s="1"/>
  <c r="Q17" i="17" s="1"/>
  <c r="C6" i="17"/>
  <c r="D6" i="17" s="1"/>
  <c r="P6" i="17" s="1"/>
  <c r="Q6" i="17" s="1"/>
  <c r="C70" i="17"/>
  <c r="D70" i="17" s="1"/>
  <c r="P70" i="17" s="1"/>
  <c r="Q70" i="17" s="1"/>
  <c r="C38" i="17"/>
  <c r="D38" i="17" s="1"/>
  <c r="P38" i="17" s="1"/>
  <c r="Q38" i="17" s="1"/>
  <c r="C15" i="17"/>
  <c r="D15" i="17" s="1"/>
  <c r="P15" i="17" s="1"/>
  <c r="Q15" i="17" s="1"/>
  <c r="C52" i="17"/>
  <c r="D52" i="17" s="1"/>
  <c r="P52" i="17" s="1"/>
  <c r="Q52" i="17" s="1"/>
  <c r="C84" i="17"/>
  <c r="D84" i="17" s="1"/>
  <c r="P84" i="17" s="1"/>
  <c r="Q84" i="17" s="1"/>
  <c r="C5" i="17"/>
  <c r="D5" i="17" s="1"/>
  <c r="P5" i="17" s="1"/>
  <c r="Q5" i="17" s="1"/>
  <c r="C50" i="17"/>
  <c r="D50" i="17" s="1"/>
  <c r="P50" i="17" s="1"/>
  <c r="Q50" i="17" s="1"/>
  <c r="C48" i="17"/>
  <c r="D48" i="17" s="1"/>
  <c r="P48" i="17" s="1"/>
  <c r="Q48" i="17" s="1"/>
  <c r="C83" i="17"/>
  <c r="D83" i="17" s="1"/>
  <c r="P83" i="17" s="1"/>
  <c r="Q83" i="17" s="1"/>
  <c r="C58" i="17"/>
  <c r="D58" i="17" s="1"/>
  <c r="P58" i="17" s="1"/>
  <c r="Q58" i="17" s="1"/>
  <c r="O6" i="12"/>
  <c r="O45" i="12"/>
  <c r="O46" i="12"/>
  <c r="O61" i="12"/>
  <c r="O19" i="12"/>
  <c r="O71" i="12"/>
  <c r="C42" i="17"/>
  <c r="D42" i="17" s="1"/>
  <c r="P42" i="17" s="1"/>
  <c r="Q42" i="17" s="1"/>
  <c r="C65" i="17"/>
  <c r="D65" i="17" s="1"/>
  <c r="P65" i="17" s="1"/>
  <c r="Q65" i="17" s="1"/>
  <c r="C37" i="17"/>
  <c r="D37" i="17" s="1"/>
  <c r="P37" i="17" s="1"/>
  <c r="Q37" i="17" s="1"/>
  <c r="C20" i="17"/>
  <c r="D20" i="17" s="1"/>
  <c r="P20" i="17" s="1"/>
  <c r="Q20" i="17" s="1"/>
  <c r="C29" i="17"/>
  <c r="D29" i="17" s="1"/>
  <c r="P29" i="17" s="1"/>
  <c r="Q29" i="17" s="1"/>
  <c r="C62" i="17"/>
  <c r="D62" i="17" s="1"/>
  <c r="P62" i="17" s="1"/>
  <c r="Q62" i="17" s="1"/>
  <c r="C31" i="17"/>
  <c r="D31" i="17" s="1"/>
  <c r="P31" i="17" s="1"/>
  <c r="Q31" i="17" s="1"/>
  <c r="C69" i="17"/>
  <c r="D69" i="17" s="1"/>
  <c r="P69" i="17" s="1"/>
  <c r="Q69" i="17" s="1"/>
  <c r="C60" i="17"/>
  <c r="D60" i="17" s="1"/>
  <c r="P60" i="17" s="1"/>
  <c r="Q60" i="17" s="1"/>
  <c r="C63" i="17"/>
  <c r="D63" i="17" s="1"/>
  <c r="P63" i="17" s="1"/>
  <c r="Q63" i="17" s="1"/>
  <c r="C55" i="17"/>
  <c r="D55" i="17" s="1"/>
  <c r="P55" i="17" s="1"/>
  <c r="Q55" i="17" s="1"/>
  <c r="C47" i="17"/>
  <c r="D47" i="17" s="1"/>
  <c r="P47" i="17" s="1"/>
  <c r="Q47" i="17" s="1"/>
  <c r="C39" i="17"/>
  <c r="D39" i="17" s="1"/>
  <c r="P39" i="17" s="1"/>
  <c r="Q39" i="17" s="1"/>
  <c r="C13" i="17"/>
  <c r="D13" i="17" s="1"/>
  <c r="P13" i="17" s="1"/>
  <c r="Q13" i="17" s="1"/>
  <c r="C7" i="17"/>
  <c r="D7" i="17" s="1"/>
  <c r="P7" i="17" s="1"/>
  <c r="Q7" i="17" s="1"/>
  <c r="C64" i="17"/>
  <c r="D64" i="17" s="1"/>
  <c r="P64" i="17" s="1"/>
  <c r="Q64" i="17" s="1"/>
  <c r="C43" i="17"/>
  <c r="D43" i="17" s="1"/>
  <c r="P43" i="17" s="1"/>
  <c r="Q43" i="17" s="1"/>
  <c r="C14" i="17"/>
  <c r="D14" i="17" s="1"/>
  <c r="P14" i="17" s="1"/>
  <c r="Q14" i="17" s="1"/>
  <c r="C12" i="17"/>
  <c r="D12" i="17" s="1"/>
  <c r="P12" i="17" s="1"/>
  <c r="Q12" i="17" s="1"/>
  <c r="C67" i="17"/>
  <c r="D67" i="17" s="1"/>
  <c r="P67" i="17" s="1"/>
  <c r="Q67" i="17" s="1"/>
  <c r="C24" i="17"/>
  <c r="D24" i="17" s="1"/>
  <c r="P24" i="17" s="1"/>
  <c r="Q24" i="17" s="1"/>
  <c r="C72" i="17"/>
  <c r="D72" i="17" s="1"/>
  <c r="P72" i="17" s="1"/>
  <c r="Q72" i="17" s="1"/>
  <c r="O22" i="12"/>
  <c r="O17" i="12"/>
  <c r="O49" i="12"/>
  <c r="O39" i="12"/>
  <c r="O73" i="12"/>
  <c r="V3" i="16"/>
  <c r="C4" i="16"/>
  <c r="O4" i="16" s="1"/>
  <c r="F4" i="16" s="1"/>
  <c r="O27" i="12"/>
  <c r="O75" i="12"/>
  <c r="O81" i="12"/>
  <c r="C44" i="17"/>
  <c r="D44" i="17" s="1"/>
  <c r="P44" i="17" s="1"/>
  <c r="Q44" i="17" s="1"/>
  <c r="O41" i="12"/>
  <c r="C57" i="17"/>
  <c r="D57" i="17" s="1"/>
  <c r="P57" i="17" s="1"/>
  <c r="Q57" i="17" s="1"/>
  <c r="C11" i="17"/>
  <c r="D11" i="17" s="1"/>
  <c r="P11" i="17" s="1"/>
  <c r="Q11" i="17" s="1"/>
  <c r="C36" i="17"/>
  <c r="D36" i="17" s="1"/>
  <c r="P36" i="17" s="1"/>
  <c r="Q36" i="17" s="1"/>
  <c r="C35" i="17"/>
  <c r="D35" i="17" s="1"/>
  <c r="P35" i="17" s="1"/>
  <c r="Q35" i="17" s="1"/>
  <c r="C26" i="17"/>
  <c r="D26" i="17" s="1"/>
  <c r="P26" i="17" s="1"/>
  <c r="Q26" i="17" s="1"/>
  <c r="C19" i="17"/>
  <c r="D19" i="17" s="1"/>
  <c r="P19" i="17" s="1"/>
  <c r="Q19" i="17" s="1"/>
  <c r="C9" i="17"/>
  <c r="D9" i="17" s="1"/>
  <c r="P9" i="17" s="1"/>
  <c r="Q9" i="17" s="1"/>
  <c r="C54" i="17"/>
  <c r="D54" i="17" s="1"/>
  <c r="P54" i="17" s="1"/>
  <c r="Q54" i="17" s="1"/>
  <c r="C28" i="17"/>
  <c r="D28" i="17" s="1"/>
  <c r="P28" i="17" s="1"/>
  <c r="Q28" i="17" s="1"/>
  <c r="C77" i="17"/>
  <c r="D77" i="17" s="1"/>
  <c r="P77" i="17" s="1"/>
  <c r="Q77" i="17" s="1"/>
  <c r="C68" i="17"/>
  <c r="D68" i="17" s="1"/>
  <c r="P68" i="17" s="1"/>
  <c r="Q68" i="17" s="1"/>
  <c r="C71" i="17"/>
  <c r="D71" i="17" s="1"/>
  <c r="P71" i="17" s="1"/>
  <c r="Q71" i="17" s="1"/>
  <c r="C61" i="17"/>
  <c r="D61" i="17" s="1"/>
  <c r="P61" i="17" s="1"/>
  <c r="Q61" i="17" s="1"/>
  <c r="C53" i="17"/>
  <c r="D53" i="17" s="1"/>
  <c r="P53" i="17" s="1"/>
  <c r="Q53" i="17" s="1"/>
  <c r="C45" i="17"/>
  <c r="D45" i="17" s="1"/>
  <c r="P45" i="17" s="1"/>
  <c r="Q45" i="17" s="1"/>
  <c r="C66" i="17"/>
  <c r="D66" i="17" s="1"/>
  <c r="P66" i="17" s="1"/>
  <c r="Q66" i="17" s="1"/>
  <c r="C51" i="17"/>
  <c r="D51" i="17" s="1"/>
  <c r="P51" i="17" s="1"/>
  <c r="Q51" i="17" s="1"/>
  <c r="C80" i="17"/>
  <c r="D80" i="17" s="1"/>
  <c r="P80" i="17" s="1"/>
  <c r="Q80" i="17" s="1"/>
  <c r="C59" i="17"/>
  <c r="D59" i="17" s="1"/>
  <c r="P59" i="17" s="1"/>
  <c r="Q59" i="17" s="1"/>
  <c r="C10" i="17"/>
  <c r="D10" i="17" s="1"/>
  <c r="P10" i="17" s="1"/>
  <c r="Q10" i="17" s="1"/>
  <c r="C40" i="17"/>
  <c r="D40" i="17" s="1"/>
  <c r="P40" i="17" s="1"/>
  <c r="Q40" i="17" s="1"/>
  <c r="C56" i="17"/>
  <c r="D56" i="17" s="1"/>
  <c r="P56" i="17" s="1"/>
  <c r="Q56" i="17" s="1"/>
  <c r="Q34" i="17"/>
  <c r="C30" i="17"/>
  <c r="D30" i="17" s="1"/>
  <c r="P30" i="17" s="1"/>
  <c r="Q30" i="17" s="1"/>
  <c r="O38" i="12"/>
  <c r="O16" i="12"/>
  <c r="O32" i="12"/>
  <c r="O48" i="12"/>
  <c r="O76" i="12"/>
  <c r="O5" i="12"/>
  <c r="O37" i="12"/>
  <c r="O14" i="12"/>
  <c r="O10" i="12"/>
  <c r="O42" i="12"/>
  <c r="O62" i="12"/>
  <c r="O78" i="12"/>
  <c r="O35" i="12"/>
  <c r="O59" i="12"/>
  <c r="O79" i="12"/>
  <c r="C81" i="17"/>
  <c r="D81" i="17" s="1"/>
  <c r="P81" i="17" s="1"/>
  <c r="Q81" i="17" s="1"/>
  <c r="C49" i="17"/>
  <c r="D49" i="17" s="1"/>
  <c r="P49" i="17" s="1"/>
  <c r="Q49" i="17" s="1"/>
  <c r="C33" i="17"/>
  <c r="D33" i="17" s="1"/>
  <c r="P33" i="17" s="1"/>
  <c r="Q33" i="17" s="1"/>
  <c r="C78" i="17"/>
  <c r="D78" i="17" s="1"/>
  <c r="P78" i="17" s="1"/>
  <c r="Q78" i="17" s="1"/>
  <c r="C25" i="17"/>
  <c r="D25" i="17" s="1"/>
  <c r="P25" i="17" s="1"/>
  <c r="Q25" i="17" s="1"/>
  <c r="C75" i="17"/>
  <c r="D75" i="17" s="1"/>
  <c r="P75" i="17" s="1"/>
  <c r="Q75" i="17" s="1"/>
  <c r="O7" i="12"/>
  <c r="O66" i="12"/>
  <c r="O11" i="12"/>
  <c r="O43" i="12"/>
  <c r="O67" i="12"/>
  <c r="O83" i="12"/>
  <c r="P3" i="16"/>
  <c r="J4" i="17"/>
  <c r="I3" i="17" s="1"/>
  <c r="Q3" i="17"/>
  <c r="S4" i="17"/>
  <c r="R29" i="17" s="1"/>
  <c r="P4" i="17"/>
  <c r="W3" i="17"/>
  <c r="I4" i="16"/>
  <c r="H3" i="16" s="1"/>
  <c r="P32" i="16"/>
  <c r="P17" i="16"/>
  <c r="C8" i="16"/>
  <c r="C45" i="16"/>
  <c r="C15" i="16"/>
  <c r="P77" i="16"/>
  <c r="P34" i="16"/>
  <c r="P35" i="16"/>
  <c r="P63" i="16"/>
  <c r="P50" i="16"/>
  <c r="P19" i="16"/>
  <c r="P84" i="16"/>
  <c r="P10" i="16"/>
  <c r="P7" i="16"/>
  <c r="P21" i="16"/>
  <c r="P5" i="16"/>
  <c r="P69" i="16"/>
  <c r="P47" i="16"/>
  <c r="P73" i="16"/>
  <c r="P49" i="16"/>
  <c r="P23" i="16"/>
  <c r="P41" i="16"/>
  <c r="P51" i="16"/>
  <c r="P24" i="16"/>
  <c r="P27" i="16"/>
  <c r="P75" i="16"/>
  <c r="P71" i="16"/>
  <c r="P82" i="16"/>
  <c r="P61" i="16"/>
  <c r="P20" i="16"/>
  <c r="P72" i="16"/>
  <c r="P52" i="16"/>
  <c r="P76" i="16"/>
  <c r="P38" i="16"/>
  <c r="P79" i="16"/>
  <c r="P65" i="16"/>
  <c r="P64" i="16"/>
  <c r="P9" i="16"/>
  <c r="P44" i="16"/>
  <c r="P81" i="16"/>
  <c r="P28" i="16"/>
  <c r="P59" i="16"/>
  <c r="P60" i="16"/>
  <c r="P16" i="16"/>
  <c r="P6" i="16"/>
  <c r="P40" i="16"/>
  <c r="P58" i="16"/>
  <c r="P30" i="16"/>
  <c r="R4" i="16"/>
  <c r="Q16" i="16" s="1"/>
  <c r="P55" i="16"/>
  <c r="P68" i="16"/>
  <c r="P39" i="16"/>
  <c r="P74" i="16"/>
  <c r="P67" i="16"/>
  <c r="P57" i="16"/>
  <c r="P80" i="16"/>
  <c r="P43" i="16"/>
  <c r="P31" i="16"/>
  <c r="P37" i="16"/>
  <c r="P66" i="16"/>
  <c r="P70" i="16"/>
  <c r="P83" i="16"/>
  <c r="P62" i="16"/>
  <c r="P14" i="16"/>
  <c r="P54" i="16"/>
  <c r="P29" i="16"/>
  <c r="P12" i="16"/>
  <c r="P48" i="16"/>
  <c r="P42" i="16"/>
  <c r="P78" i="16"/>
  <c r="P56" i="16"/>
  <c r="P11" i="16"/>
  <c r="P33" i="16"/>
  <c r="P25" i="16"/>
  <c r="P53" i="16"/>
  <c r="E405" i="15"/>
  <c r="E354" i="15"/>
  <c r="E361" i="15"/>
  <c r="E167" i="15"/>
  <c r="E45" i="15"/>
  <c r="E59" i="15"/>
  <c r="E46" i="15"/>
  <c r="E389" i="15"/>
  <c r="E376" i="15"/>
  <c r="E325" i="15"/>
  <c r="E420" i="15"/>
  <c r="E258" i="15"/>
  <c r="E100" i="15"/>
  <c r="E346" i="15"/>
  <c r="E291" i="15"/>
  <c r="E379" i="15"/>
  <c r="E355" i="15"/>
  <c r="E326" i="15"/>
  <c r="E53" i="15"/>
  <c r="E328" i="15"/>
  <c r="E338" i="15"/>
  <c r="E97" i="15"/>
  <c r="E60" i="15"/>
  <c r="E129" i="15"/>
  <c r="E96" i="15"/>
  <c r="E85" i="15"/>
  <c r="E347" i="15"/>
  <c r="E204" i="15"/>
  <c r="E411" i="15"/>
  <c r="E339" i="15"/>
  <c r="E84" i="15"/>
  <c r="E92" i="15"/>
  <c r="E395" i="15"/>
  <c r="E58" i="15"/>
  <c r="E329" i="15"/>
  <c r="E61" i="15"/>
  <c r="E255" i="15"/>
  <c r="E378" i="15"/>
  <c r="E369" i="15"/>
  <c r="E276" i="15"/>
  <c r="E279" i="15"/>
  <c r="E184" i="15"/>
  <c r="E163" i="15"/>
  <c r="E132" i="15"/>
  <c r="E213" i="15"/>
  <c r="E300" i="15"/>
  <c r="E226" i="15"/>
  <c r="E148" i="15"/>
  <c r="E186" i="15"/>
  <c r="E117" i="15"/>
  <c r="E93" i="15"/>
  <c r="E198" i="15"/>
  <c r="E239" i="15"/>
  <c r="E64" i="15"/>
  <c r="E282" i="15"/>
  <c r="E219" i="15"/>
  <c r="E72" i="15"/>
  <c r="E121" i="15"/>
  <c r="E293" i="15"/>
  <c r="E277" i="15"/>
  <c r="E278" i="15"/>
  <c r="E241" i="15"/>
  <c r="E301" i="15"/>
  <c r="E144" i="15"/>
  <c r="E185" i="15"/>
  <c r="E103" i="15"/>
  <c r="E155" i="15"/>
  <c r="E201" i="15"/>
  <c r="E130" i="15"/>
  <c r="E139" i="15"/>
  <c r="E208" i="15"/>
  <c r="E187" i="15"/>
  <c r="E116" i="15"/>
  <c r="E217" i="15"/>
  <c r="E146" i="15"/>
  <c r="E188" i="15"/>
  <c r="E175" i="15"/>
  <c r="E78" i="15"/>
  <c r="E283" i="15"/>
  <c r="E181" i="15"/>
  <c r="E65" i="15"/>
  <c r="E292" i="15"/>
  <c r="E138" i="15"/>
  <c r="E290" i="15"/>
  <c r="E274" i="15"/>
  <c r="E233" i="15"/>
  <c r="E281" i="15"/>
  <c r="E131" i="15"/>
  <c r="E136" i="15"/>
  <c r="E296" i="15"/>
  <c r="E147" i="15"/>
  <c r="E77" i="15"/>
  <c r="E182" i="15"/>
  <c r="E285" i="15"/>
  <c r="E269" i="15"/>
  <c r="E267" i="15"/>
  <c r="E315" i="15"/>
  <c r="E310" i="15"/>
  <c r="E234" i="15"/>
  <c r="E177" i="15"/>
  <c r="E304" i="15"/>
  <c r="E126" i="15"/>
  <c r="E164" i="15"/>
  <c r="E128" i="15"/>
  <c r="E137" i="15"/>
  <c r="E235" i="15"/>
  <c r="E298" i="15"/>
  <c r="E193" i="15"/>
  <c r="E99" i="15"/>
  <c r="E174" i="15"/>
  <c r="E141" i="15"/>
  <c r="E63" i="15"/>
  <c r="E41" i="15"/>
  <c r="E91" i="15"/>
  <c r="E179" i="15"/>
  <c r="E79" i="15"/>
  <c r="E73" i="15"/>
  <c r="E113" i="15"/>
  <c r="E257" i="15"/>
  <c r="E295" i="15"/>
  <c r="E314" i="15"/>
  <c r="E145" i="15"/>
  <c r="E303" i="15"/>
  <c r="E134" i="15"/>
  <c r="E229" i="15"/>
  <c r="E135" i="15"/>
  <c r="E67" i="15"/>
  <c r="E83" i="15"/>
  <c r="E69" i="15"/>
  <c r="E305" i="15"/>
  <c r="E249" i="15"/>
  <c r="E297" i="15"/>
  <c r="E230" i="15"/>
  <c r="E243" i="15"/>
  <c r="E168" i="15"/>
  <c r="E259" i="15"/>
  <c r="E159" i="15"/>
  <c r="E115" i="15"/>
  <c r="E242" i="15"/>
  <c r="E102" i="15"/>
  <c r="E172" i="15"/>
  <c r="E299" i="15"/>
  <c r="E98" i="15"/>
  <c r="E156" i="15"/>
  <c r="E140" i="15"/>
  <c r="E240" i="15"/>
  <c r="E142" i="15"/>
  <c r="E306" i="15"/>
  <c r="E124" i="15"/>
  <c r="E75" i="15"/>
  <c r="E86" i="15"/>
  <c r="E236" i="15"/>
  <c r="E71" i="15"/>
  <c r="B47" i="15"/>
  <c r="E70" i="15"/>
  <c r="E223" i="15"/>
  <c r="E194" i="15"/>
  <c r="E288" i="15"/>
  <c r="E153" i="15"/>
  <c r="E107" i="15"/>
  <c r="E266" i="15"/>
  <c r="E232" i="15"/>
  <c r="E176" i="15"/>
  <c r="E199" i="15"/>
  <c r="E212" i="15"/>
  <c r="E192" i="15"/>
  <c r="E173" i="15"/>
  <c r="E195" i="15"/>
  <c r="E94" i="15"/>
  <c r="E178" i="15"/>
  <c r="E81" i="15"/>
  <c r="E127" i="15"/>
  <c r="E289" i="15"/>
  <c r="E210" i="15"/>
  <c r="E302" i="15"/>
  <c r="E246" i="15"/>
  <c r="E247" i="15"/>
  <c r="E272" i="15"/>
  <c r="E244" i="15"/>
  <c r="E197" i="15"/>
  <c r="E316" i="15"/>
  <c r="E245" i="15"/>
  <c r="E169" i="15"/>
  <c r="E260" i="15"/>
  <c r="E308" i="15"/>
  <c r="E160" i="15"/>
  <c r="E237" i="15"/>
  <c r="E294" i="15"/>
  <c r="E214" i="15"/>
  <c r="E165" i="15"/>
  <c r="E221" i="15"/>
  <c r="E170" i="15"/>
  <c r="E154" i="15"/>
  <c r="E82" i="15"/>
  <c r="E284" i="15"/>
  <c r="E268" i="15"/>
  <c r="E95" i="15"/>
  <c r="E74" i="15"/>
  <c r="E122" i="15"/>
  <c r="E80" i="15"/>
  <c r="E88" i="15"/>
  <c r="E203" i="15"/>
  <c r="E119" i="15"/>
  <c r="E39" i="15"/>
  <c r="E273" i="15"/>
  <c r="E318" i="15"/>
  <c r="E202" i="15"/>
  <c r="E287" i="15"/>
  <c r="E231" i="15"/>
  <c r="E215" i="15"/>
  <c r="E262" i="15"/>
  <c r="E209" i="15"/>
  <c r="E151" i="15"/>
  <c r="E320" i="15"/>
  <c r="E321" i="15"/>
  <c r="E158" i="15"/>
  <c r="E263" i="15"/>
  <c r="E311" i="15"/>
  <c r="E161" i="15"/>
  <c r="E180" i="15"/>
  <c r="E216" i="15"/>
  <c r="E166" i="15"/>
  <c r="E222" i="15"/>
  <c r="E171" i="15"/>
  <c r="E248" i="15"/>
  <c r="E319" i="15"/>
  <c r="E114" i="15"/>
  <c r="E220" i="15"/>
  <c r="E68" i="15"/>
  <c r="E118" i="15"/>
  <c r="E227" i="15"/>
  <c r="E87" i="15"/>
  <c r="E200" i="15"/>
  <c r="E207" i="15"/>
  <c r="E143" i="15"/>
  <c r="E152" i="15"/>
  <c r="E307" i="15"/>
  <c r="E211" i="15"/>
  <c r="E111" i="15"/>
  <c r="E261" i="15"/>
  <c r="E309" i="15"/>
  <c r="E133" i="15"/>
  <c r="E218" i="15"/>
  <c r="E224" i="15"/>
  <c r="E162" i="15"/>
  <c r="E250" i="15"/>
  <c r="E251" i="15"/>
  <c r="E149" i="15"/>
  <c r="E104" i="15"/>
  <c r="E89" i="15"/>
  <c r="E225" i="15"/>
  <c r="E238" i="15"/>
  <c r="E101" i="15"/>
  <c r="E280" i="15"/>
  <c r="E312" i="15"/>
  <c r="E76" i="15"/>
  <c r="E125" i="15"/>
  <c r="E105" i="15"/>
  <c r="R52" i="17" l="1"/>
  <c r="R17" i="17"/>
  <c r="R23" i="17"/>
  <c r="R49" i="17"/>
  <c r="R63" i="17"/>
  <c r="R81" i="17"/>
  <c r="R39" i="17"/>
  <c r="R77" i="17"/>
  <c r="R79" i="17"/>
  <c r="Q8" i="16"/>
  <c r="Q23" i="16"/>
  <c r="Q36" i="16"/>
  <c r="R6" i="17"/>
  <c r="R55" i="17"/>
  <c r="R20" i="17"/>
  <c r="R47" i="17"/>
  <c r="Q19" i="16"/>
  <c r="Q69" i="16"/>
  <c r="Q22" i="16"/>
  <c r="Q43" i="16"/>
  <c r="Q30" i="16"/>
  <c r="Q59" i="16"/>
  <c r="Q39" i="16"/>
  <c r="Q12" i="16"/>
  <c r="Q26" i="16"/>
  <c r="Q55" i="16"/>
  <c r="Q44" i="16"/>
  <c r="Q11" i="16"/>
  <c r="Q56" i="16"/>
  <c r="Q40" i="16"/>
  <c r="Q15" i="16"/>
  <c r="Q51" i="16"/>
  <c r="H4" i="16"/>
  <c r="P4" i="16"/>
  <c r="R68" i="17"/>
  <c r="R44" i="17"/>
  <c r="R76" i="17"/>
  <c r="R69" i="17"/>
  <c r="R56" i="17"/>
  <c r="R65" i="17"/>
  <c r="Q3" i="16"/>
  <c r="Q65" i="16"/>
  <c r="Q60" i="16"/>
  <c r="Q35" i="16"/>
  <c r="Q52" i="16"/>
  <c r="Q72" i="16"/>
  <c r="Q27" i="16"/>
  <c r="Q47" i="16"/>
  <c r="Q31" i="16"/>
  <c r="Q64" i="16"/>
  <c r="Q20" i="16"/>
  <c r="Q14" i="16"/>
  <c r="Q9" i="16"/>
  <c r="Q25" i="16"/>
  <c r="Q42" i="16"/>
  <c r="Q58" i="16"/>
  <c r="Q75" i="16"/>
  <c r="Q37" i="16"/>
  <c r="Q53" i="16"/>
  <c r="Q66" i="16"/>
  <c r="Q82" i="16"/>
  <c r="Q68" i="16"/>
  <c r="Q24" i="16"/>
  <c r="Q18" i="16"/>
  <c r="Q13" i="16"/>
  <c r="Q29" i="16"/>
  <c r="Q46" i="16"/>
  <c r="Q63" i="16"/>
  <c r="Q79" i="16"/>
  <c r="Q41" i="16"/>
  <c r="Q57" i="16"/>
  <c r="Q70" i="16"/>
  <c r="Q80" i="16"/>
  <c r="Q28" i="16"/>
  <c r="Q6" i="16"/>
  <c r="Q17" i="16"/>
  <c r="Q33" i="16"/>
  <c r="Q50" i="16"/>
  <c r="Q67" i="16"/>
  <c r="Q83" i="16"/>
  <c r="Q45" i="16"/>
  <c r="Q61" i="16"/>
  <c r="Q74" i="16"/>
  <c r="Q84" i="16"/>
  <c r="Q32" i="16"/>
  <c r="Q10" i="16"/>
  <c r="Q5" i="16"/>
  <c r="Q21" i="16"/>
  <c r="Q38" i="16"/>
  <c r="Q54" i="16"/>
  <c r="Q71" i="16"/>
  <c r="Q4" i="16"/>
  <c r="Q49" i="16"/>
  <c r="Q62" i="16"/>
  <c r="Q78" i="16"/>
  <c r="Q81" i="16"/>
  <c r="Q7" i="16"/>
  <c r="Q34" i="16"/>
  <c r="Q73" i="16"/>
  <c r="Q48" i="16"/>
  <c r="Q77" i="16"/>
  <c r="Q76" i="16"/>
  <c r="R40" i="17"/>
  <c r="R57" i="17"/>
  <c r="R9" i="17"/>
  <c r="R73" i="17"/>
  <c r="R80" i="17"/>
  <c r="R60" i="17"/>
  <c r="R37" i="17"/>
  <c r="R4" i="17"/>
  <c r="R5" i="17"/>
  <c r="R24" i="17"/>
  <c r="R15" i="17"/>
  <c r="R46" i="17"/>
  <c r="R78" i="17"/>
  <c r="R28" i="17"/>
  <c r="R11" i="17"/>
  <c r="R13" i="17"/>
  <c r="R35" i="17"/>
  <c r="R51" i="17"/>
  <c r="R83" i="17"/>
  <c r="R66" i="17"/>
  <c r="R22" i="17"/>
  <c r="R54" i="17"/>
  <c r="R30" i="17"/>
  <c r="R21" i="17"/>
  <c r="R32" i="17"/>
  <c r="R42" i="17"/>
  <c r="R67" i="17"/>
  <c r="R7" i="17"/>
  <c r="R34" i="17"/>
  <c r="R18" i="17"/>
  <c r="R43" i="17"/>
  <c r="R62" i="17"/>
  <c r="R16" i="17"/>
  <c r="R27" i="17"/>
  <c r="R45" i="17"/>
  <c r="R58" i="17"/>
  <c r="R74" i="17"/>
  <c r="R10" i="17"/>
  <c r="R36" i="17"/>
  <c r="R31" i="17"/>
  <c r="R59" i="17"/>
  <c r="R75" i="17"/>
  <c r="R19" i="17"/>
  <c r="R50" i="17"/>
  <c r="R82" i="17"/>
  <c r="R14" i="17"/>
  <c r="R53" i="17"/>
  <c r="R38" i="17"/>
  <c r="R70" i="17"/>
  <c r="R12" i="17"/>
  <c r="R25" i="17"/>
  <c r="R61" i="17"/>
  <c r="R8" i="17"/>
  <c r="R33" i="17"/>
  <c r="R64" i="17"/>
  <c r="R72" i="17"/>
  <c r="R48" i="17"/>
  <c r="R71" i="17"/>
  <c r="R26" i="17"/>
  <c r="R41" i="17"/>
  <c r="R84" i="17"/>
  <c r="R3" i="17"/>
  <c r="G4" i="17"/>
  <c r="Q4" i="17"/>
  <c r="T3" i="17" s="1"/>
  <c r="G4" i="16"/>
  <c r="F5" i="16"/>
  <c r="H5" i="16" s="1"/>
  <c r="O15" i="16"/>
  <c r="P15" i="16" s="1"/>
  <c r="O45" i="16"/>
  <c r="P45" i="16" s="1"/>
  <c r="O8" i="16"/>
  <c r="P8" i="16" s="1"/>
  <c r="B48" i="15"/>
  <c r="S5" i="16" l="1"/>
  <c r="S3" i="16"/>
  <c r="G5" i="17"/>
  <c r="I4" i="17"/>
  <c r="H4" i="17"/>
  <c r="T5" i="17"/>
  <c r="U3" i="17" s="1"/>
  <c r="U5" i="17" s="1"/>
  <c r="G5" i="16"/>
  <c r="F6" i="16"/>
  <c r="H6" i="16" s="1"/>
  <c r="B49" i="15"/>
  <c r="T3" i="16" l="1"/>
  <c r="T5" i="16" s="1"/>
  <c r="I5" i="17"/>
  <c r="G6" i="17"/>
  <c r="H5" i="17"/>
  <c r="F7" i="16"/>
  <c r="G6" i="16"/>
  <c r="B50" i="15"/>
  <c r="F8" i="16" l="1"/>
  <c r="H8" i="16" s="1"/>
  <c r="H7" i="16"/>
  <c r="G7" i="17"/>
  <c r="I6" i="17"/>
  <c r="H6" i="17"/>
  <c r="G7" i="16"/>
  <c r="B51" i="15"/>
  <c r="G8" i="16" l="1"/>
  <c r="F9" i="16"/>
  <c r="H9" i="16" s="1"/>
  <c r="I7" i="17"/>
  <c r="H7" i="17"/>
  <c r="G8" i="17"/>
  <c r="B52" i="15"/>
  <c r="G9" i="16" l="1"/>
  <c r="F10" i="16"/>
  <c r="H10" i="16" s="1"/>
  <c r="I8" i="17"/>
  <c r="G9" i="17"/>
  <c r="H8" i="17"/>
  <c r="B53" i="15"/>
  <c r="G10" i="16" l="1"/>
  <c r="F11" i="16"/>
  <c r="H11" i="16" s="1"/>
  <c r="G10" i="17"/>
  <c r="I9" i="17"/>
  <c r="H9" i="17"/>
  <c r="B54" i="15"/>
  <c r="F12" i="16" l="1"/>
  <c r="H12" i="16" s="1"/>
  <c r="G11" i="16"/>
  <c r="I10" i="17"/>
  <c r="H10" i="17"/>
  <c r="G11" i="17"/>
  <c r="B55" i="15"/>
  <c r="F13" i="16" l="1"/>
  <c r="H13" i="16" s="1"/>
  <c r="G12" i="16"/>
  <c r="G12" i="17"/>
  <c r="I11" i="17"/>
  <c r="H11" i="17"/>
  <c r="B56" i="15"/>
  <c r="F14" i="16" l="1"/>
  <c r="H14" i="16" s="1"/>
  <c r="G13" i="16"/>
  <c r="G13" i="17"/>
  <c r="I12" i="17"/>
  <c r="H12" i="17"/>
  <c r="B57" i="15"/>
  <c r="G14" i="16" l="1"/>
  <c r="F15" i="16"/>
  <c r="H15" i="16" s="1"/>
  <c r="I13" i="17"/>
  <c r="G14" i="17"/>
  <c r="H13" i="17"/>
  <c r="B58" i="15"/>
  <c r="F16" i="16" l="1"/>
  <c r="H16" i="16" s="1"/>
  <c r="G15" i="16"/>
  <c r="G15" i="17"/>
  <c r="I14" i="17"/>
  <c r="H14" i="17"/>
  <c r="B59" i="15"/>
  <c r="G16" i="16" l="1"/>
  <c r="F17" i="16"/>
  <c r="H17" i="16" s="1"/>
  <c r="G16" i="17"/>
  <c r="I15" i="17"/>
  <c r="H15" i="17"/>
  <c r="B60" i="15"/>
  <c r="F18" i="16" l="1"/>
  <c r="H18" i="16" s="1"/>
  <c r="G17" i="16"/>
  <c r="I16" i="17"/>
  <c r="G17" i="17"/>
  <c r="H16" i="17"/>
  <c r="B61" i="15"/>
  <c r="F19" i="16" l="1"/>
  <c r="H19" i="16" s="1"/>
  <c r="G18" i="16"/>
  <c r="G18" i="17"/>
  <c r="I17" i="17"/>
  <c r="H17" i="17"/>
  <c r="B62" i="15"/>
  <c r="G19" i="16" l="1"/>
  <c r="F20" i="16"/>
  <c r="H20" i="16" s="1"/>
  <c r="I18" i="17"/>
  <c r="G19" i="17"/>
  <c r="H18" i="17"/>
  <c r="B63" i="15"/>
  <c r="F21" i="16" l="1"/>
  <c r="H21" i="16" s="1"/>
  <c r="G20" i="16"/>
  <c r="G20" i="17"/>
  <c r="I19" i="17"/>
  <c r="H19" i="17"/>
  <c r="B64" i="15"/>
  <c r="G21" i="16" l="1"/>
  <c r="F22" i="16"/>
  <c r="H22" i="16" s="1"/>
  <c r="G21" i="17"/>
  <c r="I20" i="17"/>
  <c r="H20" i="17"/>
  <c r="B65" i="15"/>
  <c r="G22" i="16" l="1"/>
  <c r="F23" i="16"/>
  <c r="H23" i="16" s="1"/>
  <c r="G22" i="17"/>
  <c r="I21" i="17"/>
  <c r="H21" i="17"/>
  <c r="B66" i="15"/>
  <c r="F24" i="16" l="1"/>
  <c r="H24" i="16" s="1"/>
  <c r="G23" i="16"/>
  <c r="G23" i="17"/>
  <c r="I22" i="17"/>
  <c r="H22" i="17"/>
  <c r="B67" i="15"/>
  <c r="G24" i="16" l="1"/>
  <c r="F25" i="16"/>
  <c r="H25" i="16" s="1"/>
  <c r="I23" i="17"/>
  <c r="G24" i="17"/>
  <c r="H23" i="17"/>
  <c r="B68" i="15"/>
  <c r="G25" i="16" l="1"/>
  <c r="F26" i="16"/>
  <c r="H26" i="16" s="1"/>
  <c r="G25" i="17"/>
  <c r="I24" i="17"/>
  <c r="H24" i="17"/>
  <c r="B69" i="15"/>
  <c r="F27" i="16" l="1"/>
  <c r="H27" i="16" s="1"/>
  <c r="G26" i="16"/>
  <c r="I25" i="17"/>
  <c r="G26" i="17"/>
  <c r="H25" i="17"/>
  <c r="B70" i="15"/>
  <c r="G27" i="16" l="1"/>
  <c r="F28" i="16"/>
  <c r="H28" i="16" s="1"/>
  <c r="I26" i="17"/>
  <c r="G27" i="17"/>
  <c r="H26" i="17"/>
  <c r="B71" i="15"/>
  <c r="G28" i="16" l="1"/>
  <c r="F29" i="16"/>
  <c r="H29" i="16" s="1"/>
  <c r="G28" i="17"/>
  <c r="I27" i="17"/>
  <c r="H27" i="17"/>
  <c r="B72" i="15"/>
  <c r="F30" i="16" l="1"/>
  <c r="H30" i="16" s="1"/>
  <c r="G29" i="16"/>
  <c r="I28" i="17"/>
  <c r="G29" i="17"/>
  <c r="H28" i="17"/>
  <c r="B73" i="15"/>
  <c r="G30" i="16" l="1"/>
  <c r="F31" i="16"/>
  <c r="H31" i="16" s="1"/>
  <c r="G30" i="17"/>
  <c r="I29" i="17"/>
  <c r="H29" i="17"/>
  <c r="B74" i="15"/>
  <c r="F32" i="16" l="1"/>
  <c r="H32" i="16" s="1"/>
  <c r="G31" i="16"/>
  <c r="G31" i="17"/>
  <c r="I30" i="17"/>
  <c r="H30" i="17"/>
  <c r="B75" i="15"/>
  <c r="G32" i="16" l="1"/>
  <c r="F33" i="16"/>
  <c r="H33" i="16" s="1"/>
  <c r="I31" i="17"/>
  <c r="G32" i="17"/>
  <c r="H31" i="17"/>
  <c r="B76" i="15"/>
  <c r="F34" i="16" l="1"/>
  <c r="H34" i="16" s="1"/>
  <c r="G33" i="16"/>
  <c r="G33" i="17"/>
  <c r="I32" i="17"/>
  <c r="H32" i="17"/>
  <c r="B77" i="15"/>
  <c r="F35" i="16" l="1"/>
  <c r="H35" i="16" s="1"/>
  <c r="G34" i="16"/>
  <c r="G34" i="17"/>
  <c r="I33" i="17"/>
  <c r="H33" i="17"/>
  <c r="B78" i="15"/>
  <c r="G35" i="16" l="1"/>
  <c r="F36" i="16"/>
  <c r="H36" i="16" s="1"/>
  <c r="G35" i="17"/>
  <c r="I34" i="17"/>
  <c r="H34" i="17"/>
  <c r="B79" i="15"/>
  <c r="G36" i="16" l="1"/>
  <c r="F37" i="16"/>
  <c r="H37" i="16" s="1"/>
  <c r="G36" i="17"/>
  <c r="I35" i="17"/>
  <c r="H35" i="17"/>
  <c r="B80" i="15"/>
  <c r="F38" i="16" l="1"/>
  <c r="H38" i="16" s="1"/>
  <c r="G37" i="16"/>
  <c r="G37" i="17"/>
  <c r="I36" i="17"/>
  <c r="H36" i="17"/>
  <c r="B81" i="15"/>
  <c r="F39" i="16" l="1"/>
  <c r="H39" i="16" s="1"/>
  <c r="G38" i="16"/>
  <c r="G38" i="17"/>
  <c r="I37" i="17"/>
  <c r="H37" i="17"/>
  <c r="B82" i="15"/>
  <c r="G39" i="16" l="1"/>
  <c r="F40" i="16"/>
  <c r="H40" i="16" s="1"/>
  <c r="I38" i="17"/>
  <c r="G39" i="17"/>
  <c r="H38" i="17"/>
  <c r="B83" i="15"/>
  <c r="F41" i="16" l="1"/>
  <c r="H41" i="16" s="1"/>
  <c r="G40" i="16"/>
  <c r="G40" i="17"/>
  <c r="I39" i="17"/>
  <c r="H39" i="17"/>
  <c r="B84" i="15"/>
  <c r="G41" i="16" l="1"/>
  <c r="F42" i="16"/>
  <c r="H42" i="16" s="1"/>
  <c r="G41" i="17"/>
  <c r="I40" i="17"/>
  <c r="H40" i="17"/>
  <c r="B85" i="15"/>
  <c r="G42" i="16" l="1"/>
  <c r="F43" i="16"/>
  <c r="H43" i="16" s="1"/>
  <c r="I41" i="17"/>
  <c r="G42" i="17"/>
  <c r="H41" i="17"/>
  <c r="B86" i="15"/>
  <c r="F44" i="16" l="1"/>
  <c r="H44" i="16" s="1"/>
  <c r="G43" i="16"/>
  <c r="G43" i="17"/>
  <c r="I42" i="17"/>
  <c r="H42" i="17"/>
  <c r="B87" i="15"/>
  <c r="F45" i="16" l="1"/>
  <c r="H45" i="16" s="1"/>
  <c r="G44" i="16"/>
  <c r="G44" i="17"/>
  <c r="I43" i="17"/>
  <c r="H43" i="17"/>
  <c r="B88" i="15"/>
  <c r="F46" i="16" l="1"/>
  <c r="H46" i="16" s="1"/>
  <c r="G45" i="16"/>
  <c r="G45" i="17"/>
  <c r="I44" i="17"/>
  <c r="H44" i="17"/>
  <c r="B89" i="15"/>
  <c r="G46" i="16" l="1"/>
  <c r="F47" i="16"/>
  <c r="H47" i="16" s="1"/>
  <c r="I45" i="17"/>
  <c r="G46" i="17"/>
  <c r="H45" i="17"/>
  <c r="B90" i="15"/>
  <c r="F48" i="16" l="1"/>
  <c r="H48" i="16" s="1"/>
  <c r="G47" i="16"/>
  <c r="I46" i="17"/>
  <c r="G47" i="17"/>
  <c r="H46" i="17"/>
  <c r="B91" i="15"/>
  <c r="G48" i="16" l="1"/>
  <c r="F49" i="16"/>
  <c r="H49" i="16" s="1"/>
  <c r="G48" i="17"/>
  <c r="I47" i="17"/>
  <c r="H47" i="17"/>
  <c r="B92" i="15"/>
  <c r="F50" i="16" l="1"/>
  <c r="H50" i="16" s="1"/>
  <c r="G49" i="16"/>
  <c r="G49" i="17"/>
  <c r="I48" i="17"/>
  <c r="H48" i="17"/>
  <c r="B93" i="15"/>
  <c r="F51" i="16" l="1"/>
  <c r="H51" i="16" s="1"/>
  <c r="G50" i="16"/>
  <c r="I49" i="17"/>
  <c r="G50" i="17"/>
  <c r="H49" i="17"/>
  <c r="B94" i="15"/>
  <c r="G51" i="16" l="1"/>
  <c r="F52" i="16"/>
  <c r="H52" i="16" s="1"/>
  <c r="G51" i="17"/>
  <c r="I50" i="17"/>
  <c r="H50" i="17"/>
  <c r="B95" i="15"/>
  <c r="G52" i="16" l="1"/>
  <c r="F53" i="16"/>
  <c r="H53" i="16" s="1"/>
  <c r="G52" i="17"/>
  <c r="I51" i="17"/>
  <c r="H51" i="17"/>
  <c r="B96" i="15"/>
  <c r="F54" i="16" l="1"/>
  <c r="H54" i="16" s="1"/>
  <c r="G53" i="16"/>
  <c r="G53" i="17"/>
  <c r="I52" i="17"/>
  <c r="H52" i="17"/>
  <c r="B97" i="15"/>
  <c r="G54" i="16" l="1"/>
  <c r="F55" i="16"/>
  <c r="H55" i="16" s="1"/>
  <c r="I53" i="17"/>
  <c r="G54" i="17"/>
  <c r="H53" i="17"/>
  <c r="B98" i="15"/>
  <c r="G55" i="16" l="1"/>
  <c r="F56" i="16"/>
  <c r="H56" i="16" s="1"/>
  <c r="I54" i="17"/>
  <c r="G55" i="17"/>
  <c r="H54" i="17"/>
  <c r="B99" i="15"/>
  <c r="G56" i="16" l="1"/>
  <c r="F57" i="16"/>
  <c r="H57" i="16" s="1"/>
  <c r="G56" i="17"/>
  <c r="I55" i="17"/>
  <c r="H55" i="17"/>
  <c r="B100" i="15"/>
  <c r="G57" i="16" l="1"/>
  <c r="F58" i="16"/>
  <c r="H58" i="16" s="1"/>
  <c r="G57" i="17"/>
  <c r="I56" i="17"/>
  <c r="H56" i="17"/>
  <c r="B101" i="15"/>
  <c r="F59" i="16" l="1"/>
  <c r="H59" i="16" s="1"/>
  <c r="G58" i="16"/>
  <c r="I57" i="17"/>
  <c r="G58" i="17"/>
  <c r="H57" i="17"/>
  <c r="B102" i="15"/>
  <c r="G59" i="16" l="1"/>
  <c r="F60" i="16"/>
  <c r="H60" i="16" s="1"/>
  <c r="G59" i="17"/>
  <c r="I58" i="17"/>
  <c r="H58" i="17"/>
  <c r="B103" i="15"/>
  <c r="G60" i="16" l="1"/>
  <c r="F61" i="16"/>
  <c r="H61" i="16" s="1"/>
  <c r="G60" i="17"/>
  <c r="I59" i="17"/>
  <c r="H59" i="17"/>
  <c r="B104" i="15"/>
  <c r="F62" i="16" l="1"/>
  <c r="H62" i="16" s="1"/>
  <c r="G61" i="16"/>
  <c r="G61" i="17"/>
  <c r="I60" i="17"/>
  <c r="H60" i="17"/>
  <c r="B105" i="15"/>
  <c r="G62" i="16" l="1"/>
  <c r="F63" i="16"/>
  <c r="H63" i="16" s="1"/>
  <c r="I61" i="17"/>
  <c r="G62" i="17"/>
  <c r="H61" i="17"/>
  <c r="B106" i="15"/>
  <c r="F64" i="16" l="1"/>
  <c r="H64" i="16" s="1"/>
  <c r="G63" i="16"/>
  <c r="I62" i="17"/>
  <c r="G63" i="17"/>
  <c r="H62" i="17"/>
  <c r="B107" i="15"/>
  <c r="G64" i="16" l="1"/>
  <c r="F65" i="16"/>
  <c r="H65" i="16" s="1"/>
  <c r="G64" i="17"/>
  <c r="I63" i="17"/>
  <c r="H63" i="17"/>
  <c r="B108" i="15"/>
  <c r="F66" i="16" l="1"/>
  <c r="H66" i="16" s="1"/>
  <c r="G65" i="16"/>
  <c r="G65" i="17"/>
  <c r="I64" i="17"/>
  <c r="H64" i="17"/>
  <c r="B109" i="15"/>
  <c r="G66" i="16" l="1"/>
  <c r="F67" i="16"/>
  <c r="H67" i="16" s="1"/>
  <c r="I65" i="17"/>
  <c r="G66" i="17"/>
  <c r="H65" i="17"/>
  <c r="B110" i="15"/>
  <c r="F68" i="16" l="1"/>
  <c r="H68" i="16" s="1"/>
  <c r="G67" i="16"/>
  <c r="G67" i="17"/>
  <c r="I66" i="17"/>
  <c r="H66" i="17"/>
  <c r="B111" i="15"/>
  <c r="G68" i="16" l="1"/>
  <c r="F69" i="16"/>
  <c r="H69" i="16" s="1"/>
  <c r="G68" i="17"/>
  <c r="I67" i="17"/>
  <c r="H67" i="17"/>
  <c r="B112" i="15"/>
  <c r="F70" i="16" l="1"/>
  <c r="H70" i="16" s="1"/>
  <c r="G69" i="16"/>
  <c r="G69" i="17"/>
  <c r="I68" i="17"/>
  <c r="H68" i="17"/>
  <c r="B113" i="15"/>
  <c r="G70" i="16" l="1"/>
  <c r="F71" i="16"/>
  <c r="H71" i="16" s="1"/>
  <c r="I69" i="17"/>
  <c r="G70" i="17"/>
  <c r="H69" i="17"/>
  <c r="B114" i="15"/>
  <c r="F72" i="16" l="1"/>
  <c r="H72" i="16" s="1"/>
  <c r="G71" i="16"/>
  <c r="I70" i="17"/>
  <c r="G71" i="17"/>
  <c r="H70" i="17"/>
  <c r="B115" i="15"/>
  <c r="G72" i="16" l="1"/>
  <c r="F73" i="16"/>
  <c r="H73" i="16" s="1"/>
  <c r="G72" i="17"/>
  <c r="I71" i="17"/>
  <c r="H71" i="17"/>
  <c r="B116" i="15"/>
  <c r="F74" i="16" l="1"/>
  <c r="H74" i="16" s="1"/>
  <c r="G73" i="16"/>
  <c r="G73" i="17"/>
  <c r="I72" i="17"/>
  <c r="H72" i="17"/>
  <c r="B117" i="15"/>
  <c r="G74" i="16" l="1"/>
  <c r="F75" i="16"/>
  <c r="H75" i="16" s="1"/>
  <c r="I73" i="17"/>
  <c r="G74" i="17"/>
  <c r="H73" i="17"/>
  <c r="B118" i="15"/>
  <c r="G75" i="16" l="1"/>
  <c r="F76" i="16"/>
  <c r="H76" i="16" s="1"/>
  <c r="G75" i="17"/>
  <c r="I74" i="17"/>
  <c r="H74" i="17"/>
  <c r="B119" i="15"/>
  <c r="F77" i="16" l="1"/>
  <c r="H77" i="16" s="1"/>
  <c r="G76" i="16"/>
  <c r="G76" i="17"/>
  <c r="I75" i="17"/>
  <c r="H75" i="17"/>
  <c r="B120" i="15"/>
  <c r="G77" i="16" l="1"/>
  <c r="F78" i="16"/>
  <c r="H78" i="16" s="1"/>
  <c r="G77" i="17"/>
  <c r="I76" i="17"/>
  <c r="H76" i="17"/>
  <c r="B121" i="15"/>
  <c r="G78" i="16" l="1"/>
  <c r="F79" i="16"/>
  <c r="H79" i="16" s="1"/>
  <c r="I77" i="17"/>
  <c r="G78" i="17"/>
  <c r="H77" i="17"/>
  <c r="B122" i="15"/>
  <c r="F80" i="16" l="1"/>
  <c r="H80" i="16" s="1"/>
  <c r="G79" i="16"/>
  <c r="I78" i="17"/>
  <c r="G79" i="17"/>
  <c r="H78" i="17"/>
  <c r="B123" i="15"/>
  <c r="F81" i="16" l="1"/>
  <c r="H81" i="16" s="1"/>
  <c r="G80" i="16"/>
  <c r="G80" i="17"/>
  <c r="I79" i="17"/>
  <c r="H79" i="17"/>
  <c r="B124" i="15"/>
  <c r="F82" i="16" l="1"/>
  <c r="H82" i="16" s="1"/>
  <c r="G81" i="16"/>
  <c r="G81" i="17"/>
  <c r="I80" i="17"/>
  <c r="H80" i="17"/>
  <c r="B125" i="15"/>
  <c r="F83" i="16" l="1"/>
  <c r="H83" i="16" s="1"/>
  <c r="G82" i="16"/>
  <c r="I81" i="17"/>
  <c r="G82" i="17"/>
  <c r="H81" i="17"/>
  <c r="B126" i="15"/>
  <c r="F84" i="16" l="1"/>
  <c r="H84" i="16" s="1"/>
  <c r="J5" i="16" s="1"/>
  <c r="G83" i="16"/>
  <c r="G83" i="17"/>
  <c r="I82" i="17"/>
  <c r="H82" i="17"/>
  <c r="B127" i="15"/>
  <c r="G84" i="16" l="1"/>
  <c r="J3" i="16" s="1"/>
  <c r="K3" i="16" s="1"/>
  <c r="K5" i="16" s="1"/>
  <c r="T8" i="16" s="1"/>
  <c r="G84" i="17"/>
  <c r="I83" i="17"/>
  <c r="H83" i="17"/>
  <c r="B128" i="15"/>
  <c r="I84" i="17" l="1"/>
  <c r="K5" i="17" s="1"/>
  <c r="H84" i="17"/>
  <c r="K3" i="17" s="1"/>
  <c r="B129" i="15"/>
  <c r="L3" i="17" l="1"/>
  <c r="L5" i="17" s="1"/>
  <c r="U8" i="17" s="1"/>
  <c r="B130" i="15"/>
  <c r="B131" i="15" l="1"/>
  <c r="B132" i="15" l="1"/>
  <c r="B133" i="15" l="1"/>
  <c r="B134" i="15" l="1"/>
  <c r="B135" i="15" l="1"/>
  <c r="B136" i="15" l="1"/>
  <c r="B137" i="15" l="1"/>
  <c r="B138" i="15" l="1"/>
  <c r="B139" i="15" l="1"/>
  <c r="B140" i="15" l="1"/>
  <c r="B141" i="15" l="1"/>
  <c r="B142" i="15" l="1"/>
  <c r="B143" i="15" l="1"/>
  <c r="B144" i="15" l="1"/>
  <c r="B145" i="15" l="1"/>
  <c r="B146" i="15" l="1"/>
  <c r="B147" i="15" l="1"/>
  <c r="B148" i="15" l="1"/>
  <c r="B149" i="15" l="1"/>
  <c r="B150" i="15" l="1"/>
  <c r="B151" i="15" l="1"/>
  <c r="B152" i="15" l="1"/>
  <c r="B153" i="15" l="1"/>
  <c r="B154" i="15" l="1"/>
  <c r="B155" i="15" l="1"/>
  <c r="B156" i="15" l="1"/>
  <c r="B157" i="15" l="1"/>
  <c r="B158" i="15" l="1"/>
  <c r="B159" i="15" l="1"/>
  <c r="B160" i="15" l="1"/>
  <c r="B161" i="15" l="1"/>
  <c r="B162" i="15" l="1"/>
  <c r="B163" i="15" l="1"/>
  <c r="B164" i="15" l="1"/>
  <c r="B165" i="15" l="1"/>
  <c r="B166" i="15" l="1"/>
  <c r="B167" i="15" l="1"/>
  <c r="B168" i="15" l="1"/>
  <c r="B169" i="15" l="1"/>
  <c r="B170" i="15" l="1"/>
  <c r="B171" i="15" l="1"/>
  <c r="B172" i="15" l="1"/>
  <c r="B173" i="15" l="1"/>
  <c r="B174" i="15" l="1"/>
  <c r="B175" i="15" l="1"/>
  <c r="B176" i="15" l="1"/>
  <c r="B177" i="15" l="1"/>
  <c r="B178" i="15" l="1"/>
  <c r="B179" i="15" l="1"/>
  <c r="B180" i="15" l="1"/>
  <c r="B181" i="15" l="1"/>
  <c r="B182" i="15" l="1"/>
  <c r="B183" i="15" l="1"/>
  <c r="B184" i="15" l="1"/>
  <c r="B185" i="15" l="1"/>
  <c r="B186" i="15" l="1"/>
  <c r="B187" i="15" l="1"/>
  <c r="B188" i="15" l="1"/>
  <c r="B189" i="15" l="1"/>
  <c r="B190" i="15" l="1"/>
  <c r="B191" i="15" l="1"/>
  <c r="B192" i="15" l="1"/>
  <c r="B193" i="15" l="1"/>
  <c r="B194" i="15" l="1"/>
  <c r="B195" i="15" l="1"/>
  <c r="B196" i="15" l="1"/>
  <c r="B197" i="15" l="1"/>
  <c r="B198" i="15" l="1"/>
  <c r="B199" i="15" l="1"/>
  <c r="B200" i="15" l="1"/>
  <c r="B201" i="15" l="1"/>
  <c r="B202" i="15" l="1"/>
  <c r="B203" i="15" l="1"/>
  <c r="B204" i="15" l="1"/>
  <c r="B205" i="15" l="1"/>
  <c r="B206" i="15" l="1"/>
  <c r="B207" i="15" l="1"/>
  <c r="B208" i="15" l="1"/>
  <c r="B209" i="15" l="1"/>
  <c r="B210" i="15" l="1"/>
  <c r="B211" i="15" l="1"/>
  <c r="B212" i="15" l="1"/>
  <c r="B213" i="15" l="1"/>
  <c r="B214" i="15" l="1"/>
  <c r="B215" i="15" l="1"/>
  <c r="B216" i="15" l="1"/>
  <c r="B217" i="15" l="1"/>
  <c r="B218" i="15" l="1"/>
  <c r="B219" i="15" l="1"/>
  <c r="B220" i="15" l="1"/>
  <c r="B221" i="15" l="1"/>
  <c r="B222" i="15" l="1"/>
  <c r="B223" i="15" l="1"/>
  <c r="B224" i="15" l="1"/>
  <c r="B225" i="15" l="1"/>
  <c r="B226" i="15" l="1"/>
  <c r="B227" i="15" l="1"/>
  <c r="B228" i="15" l="1"/>
  <c r="B229" i="15" l="1"/>
  <c r="B230" i="15" l="1"/>
  <c r="B231" i="15" l="1"/>
  <c r="B232" i="15" l="1"/>
  <c r="B233" i="15" l="1"/>
  <c r="B234" i="15" l="1"/>
  <c r="B235" i="15" l="1"/>
  <c r="B236" i="15" l="1"/>
  <c r="B237" i="15" l="1"/>
  <c r="B238" i="15" l="1"/>
  <c r="B239" i="15" l="1"/>
  <c r="B240" i="15" l="1"/>
  <c r="B241" i="15" l="1"/>
  <c r="B242" i="15" l="1"/>
  <c r="B243" i="15" l="1"/>
  <c r="B244" i="15" l="1"/>
  <c r="B245" i="15" l="1"/>
  <c r="B246" i="15" l="1"/>
  <c r="B247" i="15" l="1"/>
  <c r="B248" i="15" l="1"/>
  <c r="B249" i="15" l="1"/>
  <c r="B250" i="15" l="1"/>
  <c r="B251" i="15" l="1"/>
  <c r="B252" i="15" l="1"/>
  <c r="B253" i="15" l="1"/>
  <c r="B254" i="15" l="1"/>
  <c r="B255" i="15" l="1"/>
  <c r="B256" i="15" l="1"/>
  <c r="B257" i="15" l="1"/>
  <c r="B258" i="15" l="1"/>
  <c r="B259" i="15" l="1"/>
  <c r="B260" i="15" l="1"/>
  <c r="B261" i="15" l="1"/>
  <c r="B262" i="15" l="1"/>
  <c r="B263" i="15" l="1"/>
  <c r="B264" i="15" l="1"/>
  <c r="B265" i="15" l="1"/>
  <c r="B266" i="15" l="1"/>
  <c r="B267" i="15" l="1"/>
  <c r="B268" i="15" l="1"/>
  <c r="B269" i="15" l="1"/>
  <c r="B270" i="15" l="1"/>
  <c r="B271" i="15" l="1"/>
  <c r="B272" i="15" l="1"/>
  <c r="B273" i="15" l="1"/>
  <c r="B274" i="15" l="1"/>
  <c r="B275" i="15" l="1"/>
  <c r="B276" i="15" l="1"/>
  <c r="B277" i="15" l="1"/>
  <c r="B278" i="15" l="1"/>
  <c r="B279" i="15" l="1"/>
  <c r="B280" i="15" l="1"/>
  <c r="B281" i="15" l="1"/>
  <c r="B282" i="15" l="1"/>
  <c r="B283" i="15" l="1"/>
  <c r="B284" i="15" l="1"/>
  <c r="B285" i="15" l="1"/>
  <c r="B286" i="15" l="1"/>
  <c r="B287" i="15" l="1"/>
  <c r="B288" i="15" l="1"/>
  <c r="B289" i="15" l="1"/>
  <c r="B290" i="15" l="1"/>
  <c r="B291" i="15" l="1"/>
  <c r="B292" i="15" l="1"/>
  <c r="B293" i="15" l="1"/>
  <c r="B294" i="15" l="1"/>
  <c r="B295" i="15" l="1"/>
  <c r="B296" i="15" l="1"/>
  <c r="B297" i="15" l="1"/>
  <c r="B298" i="15" l="1"/>
  <c r="B299" i="15" l="1"/>
  <c r="B300" i="15" l="1"/>
  <c r="B301" i="15" l="1"/>
  <c r="B302" i="15" l="1"/>
  <c r="B303" i="15" l="1"/>
  <c r="B304" i="15" l="1"/>
  <c r="B305" i="15" l="1"/>
  <c r="B306" i="15" l="1"/>
  <c r="B307" i="15" l="1"/>
  <c r="B308" i="15" l="1"/>
  <c r="B309" i="15" l="1"/>
  <c r="B310" i="15" l="1"/>
  <c r="B311" i="15" l="1"/>
  <c r="B312" i="15" l="1"/>
  <c r="B313" i="15" l="1"/>
  <c r="B314" i="15" l="1"/>
  <c r="B315" i="15" l="1"/>
  <c r="B316" i="15" l="1"/>
  <c r="B317" i="15" l="1"/>
  <c r="B318" i="15" l="1"/>
  <c r="B319" i="15" l="1"/>
  <c r="B320" i="15" l="1"/>
  <c r="B321" i="15" l="1"/>
  <c r="B322" i="15" l="1"/>
  <c r="B323" i="15" l="1"/>
  <c r="B324" i="15" l="1"/>
  <c r="B325" i="15" l="1"/>
  <c r="B326" i="15" l="1"/>
  <c r="B327" i="15" l="1"/>
  <c r="B328" i="15" l="1"/>
  <c r="B329" i="15" l="1"/>
  <c r="B330" i="15" l="1"/>
  <c r="B331" i="15" l="1"/>
  <c r="B332" i="15" l="1"/>
  <c r="B333" i="15" l="1"/>
  <c r="B334" i="15" l="1"/>
  <c r="B335" i="15" l="1"/>
  <c r="B336" i="15" l="1"/>
  <c r="B337" i="15" l="1"/>
  <c r="B338" i="15" l="1"/>
  <c r="B339" i="15" l="1"/>
  <c r="B340" i="15" l="1"/>
  <c r="B341" i="15" l="1"/>
  <c r="B342" i="15" l="1"/>
  <c r="B343" i="15" l="1"/>
  <c r="B344" i="15" l="1"/>
  <c r="B345" i="15" l="1"/>
  <c r="B346" i="15" l="1"/>
  <c r="B347" i="15" l="1"/>
  <c r="B348" i="15" l="1"/>
  <c r="B349" i="15" l="1"/>
  <c r="B350" i="15" l="1"/>
  <c r="B351" i="15" l="1"/>
  <c r="B352" i="15" l="1"/>
  <c r="B353" i="15" l="1"/>
  <c r="B354" i="15" l="1"/>
  <c r="B355" i="15" l="1"/>
  <c r="B356" i="15" l="1"/>
  <c r="B357" i="15" l="1"/>
  <c r="B358" i="15" l="1"/>
  <c r="B359" i="15" l="1"/>
  <c r="B360" i="15" l="1"/>
  <c r="B361" i="15" l="1"/>
  <c r="B362" i="15" l="1"/>
  <c r="B363" i="15" l="1"/>
  <c r="B364" i="15" l="1"/>
  <c r="B365" i="15" l="1"/>
  <c r="B366" i="15" l="1"/>
  <c r="B367" i="15" l="1"/>
  <c r="B368" i="15" l="1"/>
  <c r="B369" i="15" l="1"/>
  <c r="B370" i="15" l="1"/>
  <c r="B371" i="15" l="1"/>
  <c r="B372" i="15" l="1"/>
  <c r="B373" i="15" l="1"/>
  <c r="B374" i="15" l="1"/>
  <c r="B375" i="15" l="1"/>
  <c r="B376" i="15" l="1"/>
  <c r="B377" i="15" l="1"/>
  <c r="B378" i="15" l="1"/>
  <c r="B379" i="15" l="1"/>
  <c r="B380" i="15" l="1"/>
  <c r="B381" i="15" l="1"/>
  <c r="B382" i="15" l="1"/>
  <c r="B383" i="15" l="1"/>
  <c r="B384" i="15" l="1"/>
  <c r="B385" i="15" l="1"/>
  <c r="B386" i="15" l="1"/>
  <c r="B387" i="15" l="1"/>
  <c r="B388" i="15" l="1"/>
  <c r="B389" i="15" l="1"/>
  <c r="B390" i="15" l="1"/>
  <c r="B391" i="15" l="1"/>
  <c r="B392" i="15" l="1"/>
  <c r="B393" i="15" l="1"/>
  <c r="B394" i="15" l="1"/>
  <c r="B395" i="15" l="1"/>
  <c r="B396" i="15" l="1"/>
  <c r="B397" i="15" l="1"/>
  <c r="B398" i="15" l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3" i="2" l="1"/>
  <c r="N3" i="2" s="1"/>
  <c r="D84" i="2" l="1"/>
  <c r="E84" i="2"/>
  <c r="M84" i="2"/>
  <c r="N84" i="2" l="1"/>
  <c r="O84" i="2" s="1"/>
  <c r="F84" i="2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S4" i="13"/>
  <c r="O4" i="13"/>
  <c r="J4" i="13"/>
  <c r="O3" i="13"/>
  <c r="F3" i="13"/>
  <c r="B3" i="1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O3" i="2"/>
  <c r="M3" i="12"/>
  <c r="D3" i="12"/>
  <c r="I81" i="13" l="1"/>
  <c r="I65" i="13"/>
  <c r="I49" i="13"/>
  <c r="I33" i="13"/>
  <c r="I17" i="13"/>
  <c r="I63" i="13"/>
  <c r="I80" i="13"/>
  <c r="I64" i="13"/>
  <c r="I48" i="13"/>
  <c r="I32" i="13"/>
  <c r="I16" i="13"/>
  <c r="I55" i="13"/>
  <c r="I78" i="13"/>
  <c r="I62" i="13"/>
  <c r="I46" i="13"/>
  <c r="I30" i="13"/>
  <c r="I14" i="13"/>
  <c r="I71" i="13"/>
  <c r="I77" i="13"/>
  <c r="I61" i="13"/>
  <c r="I45" i="13"/>
  <c r="I29" i="13"/>
  <c r="I13" i="13"/>
  <c r="I79" i="13"/>
  <c r="I76" i="13"/>
  <c r="I60" i="13"/>
  <c r="I44" i="13"/>
  <c r="I28" i="13"/>
  <c r="I12" i="13"/>
  <c r="I23" i="13"/>
  <c r="I75" i="13"/>
  <c r="I59" i="13"/>
  <c r="I43" i="13"/>
  <c r="I27" i="13"/>
  <c r="I11" i="13"/>
  <c r="I82" i="13"/>
  <c r="I66" i="13"/>
  <c r="I50" i="13"/>
  <c r="I34" i="13"/>
  <c r="I18" i="13"/>
  <c r="I72" i="13"/>
  <c r="I6" i="13"/>
  <c r="I53" i="13"/>
  <c r="I47" i="13"/>
  <c r="I36" i="13"/>
  <c r="I4" i="13"/>
  <c r="I83" i="13"/>
  <c r="I35" i="13"/>
  <c r="I19" i="13"/>
  <c r="I74" i="13"/>
  <c r="I58" i="13"/>
  <c r="I10" i="13"/>
  <c r="I15" i="13"/>
  <c r="I69" i="13"/>
  <c r="I68" i="13"/>
  <c r="I52" i="13"/>
  <c r="I20" i="13"/>
  <c r="I51" i="13"/>
  <c r="I7" i="13"/>
  <c r="I42" i="13"/>
  <c r="I73" i="13"/>
  <c r="I57" i="13"/>
  <c r="I41" i="13"/>
  <c r="I25" i="13"/>
  <c r="I9" i="13"/>
  <c r="I56" i="13"/>
  <c r="I40" i="13"/>
  <c r="I24" i="13"/>
  <c r="I8" i="13"/>
  <c r="I31" i="13"/>
  <c r="I70" i="13"/>
  <c r="I54" i="13"/>
  <c r="I38" i="13"/>
  <c r="I22" i="13"/>
  <c r="I39" i="13"/>
  <c r="I67" i="13"/>
  <c r="I26" i="13"/>
  <c r="I5" i="13"/>
  <c r="I37" i="13"/>
  <c r="I21" i="13"/>
  <c r="V3" i="2"/>
  <c r="P68" i="13"/>
  <c r="Q68" i="13" s="1"/>
  <c r="P52" i="13"/>
  <c r="Q52" i="13" s="1"/>
  <c r="P44" i="13"/>
  <c r="Q44" i="13" s="1"/>
  <c r="P74" i="13"/>
  <c r="Q74" i="13" s="1"/>
  <c r="P66" i="13"/>
  <c r="Q66" i="13" s="1"/>
  <c r="P42" i="13"/>
  <c r="Q42" i="13" s="1"/>
  <c r="P26" i="13"/>
  <c r="Q26" i="13" s="1"/>
  <c r="P18" i="13"/>
  <c r="Q18" i="13" s="1"/>
  <c r="P10" i="13"/>
  <c r="P81" i="13"/>
  <c r="Q81" i="13" s="1"/>
  <c r="P73" i="13"/>
  <c r="Q73" i="13" s="1"/>
  <c r="P57" i="13"/>
  <c r="Q57" i="13" s="1"/>
  <c r="P33" i="13"/>
  <c r="Q33" i="13" s="1"/>
  <c r="P9" i="13"/>
  <c r="Q9" i="13" s="1"/>
  <c r="P29" i="13"/>
  <c r="Q29" i="13" s="1"/>
  <c r="P83" i="13"/>
  <c r="Q83" i="13" s="1"/>
  <c r="P75" i="13"/>
  <c r="Q75" i="13" s="1"/>
  <c r="P67" i="13"/>
  <c r="Q67" i="13" s="1"/>
  <c r="P59" i="13"/>
  <c r="Q59" i="13" s="1"/>
  <c r="P35" i="13"/>
  <c r="Q35" i="13" s="1"/>
  <c r="P27" i="13"/>
  <c r="Q27" i="13" s="1"/>
  <c r="P19" i="13"/>
  <c r="Q19" i="13" s="1"/>
  <c r="P11" i="13"/>
  <c r="Q11" i="13" s="1"/>
  <c r="C3" i="13"/>
  <c r="X3" i="13"/>
  <c r="N3" i="12"/>
  <c r="E3" i="12" s="1"/>
  <c r="E4" i="12" s="1"/>
  <c r="T14" i="12"/>
  <c r="T13" i="12"/>
  <c r="Q4" i="12"/>
  <c r="H4" i="12"/>
  <c r="E27" i="2"/>
  <c r="C11" i="5"/>
  <c r="D11" i="5" s="1"/>
  <c r="P11" i="5" s="1"/>
  <c r="C16" i="5"/>
  <c r="D16" i="5" s="1"/>
  <c r="P16" i="5" s="1"/>
  <c r="C17" i="5"/>
  <c r="D17" i="5" s="1"/>
  <c r="P17" i="5" s="1"/>
  <c r="C19" i="5"/>
  <c r="D19" i="5" s="1"/>
  <c r="P19" i="5" s="1"/>
  <c r="C20" i="5"/>
  <c r="D20" i="5" s="1"/>
  <c r="P20" i="5" s="1"/>
  <c r="C24" i="5"/>
  <c r="D24" i="5" s="1"/>
  <c r="P24" i="5" s="1"/>
  <c r="C25" i="5"/>
  <c r="D25" i="5" s="1"/>
  <c r="P25" i="5" s="1"/>
  <c r="C27" i="5"/>
  <c r="D27" i="5" s="1"/>
  <c r="P27" i="5" s="1"/>
  <c r="C32" i="5"/>
  <c r="D32" i="5" s="1"/>
  <c r="P32" i="5" s="1"/>
  <c r="C33" i="5"/>
  <c r="D33" i="5" s="1"/>
  <c r="P33" i="5" s="1"/>
  <c r="C35" i="5"/>
  <c r="D35" i="5" s="1"/>
  <c r="P35" i="5" s="1"/>
  <c r="C40" i="5"/>
  <c r="D40" i="5" s="1"/>
  <c r="P40" i="5" s="1"/>
  <c r="C41" i="5"/>
  <c r="D41" i="5" s="1"/>
  <c r="P41" i="5" s="1"/>
  <c r="C43" i="5"/>
  <c r="D43" i="5" s="1"/>
  <c r="P43" i="5" s="1"/>
  <c r="C48" i="5"/>
  <c r="D48" i="5" s="1"/>
  <c r="P48" i="5" s="1"/>
  <c r="C49" i="5"/>
  <c r="D49" i="5" s="1"/>
  <c r="P49" i="5" s="1"/>
  <c r="C51" i="5"/>
  <c r="D51" i="5" s="1"/>
  <c r="P51" i="5" s="1"/>
  <c r="C56" i="5"/>
  <c r="D56" i="5" s="1"/>
  <c r="P56" i="5" s="1"/>
  <c r="C57" i="5"/>
  <c r="D57" i="5" s="1"/>
  <c r="P57" i="5" s="1"/>
  <c r="C59" i="5"/>
  <c r="D59" i="5" s="1"/>
  <c r="P59" i="5" s="1"/>
  <c r="C65" i="5"/>
  <c r="D65" i="5" s="1"/>
  <c r="P65" i="5" s="1"/>
  <c r="C67" i="5"/>
  <c r="D67" i="5" s="1"/>
  <c r="P67" i="5" s="1"/>
  <c r="C75" i="5"/>
  <c r="D75" i="5" s="1"/>
  <c r="P75" i="5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3" i="2"/>
  <c r="O5" i="5"/>
  <c r="R5" i="5" s="1"/>
  <c r="O6" i="5"/>
  <c r="R6" i="5" s="1"/>
  <c r="O7" i="5"/>
  <c r="R7" i="5" s="1"/>
  <c r="O8" i="5"/>
  <c r="R8" i="5" s="1"/>
  <c r="O9" i="5"/>
  <c r="R9" i="5" s="1"/>
  <c r="O10" i="5"/>
  <c r="R10" i="5" s="1"/>
  <c r="O11" i="5"/>
  <c r="R11" i="5" s="1"/>
  <c r="O12" i="5"/>
  <c r="O13" i="5"/>
  <c r="R13" i="5" s="1"/>
  <c r="O14" i="5"/>
  <c r="O15" i="5"/>
  <c r="R15" i="5" s="1"/>
  <c r="O16" i="5"/>
  <c r="R16" i="5" s="1"/>
  <c r="O17" i="5"/>
  <c r="R17" i="5" s="1"/>
  <c r="O18" i="5"/>
  <c r="R18" i="5" s="1"/>
  <c r="O19" i="5"/>
  <c r="R19" i="5" s="1"/>
  <c r="O20" i="5"/>
  <c r="R20" i="5" s="1"/>
  <c r="O21" i="5"/>
  <c r="R21" i="5" s="1"/>
  <c r="O22" i="5"/>
  <c r="R22" i="5" s="1"/>
  <c r="O23" i="5"/>
  <c r="R23" i="5" s="1"/>
  <c r="O24" i="5"/>
  <c r="R24" i="5" s="1"/>
  <c r="O25" i="5"/>
  <c r="O26" i="5"/>
  <c r="R26" i="5" s="1"/>
  <c r="O27" i="5"/>
  <c r="O28" i="5"/>
  <c r="R28" i="5" s="1"/>
  <c r="O29" i="5"/>
  <c r="O30" i="5"/>
  <c r="R30" i="5" s="1"/>
  <c r="O31" i="5"/>
  <c r="O32" i="5"/>
  <c r="R32" i="5" s="1"/>
  <c r="O33" i="5"/>
  <c r="O34" i="5"/>
  <c r="R34" i="5" s="1"/>
  <c r="O35" i="5"/>
  <c r="O36" i="5"/>
  <c r="R36" i="5" s="1"/>
  <c r="O37" i="5"/>
  <c r="O38" i="5"/>
  <c r="R38" i="5" s="1"/>
  <c r="O39" i="5"/>
  <c r="R39" i="5" s="1"/>
  <c r="O40" i="5"/>
  <c r="R40" i="5" s="1"/>
  <c r="O41" i="5"/>
  <c r="O42" i="5"/>
  <c r="R42" i="5" s="1"/>
  <c r="O43" i="5"/>
  <c r="R43" i="5" s="1"/>
  <c r="O44" i="5"/>
  <c r="R44" i="5" s="1"/>
  <c r="O45" i="5"/>
  <c r="O46" i="5"/>
  <c r="R46" i="5" s="1"/>
  <c r="O47" i="5"/>
  <c r="O48" i="5"/>
  <c r="R48" i="5" s="1"/>
  <c r="O49" i="5"/>
  <c r="O50" i="5"/>
  <c r="R50" i="5" s="1"/>
  <c r="O51" i="5"/>
  <c r="R51" i="5" s="1"/>
  <c r="O52" i="5"/>
  <c r="R52" i="5" s="1"/>
  <c r="O53" i="5"/>
  <c r="O54" i="5"/>
  <c r="R54" i="5" s="1"/>
  <c r="O55" i="5"/>
  <c r="O56" i="5"/>
  <c r="R56" i="5" s="1"/>
  <c r="O57" i="5"/>
  <c r="O58" i="5"/>
  <c r="R58" i="5" s="1"/>
  <c r="O59" i="5"/>
  <c r="O60" i="5"/>
  <c r="R60" i="5" s="1"/>
  <c r="O61" i="5"/>
  <c r="O62" i="5"/>
  <c r="R62" i="5" s="1"/>
  <c r="O63" i="5"/>
  <c r="O64" i="5"/>
  <c r="R64" i="5" s="1"/>
  <c r="O65" i="5"/>
  <c r="O66" i="5"/>
  <c r="R66" i="5" s="1"/>
  <c r="O67" i="5"/>
  <c r="O68" i="5"/>
  <c r="R68" i="5" s="1"/>
  <c r="O69" i="5"/>
  <c r="O70" i="5"/>
  <c r="R70" i="5" s="1"/>
  <c r="O71" i="5"/>
  <c r="O72" i="5"/>
  <c r="O73" i="5"/>
  <c r="O74" i="5"/>
  <c r="R74" i="5" s="1"/>
  <c r="O75" i="5"/>
  <c r="O76" i="5"/>
  <c r="R76" i="5" s="1"/>
  <c r="O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4" i="5"/>
  <c r="C4" i="5"/>
  <c r="D4" i="5" s="1"/>
  <c r="P4" i="5" s="1"/>
  <c r="C5" i="5"/>
  <c r="D5" i="5" s="1"/>
  <c r="P5" i="5" s="1"/>
  <c r="C6" i="5"/>
  <c r="D6" i="5" s="1"/>
  <c r="P6" i="5" s="1"/>
  <c r="C7" i="5"/>
  <c r="D7" i="5" s="1"/>
  <c r="P7" i="5" s="1"/>
  <c r="C8" i="5"/>
  <c r="D8" i="5" s="1"/>
  <c r="P8" i="5" s="1"/>
  <c r="C9" i="5"/>
  <c r="D9" i="5" s="1"/>
  <c r="P9" i="5" s="1"/>
  <c r="C10" i="5"/>
  <c r="D10" i="5" s="1"/>
  <c r="P10" i="5" s="1"/>
  <c r="C12" i="5"/>
  <c r="D12" i="5" s="1"/>
  <c r="P12" i="5" s="1"/>
  <c r="C13" i="5"/>
  <c r="D13" i="5" s="1"/>
  <c r="P13" i="5" s="1"/>
  <c r="C14" i="5"/>
  <c r="D14" i="5" s="1"/>
  <c r="P14" i="5" s="1"/>
  <c r="C15" i="5"/>
  <c r="D15" i="5" s="1"/>
  <c r="P15" i="5" s="1"/>
  <c r="C18" i="5"/>
  <c r="D18" i="5" s="1"/>
  <c r="P18" i="5" s="1"/>
  <c r="C21" i="5"/>
  <c r="D21" i="5" s="1"/>
  <c r="P21" i="5" s="1"/>
  <c r="C22" i="5"/>
  <c r="D22" i="5" s="1"/>
  <c r="P22" i="5" s="1"/>
  <c r="C23" i="5"/>
  <c r="D23" i="5" s="1"/>
  <c r="P23" i="5" s="1"/>
  <c r="C26" i="5"/>
  <c r="D26" i="5" s="1"/>
  <c r="P26" i="5" s="1"/>
  <c r="C28" i="5"/>
  <c r="D28" i="5" s="1"/>
  <c r="P28" i="5" s="1"/>
  <c r="C29" i="5"/>
  <c r="D29" i="5" s="1"/>
  <c r="P29" i="5" s="1"/>
  <c r="C30" i="5"/>
  <c r="D30" i="5" s="1"/>
  <c r="P30" i="5" s="1"/>
  <c r="C31" i="5"/>
  <c r="D31" i="5" s="1"/>
  <c r="P31" i="5" s="1"/>
  <c r="C34" i="5"/>
  <c r="D34" i="5" s="1"/>
  <c r="P34" i="5" s="1"/>
  <c r="C36" i="5"/>
  <c r="D36" i="5" s="1"/>
  <c r="P36" i="5" s="1"/>
  <c r="C37" i="5"/>
  <c r="D37" i="5" s="1"/>
  <c r="P37" i="5" s="1"/>
  <c r="C38" i="5"/>
  <c r="D38" i="5" s="1"/>
  <c r="P38" i="5" s="1"/>
  <c r="C39" i="5"/>
  <c r="D39" i="5" s="1"/>
  <c r="P39" i="5" s="1"/>
  <c r="C42" i="5"/>
  <c r="D42" i="5" s="1"/>
  <c r="P42" i="5" s="1"/>
  <c r="C44" i="5"/>
  <c r="D44" i="5" s="1"/>
  <c r="P44" i="5" s="1"/>
  <c r="C45" i="5"/>
  <c r="D45" i="5" s="1"/>
  <c r="P45" i="5" s="1"/>
  <c r="C46" i="5"/>
  <c r="D46" i="5" s="1"/>
  <c r="P46" i="5" s="1"/>
  <c r="C47" i="5"/>
  <c r="D47" i="5" s="1"/>
  <c r="P47" i="5" s="1"/>
  <c r="C50" i="5"/>
  <c r="D50" i="5" s="1"/>
  <c r="P50" i="5" s="1"/>
  <c r="C52" i="5"/>
  <c r="D52" i="5" s="1"/>
  <c r="P52" i="5" s="1"/>
  <c r="C53" i="5"/>
  <c r="D53" i="5" s="1"/>
  <c r="P53" i="5" s="1"/>
  <c r="C54" i="5"/>
  <c r="D54" i="5" s="1"/>
  <c r="P54" i="5" s="1"/>
  <c r="C55" i="5"/>
  <c r="D55" i="5" s="1"/>
  <c r="P55" i="5" s="1"/>
  <c r="C58" i="5"/>
  <c r="D58" i="5" s="1"/>
  <c r="P58" i="5" s="1"/>
  <c r="C60" i="5"/>
  <c r="D60" i="5" s="1"/>
  <c r="P60" i="5" s="1"/>
  <c r="C61" i="5"/>
  <c r="D61" i="5" s="1"/>
  <c r="P61" i="5" s="1"/>
  <c r="C62" i="5"/>
  <c r="D62" i="5" s="1"/>
  <c r="P62" i="5" s="1"/>
  <c r="C63" i="5"/>
  <c r="D63" i="5" s="1"/>
  <c r="P63" i="5" s="1"/>
  <c r="C64" i="5"/>
  <c r="D64" i="5" s="1"/>
  <c r="P64" i="5" s="1"/>
  <c r="C66" i="5"/>
  <c r="D66" i="5" s="1"/>
  <c r="P66" i="5" s="1"/>
  <c r="C68" i="5"/>
  <c r="D68" i="5" s="1"/>
  <c r="P68" i="5" s="1"/>
  <c r="C69" i="5"/>
  <c r="D69" i="5" s="1"/>
  <c r="P69" i="5" s="1"/>
  <c r="C70" i="5"/>
  <c r="D70" i="5" s="1"/>
  <c r="P70" i="5" s="1"/>
  <c r="C71" i="5"/>
  <c r="D71" i="5" s="1"/>
  <c r="P71" i="5" s="1"/>
  <c r="C72" i="5"/>
  <c r="D72" i="5" s="1"/>
  <c r="P72" i="5" s="1"/>
  <c r="C73" i="5"/>
  <c r="D73" i="5" s="1"/>
  <c r="P73" i="5" s="1"/>
  <c r="C74" i="5"/>
  <c r="D74" i="5" s="1"/>
  <c r="P74" i="5" s="1"/>
  <c r="C76" i="5"/>
  <c r="D76" i="5" s="1"/>
  <c r="P76" i="5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T14" i="2"/>
  <c r="T13" i="2"/>
  <c r="H4" i="2" l="1"/>
  <c r="G3" i="2" s="1"/>
  <c r="Q4" i="2"/>
  <c r="P77" i="12"/>
  <c r="P34" i="12"/>
  <c r="P50" i="12"/>
  <c r="P28" i="12"/>
  <c r="P60" i="12"/>
  <c r="P55" i="12"/>
  <c r="P47" i="12"/>
  <c r="P23" i="12"/>
  <c r="P58" i="12"/>
  <c r="P65" i="12"/>
  <c r="P15" i="12"/>
  <c r="P53" i="12"/>
  <c r="P72" i="12"/>
  <c r="P30" i="12"/>
  <c r="P20" i="12"/>
  <c r="P8" i="12"/>
  <c r="P31" i="12"/>
  <c r="P63" i="12"/>
  <c r="P57" i="12"/>
  <c r="P82" i="12"/>
  <c r="P52" i="12"/>
  <c r="P40" i="12"/>
  <c r="P18" i="12"/>
  <c r="P80" i="12"/>
  <c r="P19" i="12"/>
  <c r="P78" i="12"/>
  <c r="P76" i="12"/>
  <c r="P21" i="12"/>
  <c r="P17" i="12"/>
  <c r="P9" i="12"/>
  <c r="P48" i="12"/>
  <c r="P27" i="12"/>
  <c r="P43" i="12"/>
  <c r="P54" i="12"/>
  <c r="P42" i="12"/>
  <c r="P4" i="12"/>
  <c r="P66" i="12"/>
  <c r="P33" i="12"/>
  <c r="P7" i="12"/>
  <c r="P32" i="12"/>
  <c r="P5" i="12"/>
  <c r="P61" i="12"/>
  <c r="P26" i="12"/>
  <c r="P22" i="12"/>
  <c r="P59" i="12"/>
  <c r="P37" i="12"/>
  <c r="P12" i="12"/>
  <c r="P73" i="12"/>
  <c r="P13" i="12"/>
  <c r="P51" i="12"/>
  <c r="P69" i="12"/>
  <c r="P14" i="12"/>
  <c r="P79" i="12"/>
  <c r="P44" i="12"/>
  <c r="P70" i="12"/>
  <c r="P81" i="12"/>
  <c r="P24" i="12"/>
  <c r="P16" i="12"/>
  <c r="P25" i="12"/>
  <c r="P62" i="12"/>
  <c r="P74" i="12"/>
  <c r="P68" i="12"/>
  <c r="P67" i="12"/>
  <c r="P64" i="12"/>
  <c r="P46" i="12"/>
  <c r="P71" i="12"/>
  <c r="P75" i="12"/>
  <c r="P35" i="12"/>
  <c r="P10" i="12"/>
  <c r="P39" i="12"/>
  <c r="P11" i="12"/>
  <c r="P29" i="12"/>
  <c r="P38" i="12"/>
  <c r="P83" i="12"/>
  <c r="P56" i="12"/>
  <c r="P6" i="12"/>
  <c r="P45" i="12"/>
  <c r="P49" i="12"/>
  <c r="P36" i="12"/>
  <c r="P41" i="12"/>
  <c r="E5" i="12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G83" i="12" s="1"/>
  <c r="G4" i="12"/>
  <c r="F4" i="12"/>
  <c r="R74" i="13"/>
  <c r="F80" i="2"/>
  <c r="F72" i="2"/>
  <c r="F64" i="2"/>
  <c r="F56" i="2"/>
  <c r="F48" i="2"/>
  <c r="F40" i="2"/>
  <c r="F32" i="2"/>
  <c r="F23" i="2"/>
  <c r="F15" i="2"/>
  <c r="F7" i="2"/>
  <c r="F82" i="2"/>
  <c r="F74" i="2"/>
  <c r="F66" i="2"/>
  <c r="F58" i="2"/>
  <c r="F50" i="2"/>
  <c r="F42" i="2"/>
  <c r="F34" i="2"/>
  <c r="F25" i="2"/>
  <c r="F17" i="2"/>
  <c r="F9" i="2"/>
  <c r="F79" i="2"/>
  <c r="F71" i="2"/>
  <c r="F63" i="2"/>
  <c r="F55" i="2"/>
  <c r="F47" i="2"/>
  <c r="F39" i="2"/>
  <c r="F31" i="2"/>
  <c r="F3" i="2"/>
  <c r="R81" i="13"/>
  <c r="R44" i="13"/>
  <c r="R59" i="13"/>
  <c r="R27" i="13"/>
  <c r="R35" i="13"/>
  <c r="R9" i="13"/>
  <c r="R11" i="13"/>
  <c r="R29" i="13"/>
  <c r="R19" i="13"/>
  <c r="R83" i="13"/>
  <c r="D3" i="13"/>
  <c r="G3" i="13" s="1"/>
  <c r="H3" i="13" s="1"/>
  <c r="R10" i="13"/>
  <c r="Q10" i="13"/>
  <c r="R75" i="13"/>
  <c r="R67" i="13"/>
  <c r="R52" i="13"/>
  <c r="R68" i="13"/>
  <c r="R33" i="13"/>
  <c r="R26" i="13"/>
  <c r="R18" i="13"/>
  <c r="R66" i="13"/>
  <c r="R57" i="13"/>
  <c r="R73" i="13"/>
  <c r="R42" i="13"/>
  <c r="F81" i="2"/>
  <c r="F73" i="2"/>
  <c r="F65" i="2"/>
  <c r="F57" i="2"/>
  <c r="F49" i="2"/>
  <c r="F41" i="2"/>
  <c r="F33" i="2"/>
  <c r="F24" i="2"/>
  <c r="F16" i="2"/>
  <c r="F8" i="2"/>
  <c r="F78" i="2"/>
  <c r="F70" i="2"/>
  <c r="F62" i="2"/>
  <c r="F54" i="2"/>
  <c r="F46" i="2"/>
  <c r="F38" i="2"/>
  <c r="F30" i="2"/>
  <c r="F21" i="2"/>
  <c r="F13" i="2"/>
  <c r="F5" i="2"/>
  <c r="F6" i="2"/>
  <c r="F77" i="2"/>
  <c r="F69" i="2"/>
  <c r="F61" i="2"/>
  <c r="F53" i="2"/>
  <c r="F45" i="2"/>
  <c r="F37" i="2"/>
  <c r="F29" i="2"/>
  <c r="F20" i="2"/>
  <c r="F12" i="2"/>
  <c r="F4" i="2"/>
  <c r="F22" i="2"/>
  <c r="F76" i="2"/>
  <c r="F68" i="2"/>
  <c r="F60" i="2"/>
  <c r="F52" i="2"/>
  <c r="F44" i="2"/>
  <c r="F36" i="2"/>
  <c r="F28" i="2"/>
  <c r="F19" i="2"/>
  <c r="F11" i="2"/>
  <c r="F14" i="2"/>
  <c r="F83" i="2"/>
  <c r="F75" i="2"/>
  <c r="F67" i="2"/>
  <c r="F59" i="2"/>
  <c r="F51" i="2"/>
  <c r="F43" i="2"/>
  <c r="F35" i="2"/>
  <c r="F26" i="2"/>
  <c r="F18" i="2"/>
  <c r="F10" i="2"/>
  <c r="F27" i="2"/>
  <c r="F3" i="12"/>
  <c r="G3" i="12"/>
  <c r="V3" i="12"/>
  <c r="Q4" i="5"/>
  <c r="J4" i="5"/>
  <c r="S4" i="5"/>
  <c r="R4" i="5" s="1"/>
  <c r="G4" i="5"/>
  <c r="Q70" i="5"/>
  <c r="Q62" i="5"/>
  <c r="Q54" i="5"/>
  <c r="Q46" i="5"/>
  <c r="Q38" i="5"/>
  <c r="Q30" i="5"/>
  <c r="Q22" i="5"/>
  <c r="Q6" i="5"/>
  <c r="Q13" i="5"/>
  <c r="Q5" i="5"/>
  <c r="Q64" i="5"/>
  <c r="Q48" i="5"/>
  <c r="Q32" i="5"/>
  <c r="Q24" i="5"/>
  <c r="Q72" i="5"/>
  <c r="Q60" i="5"/>
  <c r="Q36" i="5"/>
  <c r="Q20" i="5"/>
  <c r="Q11" i="5"/>
  <c r="Q67" i="5"/>
  <c r="Q59" i="5"/>
  <c r="Q51" i="5"/>
  <c r="Q35" i="5"/>
  <c r="Q27" i="5"/>
  <c r="Q19" i="5"/>
  <c r="Q74" i="5"/>
  <c r="Q66" i="5"/>
  <c r="Q42" i="5"/>
  <c r="Q34" i="5"/>
  <c r="Q10" i="5"/>
  <c r="Q76" i="5"/>
  <c r="Q44" i="5"/>
  <c r="Q8" i="5"/>
  <c r="Q40" i="5"/>
  <c r="Q56" i="5"/>
  <c r="R72" i="5"/>
  <c r="Q25" i="5"/>
  <c r="Q9" i="5"/>
  <c r="Q68" i="5"/>
  <c r="Q52" i="5"/>
  <c r="Q28" i="5"/>
  <c r="Q12" i="5"/>
  <c r="R12" i="5"/>
  <c r="Q50" i="5"/>
  <c r="Q26" i="5"/>
  <c r="Q7" i="5"/>
  <c r="Q16" i="5"/>
  <c r="Q58" i="5"/>
  <c r="Q31" i="5"/>
  <c r="Q14" i="5"/>
  <c r="Q43" i="5"/>
  <c r="R53" i="5"/>
  <c r="Q53" i="5"/>
  <c r="Q15" i="5"/>
  <c r="Q18" i="5"/>
  <c r="Q21" i="5"/>
  <c r="Q23" i="5"/>
  <c r="R31" i="5"/>
  <c r="R33" i="5"/>
  <c r="Q33" i="5"/>
  <c r="R55" i="5"/>
  <c r="Q55" i="5"/>
  <c r="R57" i="5"/>
  <c r="Q57" i="5"/>
  <c r="R59" i="5"/>
  <c r="R61" i="5"/>
  <c r="Q61" i="5"/>
  <c r="R63" i="5"/>
  <c r="Q63" i="5"/>
  <c r="R65" i="5"/>
  <c r="Q65" i="5"/>
  <c r="R67" i="5"/>
  <c r="R69" i="5"/>
  <c r="Q69" i="5"/>
  <c r="R71" i="5"/>
  <c r="Q71" i="5"/>
  <c r="R73" i="5"/>
  <c r="Q73" i="5"/>
  <c r="R75" i="5"/>
  <c r="Q75" i="5"/>
  <c r="R45" i="5"/>
  <c r="Q45" i="5"/>
  <c r="R25" i="5"/>
  <c r="Q47" i="5"/>
  <c r="R37" i="5"/>
  <c r="Q37" i="5"/>
  <c r="R41" i="5"/>
  <c r="Q41" i="5"/>
  <c r="Q17" i="5"/>
  <c r="R14" i="5"/>
  <c r="Q39" i="5"/>
  <c r="R47" i="5"/>
  <c r="R49" i="5"/>
  <c r="Q49" i="5"/>
  <c r="R35" i="5"/>
  <c r="R27" i="5"/>
  <c r="R29" i="5"/>
  <c r="Q29" i="5"/>
  <c r="G5" i="2"/>
  <c r="G7" i="2"/>
  <c r="G8" i="2"/>
  <c r="G13" i="2"/>
  <c r="G15" i="2"/>
  <c r="G21" i="2"/>
  <c r="G23" i="2"/>
  <c r="G24" i="2"/>
  <c r="G29" i="2"/>
  <c r="G31" i="2"/>
  <c r="G32" i="2"/>
  <c r="G37" i="2"/>
  <c r="G40" i="2"/>
  <c r="G45" i="2"/>
  <c r="G47" i="2"/>
  <c r="G48" i="2"/>
  <c r="G53" i="2"/>
  <c r="G55" i="2"/>
  <c r="G56" i="2"/>
  <c r="G63" i="2"/>
  <c r="G64" i="2"/>
  <c r="G69" i="2"/>
  <c r="G71" i="2"/>
  <c r="G72" i="2"/>
  <c r="G77" i="2"/>
  <c r="G79" i="2"/>
  <c r="G84" i="2" l="1"/>
  <c r="F12" i="12"/>
  <c r="G6" i="12"/>
  <c r="G5" i="12"/>
  <c r="F7" i="12"/>
  <c r="F14" i="12"/>
  <c r="G8" i="12"/>
  <c r="I4" i="5"/>
  <c r="G15" i="12"/>
  <c r="G7" i="12"/>
  <c r="F6" i="12"/>
  <c r="F8" i="12"/>
  <c r="G11" i="12"/>
  <c r="G12" i="12"/>
  <c r="F10" i="12"/>
  <c r="F5" i="12"/>
  <c r="F15" i="12"/>
  <c r="G10" i="12"/>
  <c r="G14" i="12"/>
  <c r="F11" i="12"/>
  <c r="F24" i="12"/>
  <c r="F20" i="12"/>
  <c r="G24" i="12"/>
  <c r="G20" i="12"/>
  <c r="F29" i="12"/>
  <c r="G29" i="12"/>
  <c r="F17" i="12"/>
  <c r="F26" i="12"/>
  <c r="G26" i="12"/>
  <c r="F28" i="12"/>
  <c r="F38" i="12"/>
  <c r="F23" i="12"/>
  <c r="G38" i="12"/>
  <c r="F33" i="12"/>
  <c r="G23" i="12"/>
  <c r="F32" i="12"/>
  <c r="G17" i="12"/>
  <c r="F43" i="12"/>
  <c r="G43" i="12"/>
  <c r="G22" i="12"/>
  <c r="F47" i="12"/>
  <c r="G33" i="12"/>
  <c r="F34" i="12"/>
  <c r="F16" i="12"/>
  <c r="G37" i="12"/>
  <c r="F56" i="12"/>
  <c r="F37" i="12"/>
  <c r="F27" i="12"/>
  <c r="G47" i="12"/>
  <c r="G28" i="12"/>
  <c r="G34" i="12"/>
  <c r="F31" i="12"/>
  <c r="G56" i="12"/>
  <c r="F22" i="12"/>
  <c r="F52" i="12"/>
  <c r="G16" i="12"/>
  <c r="G52" i="12"/>
  <c r="G32" i="12"/>
  <c r="G46" i="12"/>
  <c r="F61" i="12"/>
  <c r="G58" i="12"/>
  <c r="G45" i="12"/>
  <c r="F21" i="12"/>
  <c r="G61" i="12"/>
  <c r="G36" i="12"/>
  <c r="F13" i="12"/>
  <c r="F46" i="12"/>
  <c r="F36" i="12"/>
  <c r="F30" i="12"/>
  <c r="G75" i="12"/>
  <c r="G31" i="12"/>
  <c r="G70" i="12"/>
  <c r="F55" i="12"/>
  <c r="G21" i="12"/>
  <c r="F70" i="12"/>
  <c r="F51" i="12"/>
  <c r="F41" i="12"/>
  <c r="F40" i="12"/>
  <c r="G27" i="12"/>
  <c r="F58" i="12"/>
  <c r="G51" i="12"/>
  <c r="G41" i="12"/>
  <c r="G40" i="12"/>
  <c r="G13" i="12"/>
  <c r="G55" i="12"/>
  <c r="G66" i="12"/>
  <c r="F64" i="12"/>
  <c r="G64" i="12"/>
  <c r="G80" i="12"/>
  <c r="F65" i="12"/>
  <c r="F83" i="12"/>
  <c r="F77" i="12"/>
  <c r="F42" i="12"/>
  <c r="F62" i="12"/>
  <c r="F18" i="12"/>
  <c r="G65" i="12"/>
  <c r="F60" i="12"/>
  <c r="G54" i="12"/>
  <c r="G42" i="12"/>
  <c r="G18" i="12"/>
  <c r="F75" i="12"/>
  <c r="G60" i="12"/>
  <c r="F45" i="12"/>
  <c r="G30" i="12"/>
  <c r="F50" i="12"/>
  <c r="F66" i="12"/>
  <c r="G77" i="12"/>
  <c r="F54" i="12"/>
  <c r="F76" i="12"/>
  <c r="F53" i="12"/>
  <c r="G50" i="12"/>
  <c r="G78" i="12"/>
  <c r="F68" i="12"/>
  <c r="F74" i="12"/>
  <c r="G76" i="12"/>
  <c r="G53" i="12"/>
  <c r="F82" i="12"/>
  <c r="F78" i="12"/>
  <c r="G68" i="12"/>
  <c r="G74" i="12"/>
  <c r="F71" i="12"/>
  <c r="F44" i="12"/>
  <c r="G82" i="12"/>
  <c r="F69" i="12"/>
  <c r="F63" i="12"/>
  <c r="F81" i="12"/>
  <c r="G71" i="12"/>
  <c r="G44" i="12"/>
  <c r="F57" i="12"/>
  <c r="G69" i="12"/>
  <c r="G63" i="12"/>
  <c r="G81" i="12"/>
  <c r="F48" i="12"/>
  <c r="F67" i="12"/>
  <c r="G57" i="12"/>
  <c r="F72" i="12"/>
  <c r="F59" i="12"/>
  <c r="F49" i="12"/>
  <c r="G48" i="12"/>
  <c r="G67" i="12"/>
  <c r="F35" i="12"/>
  <c r="F25" i="12"/>
  <c r="G72" i="12"/>
  <c r="G59" i="12"/>
  <c r="G49" i="12"/>
  <c r="F80" i="12"/>
  <c r="G62" i="12"/>
  <c r="G35" i="12"/>
  <c r="G25" i="12"/>
  <c r="G19" i="12"/>
  <c r="F19" i="12"/>
  <c r="G73" i="12"/>
  <c r="F73" i="12"/>
  <c r="G9" i="12"/>
  <c r="F9" i="12"/>
  <c r="G79" i="12"/>
  <c r="F79" i="12"/>
  <c r="G39" i="12"/>
  <c r="F39" i="12"/>
  <c r="T5" i="5"/>
  <c r="T3" i="5"/>
  <c r="I3" i="13"/>
  <c r="P50" i="13"/>
  <c r="Q50" i="13" s="1"/>
  <c r="P3" i="13"/>
  <c r="R3" i="13" s="1"/>
  <c r="P54" i="13"/>
  <c r="Q54" i="13" s="1"/>
  <c r="P14" i="13"/>
  <c r="Q14" i="13" s="1"/>
  <c r="P21" i="13"/>
  <c r="Q21" i="13" s="1"/>
  <c r="P82" i="13"/>
  <c r="P22" i="13"/>
  <c r="Q22" i="13" s="1"/>
  <c r="P47" i="13"/>
  <c r="Q47" i="13" s="1"/>
  <c r="P30" i="13"/>
  <c r="Q30" i="13" s="1"/>
  <c r="P60" i="13"/>
  <c r="R60" i="13" s="1"/>
  <c r="P39" i="13"/>
  <c r="Q39" i="13" s="1"/>
  <c r="P31" i="13"/>
  <c r="R31" i="13" s="1"/>
  <c r="P51" i="13"/>
  <c r="R51" i="13" s="1"/>
  <c r="P69" i="13"/>
  <c r="R69" i="13" s="1"/>
  <c r="P80" i="13"/>
  <c r="Q80" i="13" s="1"/>
  <c r="P48" i="13"/>
  <c r="Q48" i="13" s="1"/>
  <c r="P15" i="13"/>
  <c r="Q15" i="13" s="1"/>
  <c r="P25" i="13"/>
  <c r="Q25" i="13" s="1"/>
  <c r="P56" i="13"/>
  <c r="Q56" i="13" s="1"/>
  <c r="P63" i="13"/>
  <c r="Q63" i="13" s="1"/>
  <c r="P6" i="13"/>
  <c r="Q6" i="13" s="1"/>
  <c r="P20" i="13"/>
  <c r="R20" i="13" s="1"/>
  <c r="P12" i="13"/>
  <c r="Q12" i="13" s="1"/>
  <c r="P76" i="13"/>
  <c r="Q76" i="13" s="1"/>
  <c r="P36" i="13"/>
  <c r="R36" i="13" s="1"/>
  <c r="P32" i="13"/>
  <c r="R32" i="13" s="1"/>
  <c r="P77" i="13"/>
  <c r="Q77" i="13" s="1"/>
  <c r="P65" i="13"/>
  <c r="Q65" i="13" s="1"/>
  <c r="P72" i="13"/>
  <c r="Q72" i="13" s="1"/>
  <c r="P7" i="13"/>
  <c r="R7" i="13" s="1"/>
  <c r="P34" i="13"/>
  <c r="P53" i="13"/>
  <c r="P24" i="13"/>
  <c r="P45" i="13"/>
  <c r="P16" i="13"/>
  <c r="P37" i="13"/>
  <c r="P8" i="13"/>
  <c r="P28" i="13"/>
  <c r="P23" i="13"/>
  <c r="P79" i="13"/>
  <c r="P5" i="13"/>
  <c r="P71" i="13"/>
  <c r="P4" i="13"/>
  <c r="P43" i="13"/>
  <c r="P55" i="13"/>
  <c r="P78" i="13"/>
  <c r="P49" i="13"/>
  <c r="P70" i="13"/>
  <c r="P41" i="13"/>
  <c r="P62" i="13"/>
  <c r="P64" i="13"/>
  <c r="P13" i="13"/>
  <c r="P17" i="13"/>
  <c r="P46" i="13"/>
  <c r="P58" i="13"/>
  <c r="P38" i="13"/>
  <c r="P40" i="13"/>
  <c r="P61" i="13"/>
  <c r="P3" i="12"/>
  <c r="O3" i="12"/>
  <c r="H4" i="5"/>
  <c r="G5" i="5"/>
  <c r="G6" i="2"/>
  <c r="G80" i="2"/>
  <c r="G61" i="2"/>
  <c r="G39" i="2"/>
  <c r="G16" i="2"/>
  <c r="H5" i="5" l="1"/>
  <c r="I5" i="5"/>
  <c r="R63" i="13"/>
  <c r="R77" i="13"/>
  <c r="Q51" i="13"/>
  <c r="R14" i="13"/>
  <c r="R80" i="13"/>
  <c r="Q3" i="13"/>
  <c r="Q69" i="13"/>
  <c r="R12" i="13"/>
  <c r="R22" i="13"/>
  <c r="R48" i="13"/>
  <c r="R50" i="13"/>
  <c r="Q20" i="13"/>
  <c r="R56" i="13"/>
  <c r="Q31" i="13"/>
  <c r="R72" i="13"/>
  <c r="R47" i="13"/>
  <c r="Q60" i="13"/>
  <c r="Q36" i="13"/>
  <c r="R25" i="13"/>
  <c r="R54" i="13"/>
  <c r="R39" i="13"/>
  <c r="R30" i="13"/>
  <c r="R21" i="13"/>
  <c r="R15" i="13"/>
  <c r="Q7" i="13"/>
  <c r="Q32" i="13"/>
  <c r="Q82" i="13"/>
  <c r="R82" i="13"/>
  <c r="R6" i="13"/>
  <c r="K3" i="13"/>
  <c r="K5" i="13"/>
  <c r="R76" i="13"/>
  <c r="R65" i="13"/>
  <c r="Q46" i="13"/>
  <c r="R46" i="13"/>
  <c r="Q78" i="13"/>
  <c r="R78" i="13"/>
  <c r="Q5" i="13"/>
  <c r="R5" i="13"/>
  <c r="Q24" i="13"/>
  <c r="R24" i="13"/>
  <c r="Q17" i="13"/>
  <c r="R17" i="13"/>
  <c r="Q55" i="13"/>
  <c r="R55" i="13"/>
  <c r="Q79" i="13"/>
  <c r="R79" i="13"/>
  <c r="Q53" i="13"/>
  <c r="R53" i="13"/>
  <c r="Q13" i="13"/>
  <c r="R13" i="13"/>
  <c r="Q23" i="13"/>
  <c r="R23" i="13"/>
  <c r="Q34" i="13"/>
  <c r="R34" i="13"/>
  <c r="Q64" i="13"/>
  <c r="R64" i="13"/>
  <c r="Q28" i="13"/>
  <c r="R28" i="13"/>
  <c r="Q61" i="13"/>
  <c r="R61" i="13"/>
  <c r="Q62" i="13"/>
  <c r="R62" i="13"/>
  <c r="Q8" i="13"/>
  <c r="R8" i="13"/>
  <c r="Q40" i="13"/>
  <c r="R40" i="13"/>
  <c r="Q41" i="13"/>
  <c r="R41" i="13"/>
  <c r="Q43" i="13"/>
  <c r="R43" i="13"/>
  <c r="Q37" i="13"/>
  <c r="R37" i="13"/>
  <c r="Q38" i="13"/>
  <c r="R38" i="13"/>
  <c r="Q70" i="13"/>
  <c r="R70" i="13"/>
  <c r="Q4" i="13"/>
  <c r="R4" i="13"/>
  <c r="Q16" i="13"/>
  <c r="R16" i="13"/>
  <c r="Q58" i="13"/>
  <c r="R58" i="13"/>
  <c r="Q49" i="13"/>
  <c r="R49" i="13"/>
  <c r="Q71" i="13"/>
  <c r="R71" i="13"/>
  <c r="Q45" i="13"/>
  <c r="R45" i="13"/>
  <c r="R3" i="12"/>
  <c r="R5" i="12"/>
  <c r="U3" i="5"/>
  <c r="U5" i="5" s="1"/>
  <c r="G6" i="5"/>
  <c r="G66" i="2"/>
  <c r="G83" i="2"/>
  <c r="G28" i="2"/>
  <c r="G46" i="2"/>
  <c r="G57" i="2"/>
  <c r="G10" i="2"/>
  <c r="G74" i="2"/>
  <c r="G27" i="2"/>
  <c r="G36" i="2"/>
  <c r="G54" i="2"/>
  <c r="G65" i="2"/>
  <c r="G18" i="2"/>
  <c r="G82" i="2"/>
  <c r="G35" i="2"/>
  <c r="G44" i="2"/>
  <c r="G62" i="2"/>
  <c r="G9" i="2"/>
  <c r="G73" i="2"/>
  <c r="G26" i="2"/>
  <c r="G43" i="2"/>
  <c r="G52" i="2"/>
  <c r="G38" i="2"/>
  <c r="G70" i="2"/>
  <c r="G17" i="2"/>
  <c r="G81" i="2"/>
  <c r="G34" i="2"/>
  <c r="G51" i="2"/>
  <c r="G60" i="2"/>
  <c r="G49" i="2"/>
  <c r="G14" i="2"/>
  <c r="G78" i="2"/>
  <c r="G25" i="2"/>
  <c r="G42" i="2"/>
  <c r="G59" i="2"/>
  <c r="G4" i="2"/>
  <c r="G68" i="2"/>
  <c r="G22" i="2"/>
  <c r="G33" i="2"/>
  <c r="G50" i="2"/>
  <c r="G67" i="2"/>
  <c r="G12" i="2"/>
  <c r="G76" i="2"/>
  <c r="G19" i="2"/>
  <c r="G30" i="2"/>
  <c r="G41" i="2"/>
  <c r="G58" i="2"/>
  <c r="G11" i="2"/>
  <c r="G75" i="2"/>
  <c r="G20" i="2"/>
  <c r="R3" i="2"/>
  <c r="I5" i="2" l="1"/>
  <c r="H6" i="5"/>
  <c r="I6" i="5"/>
  <c r="L3" i="13"/>
  <c r="L5" i="13" s="1"/>
  <c r="T5" i="13"/>
  <c r="T3" i="13"/>
  <c r="S3" i="12"/>
  <c r="S5" i="12" s="1"/>
  <c r="G7" i="5"/>
  <c r="I3" i="2"/>
  <c r="H7" i="5" l="1"/>
  <c r="I7" i="5"/>
  <c r="U3" i="13"/>
  <c r="U5" i="13" s="1"/>
  <c r="Y6" i="13" s="1"/>
  <c r="G8" i="5"/>
  <c r="J3" i="2"/>
  <c r="J5" i="2" s="1"/>
  <c r="H8" i="5" l="1"/>
  <c r="I8" i="5"/>
  <c r="G9" i="5"/>
  <c r="H9" i="5" l="1"/>
  <c r="I9" i="5"/>
  <c r="G10" i="5"/>
  <c r="H10" i="5" l="1"/>
  <c r="I10" i="5"/>
  <c r="G11" i="5"/>
  <c r="H11" i="5" l="1"/>
  <c r="I11" i="5"/>
  <c r="G12" i="5"/>
  <c r="H12" i="5" l="1"/>
  <c r="I12" i="5"/>
  <c r="G13" i="5"/>
  <c r="H13" i="5" l="1"/>
  <c r="I13" i="5"/>
  <c r="G14" i="5"/>
  <c r="H14" i="5" l="1"/>
  <c r="I14" i="5"/>
  <c r="G15" i="5"/>
  <c r="H15" i="5" l="1"/>
  <c r="I15" i="5"/>
  <c r="G16" i="5"/>
  <c r="H16" i="5" l="1"/>
  <c r="I16" i="5"/>
  <c r="G17" i="5"/>
  <c r="H17" i="5" l="1"/>
  <c r="I17" i="5"/>
  <c r="G18" i="5"/>
  <c r="H18" i="5" l="1"/>
  <c r="I18" i="5"/>
  <c r="G19" i="5"/>
  <c r="H19" i="5" l="1"/>
  <c r="I19" i="5"/>
  <c r="G20" i="5"/>
  <c r="H20" i="5" l="1"/>
  <c r="I20" i="5"/>
  <c r="G21" i="5"/>
  <c r="H21" i="5" l="1"/>
  <c r="I21" i="5"/>
  <c r="G22" i="5"/>
  <c r="H22" i="5" l="1"/>
  <c r="I22" i="5"/>
  <c r="G23" i="5"/>
  <c r="H23" i="5" l="1"/>
  <c r="I23" i="5"/>
  <c r="G24" i="5"/>
  <c r="H24" i="5" l="1"/>
  <c r="I24" i="5"/>
  <c r="G25" i="5"/>
  <c r="H25" i="5" l="1"/>
  <c r="I25" i="5"/>
  <c r="G26" i="5"/>
  <c r="H26" i="5" l="1"/>
  <c r="I26" i="5"/>
  <c r="G27" i="5"/>
  <c r="H27" i="5" l="1"/>
  <c r="I27" i="5"/>
  <c r="G28" i="5"/>
  <c r="H28" i="5" l="1"/>
  <c r="I28" i="5"/>
  <c r="G29" i="5"/>
  <c r="H29" i="5" l="1"/>
  <c r="I29" i="5"/>
  <c r="G30" i="5"/>
  <c r="H30" i="5" l="1"/>
  <c r="I30" i="5"/>
  <c r="G31" i="5"/>
  <c r="H31" i="5" l="1"/>
  <c r="I31" i="5"/>
  <c r="G32" i="5"/>
  <c r="H32" i="5" l="1"/>
  <c r="I32" i="5"/>
  <c r="G33" i="5"/>
  <c r="H33" i="5" l="1"/>
  <c r="I33" i="5"/>
  <c r="G34" i="5"/>
  <c r="H34" i="5" l="1"/>
  <c r="I34" i="5"/>
  <c r="G35" i="5"/>
  <c r="H35" i="5" l="1"/>
  <c r="I35" i="5"/>
  <c r="G36" i="5"/>
  <c r="H36" i="5" l="1"/>
  <c r="I36" i="5"/>
  <c r="G37" i="5"/>
  <c r="H37" i="5" l="1"/>
  <c r="I37" i="5"/>
  <c r="G38" i="5"/>
  <c r="H38" i="5" l="1"/>
  <c r="I38" i="5"/>
  <c r="G39" i="5"/>
  <c r="H39" i="5" l="1"/>
  <c r="I39" i="5"/>
  <c r="G40" i="5"/>
  <c r="H40" i="5" l="1"/>
  <c r="I40" i="5"/>
  <c r="G41" i="5"/>
  <c r="H41" i="5" l="1"/>
  <c r="I41" i="5"/>
  <c r="G42" i="5"/>
  <c r="H42" i="5" l="1"/>
  <c r="I42" i="5"/>
  <c r="G43" i="5"/>
  <c r="H43" i="5" l="1"/>
  <c r="I43" i="5"/>
  <c r="G44" i="5"/>
  <c r="H44" i="5" l="1"/>
  <c r="I44" i="5"/>
  <c r="G45" i="5"/>
  <c r="H45" i="5" l="1"/>
  <c r="I45" i="5"/>
  <c r="G46" i="5"/>
  <c r="H46" i="5" l="1"/>
  <c r="I46" i="5"/>
  <c r="G47" i="5"/>
  <c r="H47" i="5" l="1"/>
  <c r="I47" i="5"/>
  <c r="G48" i="5"/>
  <c r="H48" i="5" l="1"/>
  <c r="I48" i="5"/>
  <c r="G49" i="5"/>
  <c r="H49" i="5" l="1"/>
  <c r="I49" i="5"/>
  <c r="G50" i="5"/>
  <c r="H50" i="5" l="1"/>
  <c r="I50" i="5"/>
  <c r="G51" i="5"/>
  <c r="H51" i="5" l="1"/>
  <c r="I51" i="5"/>
  <c r="G52" i="5"/>
  <c r="H52" i="5" l="1"/>
  <c r="I52" i="5"/>
  <c r="G53" i="5"/>
  <c r="H53" i="5" l="1"/>
  <c r="I53" i="5"/>
  <c r="G54" i="5"/>
  <c r="H54" i="5" l="1"/>
  <c r="I54" i="5"/>
  <c r="G55" i="5"/>
  <c r="H55" i="5" l="1"/>
  <c r="I55" i="5"/>
  <c r="G56" i="5"/>
  <c r="H56" i="5" l="1"/>
  <c r="I56" i="5"/>
  <c r="G57" i="5"/>
  <c r="H57" i="5" l="1"/>
  <c r="I57" i="5"/>
  <c r="G58" i="5"/>
  <c r="H58" i="5" l="1"/>
  <c r="I58" i="5"/>
  <c r="G59" i="5"/>
  <c r="H59" i="5" l="1"/>
  <c r="I59" i="5"/>
  <c r="G60" i="5"/>
  <c r="H60" i="5" l="1"/>
  <c r="I60" i="5"/>
  <c r="G61" i="5"/>
  <c r="H61" i="5" l="1"/>
  <c r="I61" i="5"/>
  <c r="G62" i="5"/>
  <c r="H62" i="5" l="1"/>
  <c r="I62" i="5"/>
  <c r="G63" i="5"/>
  <c r="H63" i="5" l="1"/>
  <c r="I63" i="5"/>
  <c r="G64" i="5"/>
  <c r="H64" i="5" l="1"/>
  <c r="I64" i="5"/>
  <c r="G65" i="5"/>
  <c r="H65" i="5" l="1"/>
  <c r="I65" i="5"/>
  <c r="G66" i="5"/>
  <c r="H66" i="5" l="1"/>
  <c r="I66" i="5"/>
  <c r="G67" i="5"/>
  <c r="H67" i="5" l="1"/>
  <c r="I67" i="5"/>
  <c r="G68" i="5"/>
  <c r="H68" i="5" l="1"/>
  <c r="I68" i="5"/>
  <c r="G69" i="5"/>
  <c r="H69" i="5" l="1"/>
  <c r="I69" i="5"/>
  <c r="G70" i="5"/>
  <c r="H70" i="5" l="1"/>
  <c r="I70" i="5"/>
  <c r="G71" i="5"/>
  <c r="H71" i="5" l="1"/>
  <c r="I71" i="5"/>
  <c r="G72" i="5"/>
  <c r="H72" i="5" l="1"/>
  <c r="I72" i="5"/>
  <c r="G73" i="5"/>
  <c r="H73" i="5" l="1"/>
  <c r="I73" i="5"/>
  <c r="G74" i="5"/>
  <c r="H74" i="5" l="1"/>
  <c r="I74" i="5"/>
  <c r="G75" i="5"/>
  <c r="H75" i="5" l="1"/>
  <c r="I75" i="5"/>
  <c r="G76" i="5"/>
  <c r="H76" i="5" l="1"/>
  <c r="K3" i="5" s="1"/>
  <c r="I76" i="5"/>
  <c r="I3" i="12" l="1"/>
  <c r="I5" i="12"/>
  <c r="J3" i="12" l="1"/>
  <c r="J5" i="12" s="1"/>
  <c r="W6" i="12" s="1"/>
  <c r="K5" i="5"/>
  <c r="L3" i="5" l="1"/>
  <c r="L5" i="5" s="1"/>
  <c r="U8" i="5" l="1"/>
  <c r="P81" i="2"/>
  <c r="P71" i="2"/>
  <c r="P23" i="2"/>
  <c r="P38" i="2"/>
  <c r="P57" i="2"/>
  <c r="P70" i="2"/>
  <c r="P74" i="2"/>
  <c r="P48" i="2"/>
  <c r="P41" i="2"/>
  <c r="P47" i="2"/>
  <c r="P14" i="2"/>
  <c r="P32" i="2"/>
  <c r="P42" i="2"/>
  <c r="P34" i="2"/>
  <c r="P31" i="2"/>
  <c r="P36" i="2"/>
  <c r="P54" i="2"/>
  <c r="P45" i="2"/>
  <c r="P39" i="2"/>
  <c r="P29" i="2"/>
  <c r="P78" i="2"/>
  <c r="P9" i="2"/>
  <c r="P51" i="2"/>
  <c r="P11" i="2"/>
  <c r="P82" i="2"/>
  <c r="P49" i="2"/>
  <c r="P44" i="2"/>
  <c r="P69" i="2"/>
  <c r="P84" i="2"/>
  <c r="P64" i="2"/>
  <c r="P65" i="2"/>
  <c r="P46" i="2"/>
  <c r="P60" i="2"/>
  <c r="P37" i="2"/>
  <c r="P72" i="2"/>
  <c r="P10" i="2"/>
  <c r="P28" i="2"/>
  <c r="P26" i="2"/>
  <c r="P67" i="2"/>
  <c r="P17" i="2"/>
  <c r="P66" i="2"/>
  <c r="P27" i="2"/>
  <c r="P62" i="2"/>
  <c r="P30" i="2"/>
  <c r="P4" i="2"/>
  <c r="P63" i="2"/>
  <c r="P53" i="2"/>
  <c r="P43" i="2"/>
  <c r="P61" i="2"/>
  <c r="P12" i="2"/>
  <c r="P13" i="2"/>
  <c r="P25" i="2"/>
  <c r="P50" i="2"/>
  <c r="P59" i="2"/>
  <c r="P20" i="2"/>
  <c r="P5" i="2"/>
  <c r="P15" i="2"/>
  <c r="P68" i="2"/>
  <c r="P24" i="2"/>
  <c r="P16" i="2"/>
  <c r="P75" i="2"/>
  <c r="P33" i="2"/>
  <c r="P79" i="2"/>
  <c r="P76" i="2"/>
  <c r="P7" i="2"/>
  <c r="P56" i="2"/>
  <c r="P80" i="2"/>
  <c r="P52" i="2"/>
  <c r="P55" i="2"/>
  <c r="P83" i="2"/>
  <c r="P18" i="2"/>
  <c r="P22" i="2"/>
  <c r="P58" i="2"/>
  <c r="P8" i="2"/>
  <c r="P35" i="2"/>
  <c r="P21" i="2"/>
  <c r="P19" i="2"/>
  <c r="P40" i="2"/>
  <c r="P77" i="2"/>
  <c r="P73" i="2"/>
  <c r="P6" i="2"/>
  <c r="P3" i="2"/>
  <c r="R5" i="2" l="1"/>
  <c r="S3" i="2" s="1"/>
  <c r="S5" i="2" s="1"/>
  <c r="W6" i="2" s="1"/>
</calcChain>
</file>

<file path=xl/sharedStrings.xml><?xml version="1.0" encoding="utf-8"?>
<sst xmlns="http://schemas.openxmlformats.org/spreadsheetml/2006/main" count="696" uniqueCount="466">
  <si>
    <t>y</t>
  </si>
  <si>
    <t>s</t>
  </si>
  <si>
    <t>Difsq</t>
  </si>
  <si>
    <t>R2</t>
  </si>
  <si>
    <t>SqDif</t>
  </si>
  <si>
    <t>SqDif_mean</t>
  </si>
  <si>
    <t>Adj R2</t>
  </si>
  <si>
    <t>Sample Size</t>
  </si>
  <si>
    <t>y(model)</t>
  </si>
  <si>
    <t>t(days)</t>
  </si>
  <si>
    <t>Ac</t>
  </si>
  <si>
    <t>Mean</t>
  </si>
  <si>
    <t>Sigma</t>
  </si>
  <si>
    <t>Muc</t>
  </si>
  <si>
    <t>Ln(t)</t>
  </si>
  <si>
    <t>z</t>
  </si>
  <si>
    <t>y-y1c</t>
  </si>
  <si>
    <t>DifofAdjR2</t>
  </si>
  <si>
    <t>CDF</t>
  </si>
  <si>
    <t>PDF</t>
  </si>
  <si>
    <t>Y-Y0C</t>
  </si>
  <si>
    <t>y-y0P</t>
  </si>
  <si>
    <t>Ac= area; infected population(model)</t>
  </si>
  <si>
    <t>Ac*0.8413</t>
  </si>
  <si>
    <t>Ac*0.9772</t>
  </si>
  <si>
    <t>Population</t>
  </si>
  <si>
    <t>Days</t>
  </si>
  <si>
    <t>Actual Poupulation</t>
  </si>
  <si>
    <t>Diff_AdjR2</t>
  </si>
  <si>
    <t>u(days)</t>
  </si>
  <si>
    <t>t(original)</t>
  </si>
  <si>
    <t>w</t>
  </si>
  <si>
    <t>kx</t>
  </si>
  <si>
    <t>k</t>
  </si>
  <si>
    <t>d</t>
  </si>
  <si>
    <t>(kx)^d</t>
  </si>
  <si>
    <t>Date</t>
  </si>
  <si>
    <t>Day</t>
  </si>
  <si>
    <t>Infec/1M</t>
  </si>
  <si>
    <t>7-day Avg-Cumulative</t>
  </si>
  <si>
    <t>Daily-7day</t>
  </si>
  <si>
    <t>Infection 1/22/20 /1M</t>
  </si>
  <si>
    <t>7-dayCumulative</t>
  </si>
  <si>
    <t>Daily-7dayavg</t>
  </si>
  <si>
    <t>Infection 1/23/20 /1M</t>
  </si>
  <si>
    <t>Infection 1/24/20 /1M</t>
  </si>
  <si>
    <t>Infection 1/25/20 /1M</t>
  </si>
  <si>
    <t>Infection 1/26/20 /1M</t>
  </si>
  <si>
    <t>Infection 1/27/20 /1M</t>
  </si>
  <si>
    <t>Infection 1/28/20 /1M</t>
  </si>
  <si>
    <t>Infection 1/29/20 /1M</t>
  </si>
  <si>
    <t>Infection 1/30/20 /1M</t>
  </si>
  <si>
    <t>Infection 1/31/20 /1M</t>
  </si>
  <si>
    <t>Infection 2/1/20 /1M</t>
  </si>
  <si>
    <t>Infection 2/2/20 /1M</t>
  </si>
  <si>
    <t>Infection 2/3/20 /1M</t>
  </si>
  <si>
    <t>Infection 2/4/20 /1M</t>
  </si>
  <si>
    <t>Infection 2/5/20 /1M</t>
  </si>
  <si>
    <t>Infection 2/6/20 /1M</t>
  </si>
  <si>
    <t>Infection 2/7/20 /1M</t>
  </si>
  <si>
    <t>Infection 2/8/20 /1M</t>
  </si>
  <si>
    <t>Infection 2/9/20 /1M</t>
  </si>
  <si>
    <t>Infection 2/10/20 /1M</t>
  </si>
  <si>
    <t>Infection 2/11/20 /1M</t>
  </si>
  <si>
    <t>Infection 2/12/20 /1M</t>
  </si>
  <si>
    <t>Infection 2/13/20 /1M</t>
  </si>
  <si>
    <t>Infection 2/14/20 /1M</t>
  </si>
  <si>
    <t>Infection 2/15/20 /1M</t>
  </si>
  <si>
    <t>Infection 2/16/20 /1M</t>
  </si>
  <si>
    <t>Infection 2/17/20 /1M</t>
  </si>
  <si>
    <t>Infection 2/18/20 /1M</t>
  </si>
  <si>
    <t>Infection 2/19/20 /1M</t>
  </si>
  <si>
    <t>Infection 2/20/20 /1M</t>
  </si>
  <si>
    <t>Infection 2/21/20 /1M</t>
  </si>
  <si>
    <t>Infection 2/22/20 /1M</t>
  </si>
  <si>
    <t>Infection 2/23/20 /1M</t>
  </si>
  <si>
    <t>Infection 2/24/20 /1M</t>
  </si>
  <si>
    <t>Infection 2/25/20 /1M</t>
  </si>
  <si>
    <t>Infection 2/26/20 /1M</t>
  </si>
  <si>
    <t>Infection 2/27/20 /1M</t>
  </si>
  <si>
    <t>Infection 2/28/20 /1M</t>
  </si>
  <si>
    <t>Infection 2/29/20 /1M</t>
  </si>
  <si>
    <t>Infection 3/1/20 /1M</t>
  </si>
  <si>
    <t>Infection 3/2/20 /1M</t>
  </si>
  <si>
    <t>Infection 3/3/20 /1M</t>
  </si>
  <si>
    <t>Infection 3/4/20 /1M</t>
  </si>
  <si>
    <t>Infection 3/5/20 /1M</t>
  </si>
  <si>
    <t>Infection 3/6/20 /1M</t>
  </si>
  <si>
    <t>Infection 3/7/20 /1M</t>
  </si>
  <si>
    <t>Infection 3/8/20 /1M</t>
  </si>
  <si>
    <t>Infection 3/9/20 /1M</t>
  </si>
  <si>
    <t>Infection 3/10/20 /1M</t>
  </si>
  <si>
    <t>Infection 3/11/20 /1M</t>
  </si>
  <si>
    <t>Infection 3/12/20 /1M</t>
  </si>
  <si>
    <t>Infection 3/13/20 /1M</t>
  </si>
  <si>
    <t>Infection 3/14/20 /1M</t>
  </si>
  <si>
    <t>Infection 3/15/20 /1M</t>
  </si>
  <si>
    <t>Infection 3/16/20 /1M</t>
  </si>
  <si>
    <t>Infection 3/17/20 /1M</t>
  </si>
  <si>
    <t>Infection 3/18/20 /1M</t>
  </si>
  <si>
    <t>Infection 3/19/20 /1M</t>
  </si>
  <si>
    <t>Infection 3/20/20 /1M</t>
  </si>
  <si>
    <t>Infection 3/21/20 /1M</t>
  </si>
  <si>
    <t>Infection 3/22/20 /1M</t>
  </si>
  <si>
    <t>Infection 3/23/20 /1M</t>
  </si>
  <si>
    <t>Infection 3/24/20 /1M</t>
  </si>
  <si>
    <t>Infection 3/25/20 /1M</t>
  </si>
  <si>
    <t>Infection 3/26/20 /1M</t>
  </si>
  <si>
    <t>Infection 3/27/20 /1M</t>
  </si>
  <si>
    <t>Infection 3/28/20 /1M</t>
  </si>
  <si>
    <t>Infection 3/29/20 /1M</t>
  </si>
  <si>
    <t>Infection 3/30/20 /1M</t>
  </si>
  <si>
    <t>Infection 3/31/20 /1M</t>
  </si>
  <si>
    <t>Infection 4/1/20 /1M</t>
  </si>
  <si>
    <t>Infection 4/2/20 /1M</t>
  </si>
  <si>
    <t>Infection 4/3/20 /1M</t>
  </si>
  <si>
    <t>Infection 4/4/20 /1M</t>
  </si>
  <si>
    <t>Infection 4/5/20 /1M</t>
  </si>
  <si>
    <t>Infection 4/6/20 /1M</t>
  </si>
  <si>
    <t>Infection 4/7/20 /1M</t>
  </si>
  <si>
    <t>Infection 4/8/20 /1M</t>
  </si>
  <si>
    <t>Infection 4/9/20 /1M</t>
  </si>
  <si>
    <t>Infection 4/10/20 /1M</t>
  </si>
  <si>
    <t>Infection 4/11/20 /1M</t>
  </si>
  <si>
    <t>Infection 4/12/20 /1M</t>
  </si>
  <si>
    <t>Infection 4/13/20 /1M</t>
  </si>
  <si>
    <t>Infection 4/14/20 /1M</t>
  </si>
  <si>
    <t>Infection 4/15/20 /1M</t>
  </si>
  <si>
    <t>Infection 4/16/20 /1M</t>
  </si>
  <si>
    <t>Infection 4/17/20 /1M</t>
  </si>
  <si>
    <t>Infection 4/18/20 /1M</t>
  </si>
  <si>
    <t>Infection 4/19/20 /1M</t>
  </si>
  <si>
    <t>Infection 4/20/20 /1M</t>
  </si>
  <si>
    <t>Infection 4/21/20 /1M</t>
  </si>
  <si>
    <t>Infection 4/22/20 /1M</t>
  </si>
  <si>
    <t>Infection 4/23/20 /1M</t>
  </si>
  <si>
    <t>Infection 4/24/20 /1M</t>
  </si>
  <si>
    <t>Infection 4/25/20 /1M</t>
  </si>
  <si>
    <t>Infection 4/26/20 /1M</t>
  </si>
  <si>
    <t>Infection 4/27/20 /1M</t>
  </si>
  <si>
    <t>Infection 4/28/20 /1M</t>
  </si>
  <si>
    <t>Infection 4/29/20 /1M</t>
  </si>
  <si>
    <t>Infection 4/30/20 /1M</t>
  </si>
  <si>
    <t>Infection 5/1/20 /1M</t>
  </si>
  <si>
    <t>Infection 5/2/20 /1M</t>
  </si>
  <si>
    <t>Infection 5/3/20 /1M</t>
  </si>
  <si>
    <t>Infection 5/4/20 /1M</t>
  </si>
  <si>
    <t>Infection 5/5/20 /1M</t>
  </si>
  <si>
    <t>Infection 5/6/20 /1M</t>
  </si>
  <si>
    <t>Infection 5/7/20 /1M</t>
  </si>
  <si>
    <t>Infection 5/8/20 /1M</t>
  </si>
  <si>
    <t>Infection 5/9/20 /1M</t>
  </si>
  <si>
    <t>Infection 5/10/20 /1M</t>
  </si>
  <si>
    <t>Infection 5/11/20 /1M</t>
  </si>
  <si>
    <t>Infection 5/12/20 /1M</t>
  </si>
  <si>
    <t>Infection 5/13/20 /1M</t>
  </si>
  <si>
    <t>Infection 5/14/20 /1M</t>
  </si>
  <si>
    <t>Infection 5/15/20 /1M</t>
  </si>
  <si>
    <t>Infection 5/16/20 /1M</t>
  </si>
  <si>
    <t>Infection 5/17/20 /1M</t>
  </si>
  <si>
    <t>Infection 5/18/20 /1M</t>
  </si>
  <si>
    <t>Infection 5/19/20 /1M</t>
  </si>
  <si>
    <t>Infection 5/20/20 /1M</t>
  </si>
  <si>
    <t>Infection 5/21/20 /1M</t>
  </si>
  <si>
    <t>Infection 5/22/20 /1M</t>
  </si>
  <si>
    <t>Infection 5/23/20 /1M</t>
  </si>
  <si>
    <t>Infection 5/24/20 /1M</t>
  </si>
  <si>
    <t>Infection 5/25/20 /1M</t>
  </si>
  <si>
    <t>Infection 5/26/20 /1M</t>
  </si>
  <si>
    <t>Infection 5/27/20 /1M</t>
  </si>
  <si>
    <t>Infection 5/28/20 /1M</t>
  </si>
  <si>
    <t>Infection 5/29/20 /1M</t>
  </si>
  <si>
    <t>Infection 5/30/20 /1M</t>
  </si>
  <si>
    <t>Infection 5/31/20 /1M</t>
  </si>
  <si>
    <t>Infection 6/1/20 /1M</t>
  </si>
  <si>
    <t>Infection 6/2/20 /1M</t>
  </si>
  <si>
    <t>Infection 6/3/20 /1M</t>
  </si>
  <si>
    <t>Infection 6/4/20 /1M</t>
  </si>
  <si>
    <t>Infection 6/5/20 /1M</t>
  </si>
  <si>
    <t>Infection 6/6/20 /1M</t>
  </si>
  <si>
    <t>Infection 6/7/20 /1M</t>
  </si>
  <si>
    <t>Infection 6/8/20 /1M</t>
  </si>
  <si>
    <t>Infection 6/9/20 /1M</t>
  </si>
  <si>
    <t>Infection 6/10/20 /1M</t>
  </si>
  <si>
    <t>Infection 6/11/20 /1M</t>
  </si>
  <si>
    <t>Infection 6/12/20 /1M</t>
  </si>
  <si>
    <t>Infection 6/13/20 /1M</t>
  </si>
  <si>
    <t>Infection 6/14/20 /1M</t>
  </si>
  <si>
    <t>Infection 6/15/20 /1M</t>
  </si>
  <si>
    <t>Infection 6/16/20 /1M</t>
  </si>
  <si>
    <t>Infection 6/17/20 /1M</t>
  </si>
  <si>
    <t>Infection 6/18/20 /1M</t>
  </si>
  <si>
    <t>Infection 6/19/20 /1M</t>
  </si>
  <si>
    <t>Infection 6/20/20 /1M</t>
  </si>
  <si>
    <t>Infection 6/21/20 /1M</t>
  </si>
  <si>
    <t>Infection 6/22/20 /1M</t>
  </si>
  <si>
    <t>Infection 6/23/20 /1M</t>
  </si>
  <si>
    <t>Infection 6/24/20 /1M</t>
  </si>
  <si>
    <t>Infection 6/25/20 /1M</t>
  </si>
  <si>
    <t>Infection 6/26/20 /1M</t>
  </si>
  <si>
    <t>Infection 6/27/20 /1M</t>
  </si>
  <si>
    <t>Infection 6/28/20 /1M</t>
  </si>
  <si>
    <t>Infection 6/29/20 /1M</t>
  </si>
  <si>
    <t>Infection 6/30/20 /1M</t>
  </si>
  <si>
    <t>Infection 7/1/20 /1M</t>
  </si>
  <si>
    <t>Infection 7/2/20 /1M</t>
  </si>
  <si>
    <t>Infection 7/3/20 /1M</t>
  </si>
  <si>
    <t>Infection 7/4/20 /1M</t>
  </si>
  <si>
    <t>Infection 7/5/20 /1M</t>
  </si>
  <si>
    <t>Infection 7/6/20 /1M</t>
  </si>
  <si>
    <t>Infection 7/7/20 /1M</t>
  </si>
  <si>
    <t>Infection 7/8/20 /1M</t>
  </si>
  <si>
    <t>Infection 7/9/20 /1M</t>
  </si>
  <si>
    <t>Infection 7/10/20 /1M</t>
  </si>
  <si>
    <t>Infection 7/11/20 /1M</t>
  </si>
  <si>
    <t>Infection 7/12/20 /1M</t>
  </si>
  <si>
    <t>Infection 7/13/20 /1M</t>
  </si>
  <si>
    <t>Infection 7/14/20 /1M</t>
  </si>
  <si>
    <t>Infection 7/15/20 /1M</t>
  </si>
  <si>
    <t>Infection 7/16/20 /1M</t>
  </si>
  <si>
    <t>Infection 7/17/20 /1M</t>
  </si>
  <si>
    <t>Infection 7/18/20 /1M</t>
  </si>
  <si>
    <t>Infection 7/19/20 /1M</t>
  </si>
  <si>
    <t>Infection 7/20/20 /1M</t>
  </si>
  <si>
    <t>Infection 7/21/20 /1M</t>
  </si>
  <si>
    <t>Infection 7/22/20 /1M</t>
  </si>
  <si>
    <t>Infection 7/23/20 /1M</t>
  </si>
  <si>
    <t>Infection 7/24/20 /1M</t>
  </si>
  <si>
    <t>Infection 7/25/20 /1M</t>
  </si>
  <si>
    <t>Infection 7/26/20 /1M</t>
  </si>
  <si>
    <t>Infection 7/27/20 /1M</t>
  </si>
  <si>
    <t>Infection 7/28/20 /1M</t>
  </si>
  <si>
    <t>Infection 7/29/20 /1M</t>
  </si>
  <si>
    <t>Infection 7/30/20 /1M</t>
  </si>
  <si>
    <t>Infection 7/31/20 /1M</t>
  </si>
  <si>
    <t>Infection 8/1/20 /1M</t>
  </si>
  <si>
    <t>Infection 8/2/20 /1M</t>
  </si>
  <si>
    <t>Infection 8/3/20 /1M</t>
  </si>
  <si>
    <t>Infection 8/4/20 /1M</t>
  </si>
  <si>
    <t>Infection 8/5/20 /1M</t>
  </si>
  <si>
    <t>Infection 8/6/20 /1M</t>
  </si>
  <si>
    <t>Infection 8/7/20 /1M</t>
  </si>
  <si>
    <t>Infection 8/8/20 /1M</t>
  </si>
  <si>
    <t>Infection 8/9/20 /1M</t>
  </si>
  <si>
    <t>Infection 8/10/20 /1M</t>
  </si>
  <si>
    <t>Infection 8/11/20 /1M</t>
  </si>
  <si>
    <t>Infection 8/12/20 /1M</t>
  </si>
  <si>
    <t>Infection 8/13/20 /1M</t>
  </si>
  <si>
    <t>Infection 8/14/20 /1M</t>
  </si>
  <si>
    <t>Infection 8/15/20 /1M</t>
  </si>
  <si>
    <t>Infection 8/16/20 /1M</t>
  </si>
  <si>
    <t>Infection 8/17/20 /1M</t>
  </si>
  <si>
    <t>Infection 8/18/20 /1M</t>
  </si>
  <si>
    <t>Infection 8/19/20 /1M</t>
  </si>
  <si>
    <t>Infection 8/20/20 /1M</t>
  </si>
  <si>
    <t>Infection 8/21/20 /1M</t>
  </si>
  <si>
    <t>Infection 8/22/20 /1M</t>
  </si>
  <si>
    <t>Infection 8/23/20 /1M</t>
  </si>
  <si>
    <t>Infection 8/24/20 /1M</t>
  </si>
  <si>
    <t>Infection 8/25/20 /1M</t>
  </si>
  <si>
    <t>Infection 8/26/20 /1M</t>
  </si>
  <si>
    <t>Infection 8/27/20 /1M</t>
  </si>
  <si>
    <t>Infection 8/28/20 /1M</t>
  </si>
  <si>
    <t>Infection 8/29/20 /1M</t>
  </si>
  <si>
    <t>Infection 8/30/20 /1M</t>
  </si>
  <si>
    <t>Infection 8/31/20 /1M</t>
  </si>
  <si>
    <t>Infection 9/1/20 /1M</t>
  </si>
  <si>
    <t>Infection 9/2/20 /1M</t>
  </si>
  <si>
    <t>Infection 9/3/20 /1M</t>
  </si>
  <si>
    <t>Infection 9/4/20 /1M</t>
  </si>
  <si>
    <t>Infection 9/5/20 /1M</t>
  </si>
  <si>
    <t>Infection 9/6/20 /1M</t>
  </si>
  <si>
    <t>Infection 9/7/20 /1M</t>
  </si>
  <si>
    <t>Infection 9/8/20 /1M</t>
  </si>
  <si>
    <t>Infection 9/9/20 /1M</t>
  </si>
  <si>
    <t>Infection 9/10/20 /1M</t>
  </si>
  <si>
    <t>Infection 9/11/20 /1M</t>
  </si>
  <si>
    <t>Infection 9/12/20 /1M</t>
  </si>
  <si>
    <t>Infection 9/13/20 /1M</t>
  </si>
  <si>
    <t>Infection 9/14/20 /1M</t>
  </si>
  <si>
    <t>Infection 9/15/20 /1M</t>
  </si>
  <si>
    <t>Infection 9/16/20 /1M</t>
  </si>
  <si>
    <t>Infection 9/17/20 /1M</t>
  </si>
  <si>
    <t>Infection 9/18/20 /1M</t>
  </si>
  <si>
    <t>Infection 9/19/20 /1M</t>
  </si>
  <si>
    <t>Infection 9/20/20 /1M</t>
  </si>
  <si>
    <t>Infection 9/21/20 /1M</t>
  </si>
  <si>
    <t>Infection 9/22/20 /1M</t>
  </si>
  <si>
    <t>Infection 9/23/20 /1M</t>
  </si>
  <si>
    <t>Infection 9/24/20 /1M</t>
  </si>
  <si>
    <t>Infection 9/25/20 /1M</t>
  </si>
  <si>
    <t>Infection 9/26/20 /1M</t>
  </si>
  <si>
    <t>Infection 9/27/20 /1M</t>
  </si>
  <si>
    <t>Infection 9/28/20 /1M</t>
  </si>
  <si>
    <t>Infection 9/29/20 /1M</t>
  </si>
  <si>
    <t>Infection 9/30/20 /1M</t>
  </si>
  <si>
    <t>Infection 10/1/20 /1M</t>
  </si>
  <si>
    <t>Infection 10/2/20 /1M</t>
  </si>
  <si>
    <t>Infection 10/3/20 /1M</t>
  </si>
  <si>
    <t>Infection 10/4/20 /1M</t>
  </si>
  <si>
    <t>Infection 10/5/20 /1M</t>
  </si>
  <si>
    <t>Infection 10/6/20 /1M</t>
  </si>
  <si>
    <t>Infection 10/7/20 /1M</t>
  </si>
  <si>
    <t>Infection 10/8/20 /1M</t>
  </si>
  <si>
    <t>Infection 10/9/20 /1M</t>
  </si>
  <si>
    <t>Infection 10/10/20 /1M</t>
  </si>
  <si>
    <t>Infection 10/11/20 /1M</t>
  </si>
  <si>
    <t>Infection 10/12/20 /1M</t>
  </si>
  <si>
    <t>Infection 10/13/20 /1M</t>
  </si>
  <si>
    <t>Infection 10/14/20 /1M</t>
  </si>
  <si>
    <t>Infection 10/15/20 /1M</t>
  </si>
  <si>
    <t>Infection 10/16/20 /1M</t>
  </si>
  <si>
    <t>Infection 10/17/20 /1M</t>
  </si>
  <si>
    <t>Infection 10/18/20 /1M</t>
  </si>
  <si>
    <t>Infection 10/19/20 /1M</t>
  </si>
  <si>
    <t>Infection 10/20/20 /1M</t>
  </si>
  <si>
    <t>Infection 10/21/20 /1M</t>
  </si>
  <si>
    <t>Infection 10/22/20 /1M</t>
  </si>
  <si>
    <t>Infection 10/23/20 /1M</t>
  </si>
  <si>
    <t>Infection 10/24/20 /1M</t>
  </si>
  <si>
    <t>Infection 10/25/20 /1M</t>
  </si>
  <si>
    <t>Infection 10/26/20 /1M</t>
  </si>
  <si>
    <t>Infection 10/27/20 /1M</t>
  </si>
  <si>
    <t>Infection 10/28/20 /1M</t>
  </si>
  <si>
    <t>Infection 10/29/20 /1M</t>
  </si>
  <si>
    <t>Infection 10/30/20 /1M</t>
  </si>
  <si>
    <t>Infection 10/31/20 /1M</t>
  </si>
  <si>
    <t>Infection 11/1/20 /1M</t>
  </si>
  <si>
    <t>Infection 11/2/20 /1M</t>
  </si>
  <si>
    <t>Infection 11/3/20 /1M</t>
  </si>
  <si>
    <t>Infection 11/4/20 /1M</t>
  </si>
  <si>
    <t>Infection 11/5/20 /1M</t>
  </si>
  <si>
    <t>Infection 11/6/20 /1M</t>
  </si>
  <si>
    <t>Infection 11/7/20 /1M</t>
  </si>
  <si>
    <t>Infection 11/8/20 /1M</t>
  </si>
  <si>
    <t>Infection 11/9/20 /1M</t>
  </si>
  <si>
    <t>Infection 11/10/20 /1M</t>
  </si>
  <si>
    <t>Infection 11/11/20 /1M</t>
  </si>
  <si>
    <t>Infection 11/12/20 /1M</t>
  </si>
  <si>
    <t>Infection 11/13/20 /1M</t>
  </si>
  <si>
    <t>Infection 11/14/20 /1M</t>
  </si>
  <si>
    <t>Infection 11/15/20 /1M</t>
  </si>
  <si>
    <t>Infection 11/16/20 /1M</t>
  </si>
  <si>
    <t>Infection 11/17/20 /1M</t>
  </si>
  <si>
    <t>Infection 11/18/20 /1M</t>
  </si>
  <si>
    <t>Infection 11/19/20 /1M</t>
  </si>
  <si>
    <t>Infection 11/20/20 /1M</t>
  </si>
  <si>
    <t>Infection 11/21/20 /1M</t>
  </si>
  <si>
    <t>Infection 11/22/20 /1M</t>
  </si>
  <si>
    <t>Infection 11/23/20 /1M</t>
  </si>
  <si>
    <t>Infection 11/24/20 /1M</t>
  </si>
  <si>
    <t>Infection 11/25/20 /1M</t>
  </si>
  <si>
    <t>Infection 11/26/20 /1M</t>
  </si>
  <si>
    <t>Infection 11/27/20 /1M</t>
  </si>
  <si>
    <t>Infection 11/28/20 /1M</t>
  </si>
  <si>
    <t>Infection 11/29/20 /1M</t>
  </si>
  <si>
    <t>Infection 11/30/20 /1M</t>
  </si>
  <si>
    <t>Infection 12/1/20 /1M</t>
  </si>
  <si>
    <t>Infection 12/2/20 /1M</t>
  </si>
  <si>
    <t>Infection 12/3/20 /1M</t>
  </si>
  <si>
    <t>Infection 12/4/20 /1M</t>
  </si>
  <si>
    <t>Infection 12/5/20 /1M</t>
  </si>
  <si>
    <t>Infection 12/6/20 /1M</t>
  </si>
  <si>
    <t>Infection 12/7/20 /1M</t>
  </si>
  <si>
    <t>Infection 12/8/20 /1M</t>
  </si>
  <si>
    <t>Infection 12/9/20 /1M</t>
  </si>
  <si>
    <t>Infection 12/10/20 /1M</t>
  </si>
  <si>
    <t>Infection 12/11/20 /1M</t>
  </si>
  <si>
    <t>Infection 12/12/20 /1M</t>
  </si>
  <si>
    <t>Infection 12/13/20 /1M</t>
  </si>
  <si>
    <t>Infection 12/14/20 /1M</t>
  </si>
  <si>
    <t>Infection 12/15/20 /1M</t>
  </si>
  <si>
    <t>Infection 12/16/20 /1M</t>
  </si>
  <si>
    <t>Infection 12/17/20 /1M</t>
  </si>
  <si>
    <t>Infection 12/18/20 /1M</t>
  </si>
  <si>
    <t>Infection 12/19/20 /1M</t>
  </si>
  <si>
    <t>Infection 12/20/20 /1M</t>
  </si>
  <si>
    <t>Infection 12/21/20 /1M</t>
  </si>
  <si>
    <t>Infection 12/22/20 /1M</t>
  </si>
  <si>
    <t>Infection 12/23/20 /1M</t>
  </si>
  <si>
    <t>Infection 12/24/20 /1M</t>
  </si>
  <si>
    <t>Infection 12/25/20 /1M</t>
  </si>
  <si>
    <t>Infection 12/26/20 /1M</t>
  </si>
  <si>
    <t>Infection 12/27/20 /1M</t>
  </si>
  <si>
    <t>Infection 12/28/20 /1M</t>
  </si>
  <si>
    <t>Infection 12/29/20 /1M</t>
  </si>
  <si>
    <t>Infection 12/30/20 /1M</t>
  </si>
  <si>
    <t>Infection 12/31/20 /1M</t>
  </si>
  <si>
    <t>Infection 1/1/21 /1M</t>
  </si>
  <si>
    <t>Infection 1/2/21 /1M</t>
  </si>
  <si>
    <t>Infection 1/3/21 /1M</t>
  </si>
  <si>
    <t>Infection 1/4/21 /1M</t>
  </si>
  <si>
    <t>Infection 1/5/21 /1M</t>
  </si>
  <si>
    <t>Infection 1/6/21 /1M</t>
  </si>
  <si>
    <t>Infection 1/7/21 /1M</t>
  </si>
  <si>
    <t>Infection 1/8/21 /1M</t>
  </si>
  <si>
    <t>Infection 1/9/21 /1M</t>
  </si>
  <si>
    <t>Infection 1/10/21 /1M</t>
  </si>
  <si>
    <t>Infection 1/11/21 /1M</t>
  </si>
  <si>
    <t>Infection 1/12/21 /1M</t>
  </si>
  <si>
    <t>Infection 1/13/21 /1M</t>
  </si>
  <si>
    <t>Infection 1/14/21 /1M</t>
  </si>
  <si>
    <t>Infection 1/15/21 /1M</t>
  </si>
  <si>
    <t>Infection 1/16/21 /1M</t>
  </si>
  <si>
    <t>Infection 1/17/21 /1M</t>
  </si>
  <si>
    <t>Infection 1/18/21 /1M</t>
  </si>
  <si>
    <t>Infection 1/19/21 /1M</t>
  </si>
  <si>
    <t>Infection 1/20/21 /1M</t>
  </si>
  <si>
    <t>Infection 1/21/21 /1M</t>
  </si>
  <si>
    <t>Infection 1/22/21 /1M</t>
  </si>
  <si>
    <t>Infection 1/23/21 /1M</t>
  </si>
  <si>
    <t>Infection 1/24/21 /1M</t>
  </si>
  <si>
    <t>Infection 1/25/21 /1M</t>
  </si>
  <si>
    <t>Infection 1/26/21 /1M</t>
  </si>
  <si>
    <t>Infection 1/27/21 /1M</t>
  </si>
  <si>
    <t>Infection 1/28/21 /1M</t>
  </si>
  <si>
    <t>Infection 1/29/21 /1M</t>
  </si>
  <si>
    <t>Infection 1/30/21 /1M</t>
  </si>
  <si>
    <t>Infection 1/31/21 /1M</t>
  </si>
  <si>
    <t>Infection 2/1/21 /1M</t>
  </si>
  <si>
    <t>Infection 2/2/21 /1M</t>
  </si>
  <si>
    <t>Infection 2/3/21 /1M</t>
  </si>
  <si>
    <t>Infection 2/4/21 /1M</t>
  </si>
  <si>
    <t>Infection 2/5/21 /1M</t>
  </si>
  <si>
    <t>Infection 2/6/21 /1M</t>
  </si>
  <si>
    <t>Infection 2/7/21 /1M</t>
  </si>
  <si>
    <t>Infection 2/8/21 /1M</t>
  </si>
  <si>
    <t>Infection 2/9/21 /1M</t>
  </si>
  <si>
    <t>Infection 2/10/21 /1M</t>
  </si>
  <si>
    <t>Infection 2/11/21 /1M</t>
  </si>
  <si>
    <t>Infection 2/12/21 /1M</t>
  </si>
  <si>
    <t>Infection 2/13/21 /1M</t>
  </si>
  <si>
    <t>Infection 2/14/21 /1M</t>
  </si>
  <si>
    <t>Infection 2/15/21 /1M</t>
  </si>
  <si>
    <t>Infection 2/16/21 /1M</t>
  </si>
  <si>
    <t>Infection 2/17/21 /1M</t>
  </si>
  <si>
    <t>Infection 2/18/21 /1M</t>
  </si>
  <si>
    <t>Infection 2/19/21 /1M</t>
  </si>
  <si>
    <t>Infection 2/20/21 /1M</t>
  </si>
  <si>
    <t>Infection 2/21/21 /1M</t>
  </si>
  <si>
    <t>Infection 2/22/21 /1M</t>
  </si>
  <si>
    <t>Infection 2/23/21 /1M</t>
  </si>
  <si>
    <t>Infection 2/24/21 /1M</t>
  </si>
  <si>
    <t>Infection 2/25/21 /1M</t>
  </si>
  <si>
    <t>Infection 2/26/21 /1M</t>
  </si>
  <si>
    <t>Infection 2/27/21 /1M</t>
  </si>
  <si>
    <t>Infection 2/28/21 /1M</t>
  </si>
  <si>
    <t>Infection 3/1/21 /1M</t>
  </si>
  <si>
    <t>Infection 3/2/21 /1M</t>
  </si>
  <si>
    <t>Infection 3/3/21 /1M</t>
  </si>
  <si>
    <t>Infection 3/4/21 /1M</t>
  </si>
  <si>
    <t>Infection 3/5/21 /1M</t>
  </si>
  <si>
    <t>Infection 3/6/21 /1M</t>
  </si>
  <si>
    <t>Infection 3/7/21 /1M</t>
  </si>
  <si>
    <t>Infection 3/8/21 /1M</t>
  </si>
  <si>
    <t>Infection 3/9/21 /1M</t>
  </si>
  <si>
    <t>Infection 3/10/21 /1M</t>
  </si>
  <si>
    <t>Infection 3/11/21 /1M</t>
  </si>
  <si>
    <t>Infection 3/12/21 /1M</t>
  </si>
  <si>
    <t>Infection 3/13/21 /1M</t>
  </si>
  <si>
    <t>Infection 3/14/21 /1M</t>
  </si>
  <si>
    <t>Infection 3/15/21 /1M</t>
  </si>
  <si>
    <t>Country: Name</t>
  </si>
  <si>
    <t>Y</t>
  </si>
  <si>
    <t>exp(x)</t>
  </si>
  <si>
    <t>Wave(insert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</si>
</sst>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"/>
  </numFmts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4" fontId="0" fillId="0" borderId="0" xfId="0" applyNumberFormat="1"/>
    <xf numFmtId="0" fontId="4" fillId="0" borderId="0" xfId="0" applyFont="1"/>
    <xf numFmtId="0" fontId="5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right" vertical="center" wrapText="1"/>
    </xf>
    <xf numFmtId="165" fontId="8" fillId="7" borderId="0" xfId="0" applyNumberFormat="1" applyFont="1" applyFill="1" applyAlignment="1">
      <alignment horizontal="right" vertical="center" wrapText="1"/>
    </xf>
    <xf numFmtId="0" fontId="0" fillId="0" borderId="1" xfId="0" applyBorder="1"/>
    <xf numFmtId="2" fontId="0" fillId="0" borderId="0" xfId="0" applyNumberFormat="1"/>
    <xf numFmtId="0" fontId="7" fillId="2" borderId="0" xfId="0" applyFont="1" applyFill="1" applyAlignment="1">
      <alignment horizontal="right" vertical="center" wrapText="1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164" fontId="0" fillId="9" borderId="5" xfId="0" applyNumberFormat="1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0" xfId="0" applyFill="1"/>
    <xf numFmtId="0" fontId="0" fillId="9" borderId="5" xfId="0" applyFill="1" applyBorder="1"/>
    <xf numFmtId="164" fontId="0" fillId="9" borderId="1" xfId="0" applyNumberFormat="1" applyFill="1" applyBorder="1"/>
    <xf numFmtId="0" fontId="4" fillId="0" borderId="0" xfId="0" applyFont="1" applyAlignment="1">
      <alignment horizontal="center"/>
    </xf>
    <xf numFmtId="0" fontId="0" fillId="8" borderId="8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logistic!$D$1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logistic!$D$2:$D$326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0.41851842857142862</c:v>
                </c:pt>
                <c:pt idx="3">
                  <c:v>1.2293978571428572</c:v>
                </c:pt>
                <c:pt idx="4">
                  <c:v>2.3541661428571428</c:v>
                </c:pt>
                <c:pt idx="5">
                  <c:v>3.6881938571428576</c:v>
                </c:pt>
                <c:pt idx="6">
                  <c:v>5.257638142857143</c:v>
                </c:pt>
                <c:pt idx="7">
                  <c:v>6.9578692857142865</c:v>
                </c:pt>
                <c:pt idx="8">
                  <c:v>9.4428227142857146</c:v>
                </c:pt>
                <c:pt idx="9">
                  <c:v>12.241664999999999</c:v>
                </c:pt>
                <c:pt idx="10">
                  <c:v>14.988192428571427</c:v>
                </c:pt>
                <c:pt idx="11">
                  <c:v>18.493284571428571</c:v>
                </c:pt>
                <c:pt idx="12">
                  <c:v>21.919904428571432</c:v>
                </c:pt>
                <c:pt idx="13">
                  <c:v>25.137265142857146</c:v>
                </c:pt>
                <c:pt idx="14">
                  <c:v>28.590042428571433</c:v>
                </c:pt>
                <c:pt idx="15">
                  <c:v>31.493514142857141</c:v>
                </c:pt>
                <c:pt idx="16">
                  <c:v>34.187726714285716</c:v>
                </c:pt>
                <c:pt idx="17">
                  <c:v>37.640504</c:v>
                </c:pt>
                <c:pt idx="18">
                  <c:v>40.622448000000006</c:v>
                </c:pt>
                <c:pt idx="19">
                  <c:v>43.996753000000005</c:v>
                </c:pt>
                <c:pt idx="20">
                  <c:v>47.920363428571434</c:v>
                </c:pt>
                <c:pt idx="21">
                  <c:v>52.079390714285722</c:v>
                </c:pt>
                <c:pt idx="22">
                  <c:v>56.892353</c:v>
                </c:pt>
                <c:pt idx="23">
                  <c:v>62.123833714285709</c:v>
                </c:pt>
                <c:pt idx="24">
                  <c:v>66.858323714285703</c:v>
                </c:pt>
                <c:pt idx="25">
                  <c:v>71.540498999999997</c:v>
                </c:pt>
                <c:pt idx="26">
                  <c:v>76.013415000000009</c:v>
                </c:pt>
                <c:pt idx="27">
                  <c:v>81.192581000000018</c:v>
                </c:pt>
                <c:pt idx="28">
                  <c:v>86.894894999999991</c:v>
                </c:pt>
                <c:pt idx="29">
                  <c:v>94.271282857142864</c:v>
                </c:pt>
                <c:pt idx="30">
                  <c:v>101.46456885714285</c:v>
                </c:pt>
                <c:pt idx="31">
                  <c:v>108.39628085714287</c:v>
                </c:pt>
                <c:pt idx="32">
                  <c:v>115.11873357142856</c:v>
                </c:pt>
                <c:pt idx="33">
                  <c:v>121.84118642857143</c:v>
                </c:pt>
                <c:pt idx="34">
                  <c:v>127.98817628571426</c:v>
                </c:pt>
                <c:pt idx="35">
                  <c:v>134.63215671428571</c:v>
                </c:pt>
                <c:pt idx="36">
                  <c:v>139.36664671428574</c:v>
                </c:pt>
                <c:pt idx="37">
                  <c:v>146.58609014285716</c:v>
                </c:pt>
                <c:pt idx="38">
                  <c:v>155.32266300000001</c:v>
                </c:pt>
                <c:pt idx="39">
                  <c:v>164.76548571428575</c:v>
                </c:pt>
                <c:pt idx="40">
                  <c:v>175.7254377142857</c:v>
                </c:pt>
                <c:pt idx="41">
                  <c:v>186.2930287142857</c:v>
                </c:pt>
                <c:pt idx="42">
                  <c:v>195.81432371428571</c:v>
                </c:pt>
                <c:pt idx="43">
                  <c:v>205.78029457142861</c:v>
                </c:pt>
                <c:pt idx="44">
                  <c:v>214.88307100000003</c:v>
                </c:pt>
                <c:pt idx="45">
                  <c:v>223.01802357142859</c:v>
                </c:pt>
                <c:pt idx="46">
                  <c:v>230.44672614285716</c:v>
                </c:pt>
                <c:pt idx="47">
                  <c:v>236.14904014285713</c:v>
                </c:pt>
                <c:pt idx="48">
                  <c:v>241.58978014285714</c:v>
                </c:pt>
                <c:pt idx="49">
                  <c:v>246.42889971428573</c:v>
                </c:pt>
                <c:pt idx="50">
                  <c:v>250.27403800000002</c:v>
                </c:pt>
                <c:pt idx="51">
                  <c:v>252.13121357142859</c:v>
                </c:pt>
                <c:pt idx="52">
                  <c:v>253.25598185714287</c:v>
                </c:pt>
                <c:pt idx="53">
                  <c:v>254.14533357142861</c:v>
                </c:pt>
                <c:pt idx="54">
                  <c:v>254.90389828571429</c:v>
                </c:pt>
                <c:pt idx="55">
                  <c:v>255.74093514285715</c:v>
                </c:pt>
                <c:pt idx="56">
                  <c:v>256.70875914285716</c:v>
                </c:pt>
                <c:pt idx="57">
                  <c:v>257.70274057142859</c:v>
                </c:pt>
                <c:pt idx="58">
                  <c:v>258.98445342857144</c:v>
                </c:pt>
                <c:pt idx="59">
                  <c:v>260.34463842857144</c:v>
                </c:pt>
                <c:pt idx="60">
                  <c:v>261.60019385714287</c:v>
                </c:pt>
                <c:pt idx="61">
                  <c:v>262.88190671428572</c:v>
                </c:pt>
                <c:pt idx="62">
                  <c:v>264.03283257142857</c:v>
                </c:pt>
                <c:pt idx="63">
                  <c:v>265.1837582857143</c:v>
                </c:pt>
                <c:pt idx="64">
                  <c:v>266.23005442857146</c:v>
                </c:pt>
                <c:pt idx="65">
                  <c:v>267.0670912857143</c:v>
                </c:pt>
                <c:pt idx="66">
                  <c:v>267.72102642857146</c:v>
                </c:pt>
                <c:pt idx="67">
                  <c:v>268.71500771428572</c:v>
                </c:pt>
                <c:pt idx="68">
                  <c:v>269.68283157142855</c:v>
                </c:pt>
                <c:pt idx="69">
                  <c:v>270.67681285714286</c:v>
                </c:pt>
                <c:pt idx="70">
                  <c:v>271.46153500000003</c:v>
                </c:pt>
                <c:pt idx="71">
                  <c:v>272.16778485714292</c:v>
                </c:pt>
                <c:pt idx="72">
                  <c:v>272.82172000000003</c:v>
                </c:pt>
                <c:pt idx="73">
                  <c:v>273.42334028571429</c:v>
                </c:pt>
                <c:pt idx="74">
                  <c:v>273.71107185714288</c:v>
                </c:pt>
                <c:pt idx="75">
                  <c:v>274.103433</c:v>
                </c:pt>
                <c:pt idx="76">
                  <c:v>274.52195142857147</c:v>
                </c:pt>
                <c:pt idx="77">
                  <c:v>274.99278471428573</c:v>
                </c:pt>
                <c:pt idx="78">
                  <c:v>275.48977542857148</c:v>
                </c:pt>
                <c:pt idx="79">
                  <c:v>275.96060871428574</c:v>
                </c:pt>
                <c:pt idx="80">
                  <c:v>276.40528457142858</c:v>
                </c:pt>
                <c:pt idx="81">
                  <c:v>276.84996042857142</c:v>
                </c:pt>
                <c:pt idx="82">
                  <c:v>277.16384928571432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EEB-4EC5-9B0A-3DB2CAAC225D}"/>
            </c:ext>
          </c:extLst>
        </c:ser>
        <c:ser>
          <c:idx val="1"/>
          <c:order val="1"/>
          <c:tx>
            <c:strRef>
              <c:f>logistic!$E$1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logistic!$E$2:$E$326</c:f>
              <c:numCache>
                <c:formatCode>General</c:formatCode>
                <c:ptCount val="325"/>
                <c:pt idx="0">
                  <c:v>0</c:v>
                </c:pt>
                <c:pt idx="1">
                  <c:v>1.5503927521644763</c:v>
                </c:pt>
                <c:pt idx="2">
                  <c:v>1.7878283174847547</c:v>
                </c:pt>
                <c:pt idx="3">
                  <c:v>2.061342627385915</c:v>
                </c:pt>
                <c:pt idx="4">
                  <c:v>2.3763247107812724</c:v>
                </c:pt>
                <c:pt idx="5">
                  <c:v>2.7389379788543868</c:v>
                </c:pt>
                <c:pt idx="6">
                  <c:v>3.1562214692223201</c:v>
                </c:pt>
                <c:pt idx="7">
                  <c:v>3.6362009940071713</c:v>
                </c:pt>
                <c:pt idx="8">
                  <c:v>4.1880099903768473</c:v>
                </c:pt>
                <c:pt idx="9">
                  <c:v>4.8220193516263841</c:v>
                </c:pt>
                <c:pt idx="10">
                  <c:v>5.5499747953876497</c:v>
                </c:pt>
                <c:pt idx="11">
                  <c:v>6.3851393517873918</c:v>
                </c:pt>
                <c:pt idx="12">
                  <c:v>7.3424372711301968</c:v>
                </c:pt>
                <c:pt idx="13">
                  <c:v>8.4385939980402593</c:v>
                </c:pt>
                <c:pt idx="14">
                  <c:v>9.6922647803023612</c:v>
                </c:pt>
                <c:pt idx="15">
                  <c:v>11.124141932610534</c:v>
                </c:pt>
                <c:pt idx="16">
                  <c:v>12.757027743799817</c:v>
                </c:pt>
                <c:pt idx="17">
                  <c:v>14.615856538414086</c:v>
                </c:pt>
                <c:pt idx="18">
                  <c:v>16.727645599967349</c:v>
                </c:pt>
                <c:pt idx="19">
                  <c:v>19.121350776553097</c:v>
                </c:pt>
                <c:pt idx="20">
                  <c:v>21.827599030181162</c:v>
                </c:pt>
                <c:pt idx="21">
                  <c:v>24.878267584436788</c:v>
                </c:pt>
                <c:pt idx="22">
                  <c:v>28.305878545575236</c:v>
                </c:pt>
                <c:pt idx="23">
                  <c:v>32.142780049676482</c:v>
                </c:pt>
                <c:pt idx="24">
                  <c:v>36.420091455019367</c:v>
                </c:pt>
                <c:pt idx="25">
                  <c:v>41.166402244948692</c:v>
                </c:pt>
                <c:pt idx="26">
                  <c:v>46.406233313679543</c:v>
                </c:pt>
                <c:pt idx="27">
                  <c:v>52.158295739951996</c:v>
                </c:pt>
                <c:pt idx="28">
                  <c:v>58.433615430936776</c:v>
                </c:pt>
                <c:pt idx="29">
                  <c:v>65.233629855868898</c:v>
                </c:pt>
                <c:pt idx="30">
                  <c:v>72.548401070181512</c:v>
                </c:pt>
                <c:pt idx="31">
                  <c:v>80.355120767517917</c:v>
                </c:pt>
                <c:pt idx="32">
                  <c:v>88.617100030850565</c:v>
                </c:pt>
                <c:pt idx="33">
                  <c:v>97.283430485378176</c:v>
                </c:pt>
                <c:pt idx="34">
                  <c:v>106.28946842675879</c:v>
                </c:pt>
                <c:pt idx="35">
                  <c:v>115.5582274955233</c:v>
                </c:pt>
                <c:pt idx="36">
                  <c:v>125.00267344679557</c:v>
                </c:pt>
                <c:pt idx="37">
                  <c:v>134.5288085287456</c:v>
                </c:pt>
                <c:pt idx="38">
                  <c:v>144.03933052249761</c:v>
                </c:pt>
                <c:pt idx="39">
                  <c:v>153.43757205499344</c:v>
                </c:pt>
                <c:pt idx="40">
                  <c:v>162.63138569456524</c:v>
                </c:pt>
                <c:pt idx="41">
                  <c:v>171.53664816301625</c:v>
                </c:pt>
                <c:pt idx="42">
                  <c:v>180.08011105559572</c:v>
                </c:pt>
                <c:pt idx="43">
                  <c:v>188.201414287956</c:v>
                </c:pt>
                <c:pt idx="44">
                  <c:v>195.85418421253965</c:v>
                </c:pt>
                <c:pt idx="45">
                  <c:v>203.00624160492202</c:v>
                </c:pt>
                <c:pt idx="46">
                  <c:v>209.63902939789088</c:v>
                </c:pt>
                <c:pt idx="47">
                  <c:v>215.74642635908691</c:v>
                </c:pt>
                <c:pt idx="48">
                  <c:v>221.33313826256574</c:v>
                </c:pt>
                <c:pt idx="49">
                  <c:v>226.41285592377798</c:v>
                </c:pt>
                <c:pt idx="50">
                  <c:v>231.0063469319642</c:v>
                </c:pt>
                <c:pt idx="51">
                  <c:v>235.13961348445167</c:v>
                </c:pt>
                <c:pt idx="52">
                  <c:v>238.84221017456937</c:v>
                </c:pt>
                <c:pt idx="53">
                  <c:v>242.14577883271855</c:v>
                </c:pt>
                <c:pt idx="54">
                  <c:v>245.08282627454309</c:v>
                </c:pt>
                <c:pt idx="55">
                  <c:v>247.68574675446084</c:v>
                </c:pt>
                <c:pt idx="56">
                  <c:v>249.98607420949639</c:v>
                </c:pt>
                <c:pt idx="57">
                  <c:v>252.01393919319514</c:v>
                </c:pt>
                <c:pt idx="58">
                  <c:v>253.79770045645671</c:v>
                </c:pt>
                <c:pt idx="59">
                  <c:v>255.36372003693521</c:v>
                </c:pt>
                <c:pt idx="60">
                  <c:v>256.73625219331086</c:v>
                </c:pt>
                <c:pt idx="61">
                  <c:v>257.93741951470304</c:v>
                </c:pt>
                <c:pt idx="62">
                  <c:v>258.98725325627544</c:v>
                </c:pt>
                <c:pt idx="63">
                  <c:v>259.90377884784135</c:v>
                </c:pt>
                <c:pt idx="64">
                  <c:v>260.70313124128353</c:v>
                </c:pt>
                <c:pt idx="65">
                  <c:v>261.39968810612879</c:v>
                </c:pt>
                <c:pt idx="66">
                  <c:v>262.00621176071968</c:v>
                </c:pt>
                <c:pt idx="67">
                  <c:v>262.53399312109576</c:v>
                </c:pt>
                <c:pt idx="68">
                  <c:v>262.99299288659472</c:v>
                </c:pt>
                <c:pt idx="69">
                  <c:v>263.39197670926268</c:v>
                </c:pt>
                <c:pt idx="70">
                  <c:v>263.73864227200181</c:v>
                </c:pt>
                <c:pt idx="71">
                  <c:v>264.03973708752403</c:v>
                </c:pt>
                <c:pt idx="72">
                  <c:v>264.30116648216386</c:v>
                </c:pt>
                <c:pt idx="73">
                  <c:v>264.52809169449995</c:v>
                </c:pt>
                <c:pt idx="74">
                  <c:v>264.72501834023871</c:v>
                </c:pt>
                <c:pt idx="75">
                  <c:v>264.89587570638065</c:v>
                </c:pt>
                <c:pt idx="76">
                  <c:v>265.04408746709436</c:v>
                </c:pt>
                <c:pt idx="77">
                  <c:v>265.17263448296882</c:v>
                </c:pt>
                <c:pt idx="78">
                  <c:v>265.28411037149903</c:v>
                </c:pt>
                <c:pt idx="79">
                  <c:v>265.38077053289044</c:v>
                </c:pt>
                <c:pt idx="80">
                  <c:v>265.46457529142407</c:v>
                </c:pt>
                <c:pt idx="81">
                  <c:v>265.53722777604008</c:v>
                </c:pt>
                <c:pt idx="82">
                  <c:v>265.60020711983611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EEB-4EC5-9B0A-3DB2CAAC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9920"/>
        <c:axId val="165891456"/>
      </c:scatterChart>
      <c:valAx>
        <c:axId val="16588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1456"/>
        <c:crosses val="autoZero"/>
        <c:crossBetween val="midCat"/>
      </c:valAx>
      <c:valAx>
        <c:axId val="1658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8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logistic!$M$1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logistic!$M$2:$M$326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0.15694442857142865</c:v>
                </c:pt>
                <c:pt idx="3">
                  <c:v>0.54930542857142872</c:v>
                </c:pt>
                <c:pt idx="4">
                  <c:v>0.86319428571428558</c:v>
                </c:pt>
                <c:pt idx="5">
                  <c:v>1.0724537142857149</c:v>
                </c:pt>
                <c:pt idx="6">
                  <c:v>1.307870285714285</c:v>
                </c:pt>
                <c:pt idx="7">
                  <c:v>1.4386571428571435</c:v>
                </c:pt>
                <c:pt idx="8">
                  <c:v>2.223379428571429</c:v>
                </c:pt>
                <c:pt idx="9">
                  <c:v>2.5372682857142848</c:v>
                </c:pt>
                <c:pt idx="10">
                  <c:v>2.4849534285714276</c:v>
                </c:pt>
                <c:pt idx="11">
                  <c:v>3.2435181428571442</c:v>
                </c:pt>
                <c:pt idx="12">
                  <c:v>3.1650458571428604</c:v>
                </c:pt>
                <c:pt idx="13">
                  <c:v>2.9557867142857144</c:v>
                </c:pt>
                <c:pt idx="14">
                  <c:v>3.1912032857142871</c:v>
                </c:pt>
                <c:pt idx="15">
                  <c:v>2.6418977142857076</c:v>
                </c:pt>
                <c:pt idx="16">
                  <c:v>2.4326385714285723</c:v>
                </c:pt>
                <c:pt idx="17">
                  <c:v>3.1912032857142836</c:v>
                </c:pt>
                <c:pt idx="18">
                  <c:v>2.7203700000000057</c:v>
                </c:pt>
                <c:pt idx="19">
                  <c:v>3.1127309999999997</c:v>
                </c:pt>
                <c:pt idx="20">
                  <c:v>3.6620364285714291</c:v>
                </c:pt>
                <c:pt idx="21">
                  <c:v>3.8974532857142878</c:v>
                </c:pt>
                <c:pt idx="22">
                  <c:v>4.5513882857142782</c:v>
                </c:pt>
                <c:pt idx="23">
                  <c:v>4.9699067142857096</c:v>
                </c:pt>
                <c:pt idx="24">
                  <c:v>4.4729160000000014</c:v>
                </c:pt>
                <c:pt idx="25">
                  <c:v>4.4206012857142944</c:v>
                </c:pt>
                <c:pt idx="26">
                  <c:v>4.2113420000000126</c:v>
                </c:pt>
                <c:pt idx="27">
                  <c:v>4.9175920000000097</c:v>
                </c:pt>
                <c:pt idx="28">
                  <c:v>5.4407399999999733</c:v>
                </c:pt>
                <c:pt idx="29">
                  <c:v>7.1148138571428738</c:v>
                </c:pt>
                <c:pt idx="30">
                  <c:v>6.9317119999999868</c:v>
                </c:pt>
                <c:pt idx="31">
                  <c:v>6.6701380000000192</c:v>
                </c:pt>
                <c:pt idx="32">
                  <c:v>6.4608787142856947</c:v>
                </c:pt>
                <c:pt idx="33">
                  <c:v>6.4608788571428697</c:v>
                </c:pt>
                <c:pt idx="34">
                  <c:v>5.8854158571428279</c:v>
                </c:pt>
                <c:pt idx="35">
                  <c:v>6.3824064285714392</c:v>
                </c:pt>
                <c:pt idx="36">
                  <c:v>4.4729160000000228</c:v>
                </c:pt>
                <c:pt idx="37">
                  <c:v>6.9578694285714242</c:v>
                </c:pt>
                <c:pt idx="38">
                  <c:v>8.4749988571428467</c:v>
                </c:pt>
                <c:pt idx="39">
                  <c:v>9.18124871428574</c:v>
                </c:pt>
                <c:pt idx="40">
                  <c:v>10.698377999999959</c:v>
                </c:pt>
                <c:pt idx="41">
                  <c:v>10.306016999999994</c:v>
                </c:pt>
                <c:pt idx="42">
                  <c:v>9.2597210000000096</c:v>
                </c:pt>
                <c:pt idx="43">
                  <c:v>9.7043968571429069</c:v>
                </c:pt>
                <c:pt idx="44">
                  <c:v>8.8412024285714175</c:v>
                </c:pt>
                <c:pt idx="45">
                  <c:v>7.8733785714285567</c:v>
                </c:pt>
                <c:pt idx="46">
                  <c:v>7.1671285714285737</c:v>
                </c:pt>
                <c:pt idx="47">
                  <c:v>5.4407399999999733</c:v>
                </c:pt>
                <c:pt idx="48">
                  <c:v>5.1791660000000057</c:v>
                </c:pt>
                <c:pt idx="49">
                  <c:v>4.5775455714285975</c:v>
                </c:pt>
                <c:pt idx="50">
                  <c:v>3.5835642857142846</c:v>
                </c:pt>
                <c:pt idx="51">
                  <c:v>1.5956015714285701</c:v>
                </c:pt>
                <c:pt idx="52">
                  <c:v>0.86319428571428203</c:v>
                </c:pt>
                <c:pt idx="53">
                  <c:v>0.6277777142857377</c:v>
                </c:pt>
                <c:pt idx="54">
                  <c:v>0.49699071428568287</c:v>
                </c:pt>
                <c:pt idx="55">
                  <c:v>0.57546285714286283</c:v>
                </c:pt>
                <c:pt idx="56">
                  <c:v>0.70625000000000737</c:v>
                </c:pt>
                <c:pt idx="57">
                  <c:v>0.7324074285714306</c:v>
                </c:pt>
                <c:pt idx="58">
                  <c:v>1.0201388571428498</c:v>
                </c:pt>
                <c:pt idx="59">
                  <c:v>1.0986110000000013</c:v>
                </c:pt>
                <c:pt idx="60">
                  <c:v>0.99398142857142657</c:v>
                </c:pt>
                <c:pt idx="61">
                  <c:v>1.0201388571428498</c:v>
                </c:pt>
                <c:pt idx="62">
                  <c:v>0.88935185714285181</c:v>
                </c:pt>
                <c:pt idx="63">
                  <c:v>0.88935171428573367</c:v>
                </c:pt>
                <c:pt idx="64">
                  <c:v>0.78472214285715891</c:v>
                </c:pt>
                <c:pt idx="65">
                  <c:v>0.57546285714283441</c:v>
                </c:pt>
                <c:pt idx="66">
                  <c:v>0.39236114285716495</c:v>
                </c:pt>
                <c:pt idx="67">
                  <c:v>0.73240728571425562</c:v>
                </c:pt>
                <c:pt idx="68">
                  <c:v>0.70624985714283239</c:v>
                </c:pt>
                <c:pt idx="69">
                  <c:v>0.73240728571431246</c:v>
                </c:pt>
                <c:pt idx="70">
                  <c:v>0.52314814285716293</c:v>
                </c:pt>
                <c:pt idx="71">
                  <c:v>0.44467585714289326</c:v>
                </c:pt>
                <c:pt idx="72">
                  <c:v>0.3923611428571081</c:v>
                </c:pt>
                <c:pt idx="73">
                  <c:v>0.34004628571426165</c:v>
                </c:pt>
                <c:pt idx="74">
                  <c:v>2.6157571428594206E-2</c:v>
                </c:pt>
                <c:pt idx="75">
                  <c:v>0.13078714285711213</c:v>
                </c:pt>
                <c:pt idx="76">
                  <c:v>0.15694442857147406</c:v>
                </c:pt>
                <c:pt idx="77">
                  <c:v>0.20925928571426367</c:v>
                </c:pt>
                <c:pt idx="78">
                  <c:v>0.23541671428574373</c:v>
                </c:pt>
                <c:pt idx="79">
                  <c:v>0.20925928571426367</c:v>
                </c:pt>
                <c:pt idx="80">
                  <c:v>0.18310185714284044</c:v>
                </c:pt>
                <c:pt idx="81">
                  <c:v>0.18310185714284044</c:v>
                </c:pt>
                <c:pt idx="82">
                  <c:v>5.2314857142899296E-2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585-46F9-B4D8-C9D271814468}"/>
            </c:ext>
          </c:extLst>
        </c:ser>
        <c:ser>
          <c:idx val="1"/>
          <c:order val="1"/>
          <c:tx>
            <c:strRef>
              <c:f>logistic!$N$1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logistic!$N$2:$N$326</c:f>
              <c:numCache>
                <c:formatCode>General</c:formatCode>
                <c:ptCount val="325"/>
                <c:pt idx="0">
                  <c:v>0</c:v>
                </c:pt>
                <c:pt idx="1">
                  <c:v>0.48259155704221579</c:v>
                </c:pt>
                <c:pt idx="2">
                  <c:v>0.51621056369153107</c:v>
                </c:pt>
                <c:pt idx="3">
                  <c:v>0.55486270355736744</c:v>
                </c:pt>
                <c:pt idx="4">
                  <c:v>0.59927501146113193</c:v>
                </c:pt>
                <c:pt idx="5">
                  <c:v>0.65027084473552477</c:v>
                </c:pt>
                <c:pt idx="6">
                  <c:v>0.70877975553869144</c:v>
                </c:pt>
                <c:pt idx="7">
                  <c:v>0.77584736637060214</c:v>
                </c:pt>
                <c:pt idx="8">
                  <c:v>0.85264481348180976</c:v>
                </c:pt>
                <c:pt idx="9">
                  <c:v>0.94047714515617875</c:v>
                </c:pt>
                <c:pt idx="10">
                  <c:v>1.0407898363506518</c:v>
                </c:pt>
                <c:pt idx="11">
                  <c:v>1.155172301090809</c:v>
                </c:pt>
                <c:pt idx="12">
                  <c:v>1.2853569446522655</c:v>
                </c:pt>
                <c:pt idx="13">
                  <c:v>1.4332118986061357</c:v>
                </c:pt>
                <c:pt idx="14">
                  <c:v>1.6007251307913355</c:v>
                </c:pt>
                <c:pt idx="15">
                  <c:v>1.7899771393340247</c:v>
                </c:pt>
                <c:pt idx="16">
                  <c:v>2.0030989640632955</c:v>
                </c:pt>
                <c:pt idx="17">
                  <c:v>2.2422118459201954</c:v>
                </c:pt>
                <c:pt idx="18">
                  <c:v>2.5093446364227212</c:v>
                </c:pt>
                <c:pt idx="19">
                  <c:v>2.8063251493583437</c:v>
                </c:pt>
                <c:pt idx="20">
                  <c:v>3.1346422475254161</c:v>
                </c:pt>
                <c:pt idx="21">
                  <c:v>3.4952768037831583</c:v>
                </c:pt>
                <c:pt idx="22">
                  <c:v>3.8885020272623216</c:v>
                </c:pt>
                <c:pt idx="23">
                  <c:v>4.3136572432257907</c:v>
                </c:pt>
                <c:pt idx="24">
                  <c:v>4.7689042073295607</c:v>
                </c:pt>
                <c:pt idx="25">
                  <c:v>5.2509813695177083</c:v>
                </c:pt>
                <c:pt idx="26">
                  <c:v>5.7549787896824895</c:v>
                </c:pt>
                <c:pt idx="27">
                  <c:v>6.274163780930909</c:v>
                </c:pt>
                <c:pt idx="28">
                  <c:v>6.7998933863708828</c:v>
                </c:pt>
                <c:pt idx="29">
                  <c:v>7.3216525231696661</c:v>
                </c:pt>
                <c:pt idx="30">
                  <c:v>7.8272538149799811</c:v>
                </c:pt>
                <c:pt idx="31">
                  <c:v>8.3032247812752722</c:v>
                </c:pt>
                <c:pt idx="32">
                  <c:v>8.7353891620655002</c:v>
                </c:pt>
                <c:pt idx="33">
                  <c:v>9.1096225756634404</c:v>
                </c:pt>
                <c:pt idx="34">
                  <c:v>9.4127317319339436</c:v>
                </c:pt>
                <c:pt idx="35">
                  <c:v>9.6333767706639257</c:v>
                </c:pt>
                <c:pt idx="36">
                  <c:v>9.7629351387857994</c:v>
                </c:pt>
                <c:pt idx="37">
                  <c:v>9.7961995172094287</c:v>
                </c:pt>
                <c:pt idx="38">
                  <c:v>9.7318156929874498</c:v>
                </c:pt>
                <c:pt idx="39">
                  <c:v>9.5723983998401163</c:v>
                </c:pt>
                <c:pt idx="40">
                  <c:v>9.3243083765560026</c:v>
                </c:pt>
                <c:pt idx="41">
                  <c:v>8.9971227508247811</c:v>
                </c:pt>
                <c:pt idx="42">
                  <c:v>8.6028727862022087</c:v>
                </c:pt>
                <c:pt idx="43">
                  <c:v>8.1551495442338844</c:v>
                </c:pt>
                <c:pt idx="44">
                  <c:v>7.6681850470706738</c:v>
                </c:pt>
                <c:pt idx="45">
                  <c:v>7.1560051324696552</c:v>
                </c:pt>
                <c:pt idx="46">
                  <c:v>6.6317255209233519</c:v>
                </c:pt>
                <c:pt idx="47">
                  <c:v>6.1070317984432414</c:v>
                </c:pt>
                <c:pt idx="48">
                  <c:v>5.5918539322898528</c:v>
                </c:pt>
                <c:pt idx="49">
                  <c:v>5.0942215803437563</c:v>
                </c:pt>
                <c:pt idx="50">
                  <c:v>4.620270306067578</c:v>
                </c:pt>
                <c:pt idx="51">
                  <c:v>4.1743610423703483</c:v>
                </c:pt>
                <c:pt idx="52">
                  <c:v>3.7592743484285034</c:v>
                </c:pt>
                <c:pt idx="53">
                  <c:v>3.3764450247836333</c:v>
                </c:pt>
                <c:pt idx="54">
                  <c:v>3.0262093020226848</c:v>
                </c:pt>
                <c:pt idx="55">
                  <c:v>2.7080442920368379</c:v>
                </c:pt>
                <c:pt idx="56">
                  <c:v>2.4207864421366994</c:v>
                </c:pt>
                <c:pt idx="57">
                  <c:v>2.1628216610425941</c:v>
                </c:pt>
                <c:pt idx="58">
                  <c:v>1.9322443257482682</c:v>
                </c:pt>
                <c:pt idx="59">
                  <c:v>1.7269855551366358</c:v>
                </c:pt>
                <c:pt idx="60">
                  <c:v>1.5449131382575763</c:v>
                </c:pt>
                <c:pt idx="61">
                  <c:v>1.383906585557342</c:v>
                </c:pt>
                <c:pt idx="62">
                  <c:v>1.2419111850731894</c:v>
                </c:pt>
                <c:pt idx="63">
                  <c:v>1.1169749152778912</c:v>
                </c:pt>
                <c:pt idx="64">
                  <c:v>1.0072717685296602</c:v>
                </c:pt>
                <c:pt idx="65">
                  <c:v>0.91111460384948029</c:v>
                </c:pt>
                <c:pt idx="66">
                  <c:v>0.8269601639728662</c:v>
                </c:pt>
                <c:pt idx="67">
                  <c:v>0.75340841568647476</c:v>
                </c:pt>
                <c:pt idx="68">
                  <c:v>0.68919793661442097</c:v>
                </c:pt>
                <c:pt idx="69">
                  <c:v>0.63319869135318996</c:v>
                </c:pt>
                <c:pt idx="70">
                  <c:v>0.58440321973685916</c:v>
                </c:pt>
                <c:pt idx="71">
                  <c:v>0.54191699802810578</c:v>
                </c:pt>
                <c:pt idx="72">
                  <c:v>0.50494852440124516</c:v>
                </c:pt>
                <c:pt idx="73">
                  <c:v>0.47279951608660786</c:v>
                </c:pt>
                <c:pt idx="74">
                  <c:v>0.44485547955196314</c:v>
                </c:pt>
                <c:pt idx="75">
                  <c:v>0.42057682008849123</c:v>
                </c:pt>
                <c:pt idx="76">
                  <c:v>0.39949058689888872</c:v>
                </c:pt>
                <c:pt idx="77">
                  <c:v>0.38118289891278367</c:v>
                </c:pt>
                <c:pt idx="78">
                  <c:v>0.36529206064683989</c:v>
                </c:pt>
                <c:pt idx="79">
                  <c:v>0.351502352887963</c:v>
                </c:pt>
                <c:pt idx="80">
                  <c:v>0.33953846694507778</c:v>
                </c:pt>
                <c:pt idx="81">
                  <c:v>0.32916054144461226</c:v>
                </c:pt>
                <c:pt idx="82">
                  <c:v>0.3201597554035116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585-46F9-B4D8-C9D271814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3744"/>
        <c:axId val="202955392"/>
      </c:scatterChart>
      <c:valAx>
        <c:axId val="2028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92"/>
        <c:crosses val="autoZero"/>
        <c:crossBetween val="midCat"/>
      </c:valAx>
      <c:valAx>
        <c:axId val="2029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LogNormal!$F$1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LogNormal!$B$2:$B$194</c:f>
              <c:strCache>
                <c:ptCount val="75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</c:strCache>
            </c:strRef>
          </c:xVal>
          <c:yVal>
            <c:numRef>
              <c:f>LogNormal!$F$2:$F$194</c:f>
              <c:numCache>
                <c:formatCode>General</c:formatCode>
                <c:ptCount val="193"/>
                <c:pt idx="0">
                  <c:v>0</c:v>
                </c:pt>
                <c:pt idx="2">
                  <c:v>0</c:v>
                </c:pt>
                <c:pt idx="3">
                  <c:v>0.8108794285714287</c:v>
                </c:pt>
                <c:pt idx="4">
                  <c:v>1.9356477142857142</c:v>
                </c:pt>
                <c:pt idx="5">
                  <c:v>3.2696754285714293</c:v>
                </c:pt>
                <c:pt idx="6">
                  <c:v>4.8391197142857143</c:v>
                </c:pt>
                <c:pt idx="7">
                  <c:v>6.5393508571428578</c:v>
                </c:pt>
                <c:pt idx="8">
                  <c:v>9.0243042857142868</c:v>
                </c:pt>
                <c:pt idx="9">
                  <c:v>11.823146571428572</c:v>
                </c:pt>
                <c:pt idx="10">
                  <c:v>14.569673999999999</c:v>
                </c:pt>
                <c:pt idx="11">
                  <c:v>18.074766142857143</c:v>
                </c:pt>
                <c:pt idx="12">
                  <c:v>21.501386000000004</c:v>
                </c:pt>
                <c:pt idx="13">
                  <c:v>24.718746714285718</c:v>
                </c:pt>
                <c:pt idx="14">
                  <c:v>28.171524000000005</c:v>
                </c:pt>
                <c:pt idx="15">
                  <c:v>31.074995714285713</c:v>
                </c:pt>
                <c:pt idx="16">
                  <c:v>33.769208285714285</c:v>
                </c:pt>
                <c:pt idx="17">
                  <c:v>37.221985571428569</c:v>
                </c:pt>
                <c:pt idx="18">
                  <c:v>40.203929571428574</c:v>
                </c:pt>
                <c:pt idx="19">
                  <c:v>43.578234571428574</c:v>
                </c:pt>
                <c:pt idx="20">
                  <c:v>47.501845000000003</c:v>
                </c:pt>
                <c:pt idx="21">
                  <c:v>51.660872285714291</c:v>
                </c:pt>
                <c:pt idx="22">
                  <c:v>56.473834571428569</c:v>
                </c:pt>
                <c:pt idx="23">
                  <c:v>61.705315285714278</c:v>
                </c:pt>
                <c:pt idx="24">
                  <c:v>66.439805285714272</c:v>
                </c:pt>
                <c:pt idx="25">
                  <c:v>71.121980571428566</c:v>
                </c:pt>
                <c:pt idx="26">
                  <c:v>75.594896571428578</c:v>
                </c:pt>
                <c:pt idx="27">
                  <c:v>80.774062571428587</c:v>
                </c:pt>
                <c:pt idx="28">
                  <c:v>86.47637657142856</c:v>
                </c:pt>
                <c:pt idx="29">
                  <c:v>93.852764428571433</c:v>
                </c:pt>
                <c:pt idx="30">
                  <c:v>101.04605042857142</c:v>
                </c:pt>
                <c:pt idx="31">
                  <c:v>107.97776242857144</c:v>
                </c:pt>
                <c:pt idx="32">
                  <c:v>114.70021514285713</c:v>
                </c:pt>
                <c:pt idx="33">
                  <c:v>121.422668</c:v>
                </c:pt>
                <c:pt idx="34">
                  <c:v>127.56965785714283</c:v>
                </c:pt>
                <c:pt idx="35">
                  <c:v>134.21363828571427</c:v>
                </c:pt>
                <c:pt idx="36">
                  <c:v>138.94812828571429</c:v>
                </c:pt>
                <c:pt idx="37">
                  <c:v>146.16757171428571</c:v>
                </c:pt>
                <c:pt idx="38">
                  <c:v>154.90414457142856</c:v>
                </c:pt>
                <c:pt idx="39">
                  <c:v>164.3469672857143</c:v>
                </c:pt>
                <c:pt idx="40">
                  <c:v>175.30691928571426</c:v>
                </c:pt>
                <c:pt idx="41">
                  <c:v>185.87451028571425</c:v>
                </c:pt>
                <c:pt idx="42">
                  <c:v>195.39580528571426</c:v>
                </c:pt>
                <c:pt idx="43">
                  <c:v>205.36177614285717</c:v>
                </c:pt>
                <c:pt idx="44">
                  <c:v>214.46455257142858</c:v>
                </c:pt>
                <c:pt idx="45">
                  <c:v>222.59950514285714</c:v>
                </c:pt>
                <c:pt idx="46">
                  <c:v>230.02820771428571</c:v>
                </c:pt>
                <c:pt idx="47">
                  <c:v>235.73052171428569</c:v>
                </c:pt>
                <c:pt idx="48">
                  <c:v>241.17126171428569</c:v>
                </c:pt>
                <c:pt idx="49">
                  <c:v>246.01038128571429</c:v>
                </c:pt>
                <c:pt idx="50">
                  <c:v>249.85551957142857</c:v>
                </c:pt>
                <c:pt idx="51">
                  <c:v>251.71269514285714</c:v>
                </c:pt>
                <c:pt idx="52">
                  <c:v>252.83746342857143</c:v>
                </c:pt>
                <c:pt idx="53">
                  <c:v>253.72681514285716</c:v>
                </c:pt>
                <c:pt idx="54">
                  <c:v>254.48537985714285</c:v>
                </c:pt>
                <c:pt idx="55">
                  <c:v>255.32241671428571</c:v>
                </c:pt>
                <c:pt idx="56">
                  <c:v>256.29024071428574</c:v>
                </c:pt>
                <c:pt idx="57">
                  <c:v>257.28422214285717</c:v>
                </c:pt>
                <c:pt idx="58">
                  <c:v>258.56593500000002</c:v>
                </c:pt>
                <c:pt idx="59">
                  <c:v>259.92612000000003</c:v>
                </c:pt>
                <c:pt idx="60">
                  <c:v>261.18167542857145</c:v>
                </c:pt>
                <c:pt idx="61">
                  <c:v>262.4633882857143</c:v>
                </c:pt>
                <c:pt idx="62">
                  <c:v>263.61431414285715</c:v>
                </c:pt>
                <c:pt idx="63">
                  <c:v>264.76523985714289</c:v>
                </c:pt>
                <c:pt idx="64">
                  <c:v>265.81153600000005</c:v>
                </c:pt>
                <c:pt idx="65">
                  <c:v>266.64857285714288</c:v>
                </c:pt>
                <c:pt idx="66">
                  <c:v>267.30250800000005</c:v>
                </c:pt>
                <c:pt idx="67">
                  <c:v>268.2964892857143</c:v>
                </c:pt>
                <c:pt idx="68">
                  <c:v>269.26431314285713</c:v>
                </c:pt>
                <c:pt idx="69">
                  <c:v>270.25829442857145</c:v>
                </c:pt>
                <c:pt idx="70">
                  <c:v>271.04301657142861</c:v>
                </c:pt>
                <c:pt idx="71">
                  <c:v>271.7492664285715</c:v>
                </c:pt>
                <c:pt idx="72">
                  <c:v>272.40320157142861</c:v>
                </c:pt>
                <c:pt idx="73">
                  <c:v>273.00482185714287</c:v>
                </c:pt>
                <c:pt idx="74">
                  <c:v>273.29255342857147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4B4-47F7-BFBA-5A64C17FCF62}"/>
            </c:ext>
          </c:extLst>
        </c:ser>
        <c:ser>
          <c:idx val="1"/>
          <c:order val="1"/>
          <c:tx>
            <c:strRef>
              <c:f>LogNormal!$G$1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LogNormal!$B$2:$B$194</c:f>
              <c:strCache>
                <c:ptCount val="75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</c:strCache>
            </c:strRef>
          </c:xVal>
          <c:yVal>
            <c:numRef>
              <c:f>LogNormal!$G$2:$G$194</c:f>
              <c:numCache>
                <c:formatCode>General</c:formatCode>
                <c:ptCount val="193"/>
                <c:pt idx="0">
                  <c:v>0</c:v>
                </c:pt>
                <c:pt idx="2">
                  <c:v>4.5216050737511509E-17</c:v>
                </c:pt>
                <c:pt idx="3">
                  <c:v>8.1436984841445804E-11</c:v>
                </c:pt>
                <c:pt idx="4">
                  <c:v>8.3325742576152252E-8</c:v>
                </c:pt>
                <c:pt idx="5">
                  <c:v>5.901750312999726E-6</c:v>
                </c:pt>
                <c:pt idx="6">
                  <c:v>1.128600388511366E-4</c:v>
                </c:pt>
                <c:pt idx="7">
                  <c:v>1.0133675020381828E-3</c:v>
                </c:pt>
                <c:pt idx="8">
                  <c:v>5.5962879821418801E-3</c:v>
                </c:pt>
                <c:pt idx="9">
                  <c:v>2.2087194095535407E-2</c:v>
                </c:pt>
                <c:pt idx="10">
                  <c:v>6.8281349034941832E-2</c:v>
                </c:pt>
                <c:pt idx="11">
                  <c:v>0.1755460660087638</c:v>
                </c:pt>
                <c:pt idx="12">
                  <c:v>0.39108710270385483</c:v>
                </c:pt>
                <c:pt idx="13">
                  <c:v>0.77752102662141309</c:v>
                </c:pt>
                <c:pt idx="14">
                  <c:v>1.4096579113933871</c:v>
                </c:pt>
                <c:pt idx="15">
                  <c:v>2.369140938333163</c:v>
                </c:pt>
                <c:pt idx="16">
                  <c:v>3.7379866120805278</c:v>
                </c:pt>
                <c:pt idx="17">
                  <c:v>5.5921106163495455</c:v>
                </c:pt>
                <c:pt idx="18">
                  <c:v>7.9957180304765743</c:v>
                </c:pt>
                <c:pt idx="19">
                  <c:v>10.997117302143993</c:v>
                </c:pt>
                <c:pt idx="20">
                  <c:v>14.626192848006294</c:v>
                </c:pt>
                <c:pt idx="21">
                  <c:v>18.893505703005072</c:v>
                </c:pt>
                <c:pt idx="22">
                  <c:v>23.790810506705526</c:v>
                </c:pt>
                <c:pt idx="23">
                  <c:v>29.292678982247093</c:v>
                </c:pt>
                <c:pt idx="24">
                  <c:v>35.358889566419691</c:v>
                </c:pt>
                <c:pt idx="25">
                  <c:v>41.937259919123164</c:v>
                </c:pt>
                <c:pt idx="26">
                  <c:v>48.966644572641044</c:v>
                </c:pt>
                <c:pt idx="27">
                  <c:v>56.379878543823445</c:v>
                </c:pt>
                <c:pt idx="28">
                  <c:v>64.106508312560095</c:v>
                </c:pt>
                <c:pt idx="29">
                  <c:v>72.075207230304287</c:v>
                </c:pt>
                <c:pt idx="30">
                  <c:v>80.215819483253583</c:v>
                </c:pt>
                <c:pt idx="31">
                  <c:v>88.461013858315198</c:v>
                </c:pt>
                <c:pt idx="32">
                  <c:v>96.747555929346021</c:v>
                </c:pt>
                <c:pt idx="33">
                  <c:v>105.01722595113547</c:v>
                </c:pt>
                <c:pt idx="34">
                  <c:v>113.2174211772566</c:v>
                </c:pt>
                <c:pt idx="35">
                  <c:v>121.30148705640543</c:v>
                </c:pt>
                <c:pt idx="36">
                  <c:v>129.22882326806533</c:v>
                </c:pt>
                <c:pt idx="37">
                  <c:v>136.9648090999375</c:v>
                </c:pt>
                <c:pt idx="38">
                  <c:v>144.48058928708306</c:v>
                </c:pt>
                <c:pt idx="39">
                  <c:v>151.75275693976886</c:v>
                </c:pt>
                <c:pt idx="40">
                  <c:v>158.76296519140243</c:v>
                </c:pt>
                <c:pt idx="41">
                  <c:v>165.4974941322638</c:v>
                </c:pt>
                <c:pt idx="42">
                  <c:v>171.94679474949078</c:v>
                </c:pt>
                <c:pt idx="43">
                  <c:v>178.10502714889154</c:v>
                </c:pt>
                <c:pt idx="44">
                  <c:v>183.96960638681736</c:v>
                </c:pt>
                <c:pt idx="45">
                  <c:v>189.54076582819403</c:v>
                </c:pt>
                <c:pt idx="46">
                  <c:v>194.82114506668344</c:v>
                </c:pt>
                <c:pt idx="47">
                  <c:v>199.81540706522321</c:v>
                </c:pt>
                <c:pt idx="48">
                  <c:v>204.52988725468046</c:v>
                </c:pt>
                <c:pt idx="49">
                  <c:v>208.97227581213167</c:v>
                </c:pt>
                <c:pt idx="50">
                  <c:v>213.15133317313638</c:v>
                </c:pt>
                <c:pt idx="51">
                  <c:v>217.07663796046933</c:v>
                </c:pt>
                <c:pt idx="52">
                  <c:v>220.75836588489005</c:v>
                </c:pt>
                <c:pt idx="53">
                  <c:v>224.20709774632451</c:v>
                </c:pt>
                <c:pt idx="54">
                  <c:v>227.43365439641317</c:v>
                </c:pt>
                <c:pt idx="55">
                  <c:v>230.44895638136865</c:v>
                </c:pt>
                <c:pt idx="56">
                  <c:v>233.26390593839793</c:v>
                </c:pt>
                <c:pt idx="57">
                  <c:v>235.88928904537585</c:v>
                </c:pt>
                <c:pt idx="58">
                  <c:v>238.33569530217173</c:v>
                </c:pt>
                <c:pt idx="59">
                  <c:v>240.6134535370239</c:v>
                </c:pt>
                <c:pt idx="60">
                  <c:v>242.73258116990931</c:v>
                </c:pt>
                <c:pt idx="61">
                  <c:v>244.70274551703091</c:v>
                </c:pt>
                <c:pt idx="62">
                  <c:v>246.53323537872646</c:v>
                </c:pt>
                <c:pt idx="63">
                  <c:v>248.23294141157612</c:v>
                </c:pt>
                <c:pt idx="64">
                  <c:v>249.8103439400879</c:v>
                </c:pt>
                <c:pt idx="65">
                  <c:v>251.27350701114409</c:v>
                </c:pt>
                <c:pt idx="66">
                  <c:v>252.6300776334497</c:v>
                </c:pt>
                <c:pt idx="67">
                  <c:v>253.88728927335396</c:v>
                </c:pt>
                <c:pt idx="68">
                  <c:v>255.05196879701361</c:v>
                </c:pt>
                <c:pt idx="69">
                  <c:v>256.13054615677305</c:v>
                </c:pt>
                <c:pt idx="70">
                  <c:v>257.12906621700643</c:v>
                </c:pt>
                <c:pt idx="71">
                  <c:v>258.05320220188855</c:v>
                </c:pt>
                <c:pt idx="72">
                  <c:v>258.90827032517296</c:v>
                </c:pt>
                <c:pt idx="73">
                  <c:v>259.69924523069488</c:v>
                </c:pt>
                <c:pt idx="74">
                  <c:v>260.43077593267242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4B4-47F7-BFBA-5A64C17FC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00672"/>
        <c:axId val="380043648"/>
      </c:scatterChart>
      <c:valAx>
        <c:axId val="37830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43648"/>
        <c:crosses val="autoZero"/>
        <c:crossBetween val="midCat"/>
      </c:valAx>
      <c:valAx>
        <c:axId val="3800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0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LogNormal!$O$3:$O$4</c:f>
              <c:strCache>
                <c:ptCount val="1"/>
                <c:pt idx="0">
                  <c:v>0.261574 0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LogNormal!$A$2:$A$194</c:f>
              <c:strCache>
                <c:ptCount val="75"/>
                <c:pt idx="0">
                  <c:v>t(original)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</c:strCache>
            </c:strRef>
          </c:xVal>
          <c:yVal>
            <c:numRef>
              <c:f>LogNormal!$O$2:$O$194</c:f>
              <c:numCache>
                <c:formatCode>General</c:formatCode>
                <c:ptCount val="193"/>
                <c:pt idx="0">
                  <c:v>0</c:v>
                </c:pt>
                <c:pt idx="2">
                  <c:v>0</c:v>
                </c:pt>
                <c:pt idx="3">
                  <c:v>0.39236100000000007</c:v>
                </c:pt>
                <c:pt idx="4">
                  <c:v>0.70624985714285693</c:v>
                </c:pt>
                <c:pt idx="5">
                  <c:v>0.91550928571428625</c:v>
                </c:pt>
                <c:pt idx="6">
                  <c:v>1.1509258571428562</c:v>
                </c:pt>
                <c:pt idx="7">
                  <c:v>1.2817127142857148</c:v>
                </c:pt>
                <c:pt idx="8">
                  <c:v>2.0664350000000002</c:v>
                </c:pt>
                <c:pt idx="9">
                  <c:v>2.380323857142856</c:v>
                </c:pt>
                <c:pt idx="10">
                  <c:v>2.3280089999999989</c:v>
                </c:pt>
                <c:pt idx="11">
                  <c:v>3.0865737142857155</c:v>
                </c:pt>
                <c:pt idx="12">
                  <c:v>3.0081014285714316</c:v>
                </c:pt>
                <c:pt idx="13">
                  <c:v>2.7988422857142856</c:v>
                </c:pt>
                <c:pt idx="14">
                  <c:v>3.0342588571428584</c:v>
                </c:pt>
                <c:pt idx="15">
                  <c:v>2.4849532857142789</c:v>
                </c:pt>
                <c:pt idx="16">
                  <c:v>2.2756941428571436</c:v>
                </c:pt>
                <c:pt idx="17">
                  <c:v>3.0342588571428548</c:v>
                </c:pt>
                <c:pt idx="18">
                  <c:v>2.563425571428577</c:v>
                </c:pt>
                <c:pt idx="19">
                  <c:v>2.9557865714285709</c:v>
                </c:pt>
                <c:pt idx="20">
                  <c:v>3.5050920000000003</c:v>
                </c:pt>
                <c:pt idx="21">
                  <c:v>3.7405088571428591</c:v>
                </c:pt>
                <c:pt idx="22">
                  <c:v>4.394443857142849</c:v>
                </c:pt>
                <c:pt idx="23">
                  <c:v>4.8129622857142804</c:v>
                </c:pt>
                <c:pt idx="24">
                  <c:v>4.3159715714285722</c:v>
                </c:pt>
                <c:pt idx="25">
                  <c:v>4.2636568571428652</c:v>
                </c:pt>
                <c:pt idx="26">
                  <c:v>4.0543975714285834</c:v>
                </c:pt>
                <c:pt idx="27">
                  <c:v>4.7606475714285805</c:v>
                </c:pt>
                <c:pt idx="28">
                  <c:v>5.2837955714285441</c:v>
                </c:pt>
                <c:pt idx="29">
                  <c:v>6.9578694285714446</c:v>
                </c:pt>
                <c:pt idx="30">
                  <c:v>6.7747675714285576</c:v>
                </c:pt>
                <c:pt idx="31">
                  <c:v>6.51319357142859</c:v>
                </c:pt>
                <c:pt idx="32">
                  <c:v>6.3039342857142655</c:v>
                </c:pt>
                <c:pt idx="33">
                  <c:v>6.3039344285714405</c:v>
                </c:pt>
                <c:pt idx="34">
                  <c:v>5.7284714285713987</c:v>
                </c:pt>
                <c:pt idx="35">
                  <c:v>6.22546200000001</c:v>
                </c:pt>
                <c:pt idx="36">
                  <c:v>4.3159715714285936</c:v>
                </c:pt>
                <c:pt idx="37">
                  <c:v>6.800924999999995</c:v>
                </c:pt>
                <c:pt idx="38">
                  <c:v>8.3180544285714184</c:v>
                </c:pt>
                <c:pt idx="39">
                  <c:v>9.0243042857143116</c:v>
                </c:pt>
                <c:pt idx="40">
                  <c:v>10.541433571428531</c:v>
                </c:pt>
                <c:pt idx="41">
                  <c:v>10.149072571428565</c:v>
                </c:pt>
                <c:pt idx="42">
                  <c:v>9.1027765714285813</c:v>
                </c:pt>
                <c:pt idx="43">
                  <c:v>9.5474524285714786</c:v>
                </c:pt>
                <c:pt idx="44">
                  <c:v>8.6842579999999892</c:v>
                </c:pt>
                <c:pt idx="45">
                  <c:v>7.7164341428571275</c:v>
                </c:pt>
                <c:pt idx="46">
                  <c:v>7.0101841428571445</c:v>
                </c:pt>
                <c:pt idx="47">
                  <c:v>5.2837955714285441</c:v>
                </c:pt>
                <c:pt idx="48">
                  <c:v>5.0222215714285765</c:v>
                </c:pt>
                <c:pt idx="49">
                  <c:v>4.4206011428571683</c:v>
                </c:pt>
                <c:pt idx="50">
                  <c:v>3.4266198571428559</c:v>
                </c:pt>
                <c:pt idx="51">
                  <c:v>1.4386571428571413</c:v>
                </c:pt>
                <c:pt idx="52">
                  <c:v>0.70624985714285338</c:v>
                </c:pt>
                <c:pt idx="53">
                  <c:v>0.47083328571430905</c:v>
                </c:pt>
                <c:pt idx="54">
                  <c:v>0.34004628571425422</c:v>
                </c:pt>
                <c:pt idx="55">
                  <c:v>0.41851842857143418</c:v>
                </c:pt>
                <c:pt idx="56">
                  <c:v>0.54930557142857872</c:v>
                </c:pt>
                <c:pt idx="57">
                  <c:v>0.57546300000000195</c:v>
                </c:pt>
                <c:pt idx="58">
                  <c:v>0.86319442857142115</c:v>
                </c:pt>
                <c:pt idx="59">
                  <c:v>0.94166657142857269</c:v>
                </c:pt>
                <c:pt idx="60">
                  <c:v>0.83703699999999792</c:v>
                </c:pt>
                <c:pt idx="61">
                  <c:v>0.86319442857142115</c:v>
                </c:pt>
                <c:pt idx="62">
                  <c:v>0.73240742857142316</c:v>
                </c:pt>
                <c:pt idx="63">
                  <c:v>0.73240728571430502</c:v>
                </c:pt>
                <c:pt idx="64">
                  <c:v>0.62777771428573026</c:v>
                </c:pt>
                <c:pt idx="65">
                  <c:v>0.41851842857140575</c:v>
                </c:pt>
                <c:pt idx="66">
                  <c:v>0.23541671428573629</c:v>
                </c:pt>
                <c:pt idx="67">
                  <c:v>0.57546285714282697</c:v>
                </c:pt>
                <c:pt idx="68">
                  <c:v>0.54930542857140374</c:v>
                </c:pt>
                <c:pt idx="69">
                  <c:v>0.57546285714288381</c:v>
                </c:pt>
                <c:pt idx="70">
                  <c:v>0.36620371428573428</c:v>
                </c:pt>
                <c:pt idx="71">
                  <c:v>0.28773142857146461</c:v>
                </c:pt>
                <c:pt idx="72">
                  <c:v>0.23541671428567945</c:v>
                </c:pt>
                <c:pt idx="73">
                  <c:v>0.183101857142833</c:v>
                </c:pt>
                <c:pt idx="74">
                  <c:v>-0.13078685714283445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FE8-4D66-BFEB-01A330FAF3E8}"/>
            </c:ext>
          </c:extLst>
        </c:ser>
        <c:ser>
          <c:idx val="1"/>
          <c:order val="1"/>
          <c:tx>
            <c:strRef>
              <c:f>LogNormal!$P$1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LogNormal!$A$2:$A$194</c:f>
              <c:strCache>
                <c:ptCount val="75"/>
                <c:pt idx="0">
                  <c:v>t(original)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</c:strCache>
            </c:strRef>
          </c:xVal>
          <c:yVal>
            <c:numRef>
              <c:f>LogNormal!$P$2:$P$194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4.5216050737511509E-17</c:v>
                </c:pt>
                <c:pt idx="3">
                  <c:v>8.1436939625395061E-11</c:v>
                </c:pt>
                <c:pt idx="4">
                  <c:v>8.3244305591310811E-8</c:v>
                </c:pt>
                <c:pt idx="5">
                  <c:v>5.8184245704235741E-6</c:v>
                </c:pt>
                <c:pt idx="6">
                  <c:v>1.0695828853813687E-4</c:v>
                </c:pt>
                <c:pt idx="7">
                  <c:v>9.0050746318704627E-4</c:v>
                </c:pt>
                <c:pt idx="8">
                  <c:v>4.5829204801036971E-3</c:v>
                </c:pt>
                <c:pt idx="9">
                  <c:v>1.6490906113393527E-2</c:v>
                </c:pt>
                <c:pt idx="10">
                  <c:v>4.6194154939406429E-2</c:v>
                </c:pt>
                <c:pt idx="11">
                  <c:v>0.10726471697382196</c:v>
                </c:pt>
                <c:pt idx="12">
                  <c:v>0.215541036695091</c:v>
                </c:pt>
                <c:pt idx="13">
                  <c:v>0.38643392391755826</c:v>
                </c:pt>
                <c:pt idx="14">
                  <c:v>0.63213688477197394</c:v>
                </c:pt>
                <c:pt idx="15">
                  <c:v>0.95948302693977572</c:v>
                </c:pt>
                <c:pt idx="16">
                  <c:v>1.3688456737473647</c:v>
                </c:pt>
                <c:pt idx="17">
                  <c:v>1.8541240042690175</c:v>
                </c:pt>
                <c:pt idx="18">
                  <c:v>2.4036074141270283</c:v>
                </c:pt>
                <c:pt idx="19">
                  <c:v>3.0013992716674189</c:v>
                </c:pt>
                <c:pt idx="20">
                  <c:v>3.6290755458623014</c:v>
                </c:pt>
                <c:pt idx="21">
                  <c:v>4.2673128549987771</c:v>
                </c:pt>
                <c:pt idx="22">
                  <c:v>4.897304803700453</c:v>
                </c:pt>
                <c:pt idx="23">
                  <c:v>5.501868475541567</c:v>
                </c:pt>
                <c:pt idx="24">
                  <c:v>6.0662105841726008</c:v>
                </c:pt>
                <c:pt idx="25">
                  <c:v>6.5783703527034696</c:v>
                </c:pt>
                <c:pt idx="26">
                  <c:v>7.029384653517881</c:v>
                </c:pt>
                <c:pt idx="27">
                  <c:v>7.4132339711823985</c:v>
                </c:pt>
                <c:pt idx="28">
                  <c:v>7.7266297687366512</c:v>
                </c:pt>
                <c:pt idx="29">
                  <c:v>7.9686989177441934</c:v>
                </c:pt>
                <c:pt idx="30">
                  <c:v>8.1406122529493015</c:v>
                </c:pt>
                <c:pt idx="31">
                  <c:v>8.2451943750616135</c:v>
                </c:pt>
                <c:pt idx="32">
                  <c:v>8.2865420710308229</c:v>
                </c:pt>
                <c:pt idx="33">
                  <c:v>8.2696700217894463</c:v>
                </c:pt>
                <c:pt idx="34">
                  <c:v>8.2001952261211315</c:v>
                </c:pt>
                <c:pt idx="35">
                  <c:v>8.0840658791488433</c:v>
                </c:pt>
                <c:pt idx="36">
                  <c:v>7.9273362116599051</c:v>
                </c:pt>
                <c:pt idx="37">
                  <c:v>7.7359858318721777</c:v>
                </c:pt>
                <c:pt idx="38">
                  <c:v>7.5157801871455616</c:v>
                </c:pt>
                <c:pt idx="39">
                  <c:v>7.2721676526857824</c:v>
                </c:pt>
                <c:pt idx="40">
                  <c:v>7.0102082516335837</c:v>
                </c:pt>
                <c:pt idx="41">
                  <c:v>6.7345289408613702</c:v>
                </c:pt>
                <c:pt idx="42">
                  <c:v>6.4493006172269745</c:v>
                </c:pt>
                <c:pt idx="43">
                  <c:v>6.1582323994007542</c:v>
                </c:pt>
                <c:pt idx="44">
                  <c:v>5.8645792379258292</c:v>
                </c:pt>
                <c:pt idx="45">
                  <c:v>5.5711594413766514</c:v>
                </c:pt>
                <c:pt idx="46">
                  <c:v>5.2803792384894122</c:v>
                </c:pt>
                <c:pt idx="47">
                  <c:v>4.9942619985397556</c:v>
                </c:pt>
                <c:pt idx="48">
                  <c:v>4.7144801894572561</c:v>
                </c:pt>
                <c:pt idx="49">
                  <c:v>4.442388557451217</c:v>
                </c:pt>
                <c:pt idx="50">
                  <c:v>4.1790573610047153</c:v>
                </c:pt>
                <c:pt idx="51">
                  <c:v>3.925304787332951</c:v>
                </c:pt>
                <c:pt idx="52">
                  <c:v>3.6817279244207337</c:v>
                </c:pt>
                <c:pt idx="53">
                  <c:v>3.4487318614344606</c:v>
                </c:pt>
                <c:pt idx="54">
                  <c:v>3.2265566500886744</c:v>
                </c:pt>
                <c:pt idx="55">
                  <c:v>3.0153019849554852</c:v>
                </c:pt>
                <c:pt idx="56">
                  <c:v>2.814949557029288</c:v>
                </c:pt>
                <c:pt idx="57">
                  <c:v>2.6253831069779339</c:v>
                </c:pt>
                <c:pt idx="58">
                  <c:v>2.4464062567958953</c:v>
                </c:pt>
                <c:pt idx="59">
                  <c:v>2.277758234852183</c:v>
                </c:pt>
                <c:pt idx="60">
                  <c:v>2.1191276328854025</c:v>
                </c:pt>
                <c:pt idx="61">
                  <c:v>1.9701643471215939</c:v>
                </c:pt>
                <c:pt idx="62">
                  <c:v>1.8304898616955507</c:v>
                </c:pt>
                <c:pt idx="63">
                  <c:v>1.6997060328496492</c:v>
                </c:pt>
                <c:pt idx="64">
                  <c:v>1.5774025285117859</c:v>
                </c:pt>
                <c:pt idx="65">
                  <c:v>1.4631630710561758</c:v>
                </c:pt>
                <c:pt idx="66">
                  <c:v>1.3565706223056104</c:v>
                </c:pt>
                <c:pt idx="67">
                  <c:v>1.2572116399042608</c:v>
                </c:pt>
                <c:pt idx="68">
                  <c:v>1.1646795236596601</c:v>
                </c:pt>
                <c:pt idx="69">
                  <c:v>1.0785773597594386</c:v>
                </c:pt>
                <c:pt idx="70">
                  <c:v>0.99852006023337481</c:v>
                </c:pt>
                <c:pt idx="71">
                  <c:v>0.92413598488211468</c:v>
                </c:pt>
                <c:pt idx="72">
                  <c:v>0.85506812328441817</c:v>
                </c:pt>
                <c:pt idx="73">
                  <c:v>0.79097490552191085</c:v>
                </c:pt>
                <c:pt idx="74">
                  <c:v>0.73153070197755565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2FE8-4D66-BFEB-01A330FA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3728"/>
        <c:axId val="50235264"/>
      </c:scatterChart>
      <c:valAx>
        <c:axId val="5023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5264"/>
        <c:crosses val="autoZero"/>
        <c:crossBetween val="midCat"/>
      </c:valAx>
      <c:valAx>
        <c:axId val="502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NORMAL!$E$2:$E$84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0.41851842857142862</c:v>
                </c:pt>
                <c:pt idx="3">
                  <c:v>1.2293978571428572</c:v>
                </c:pt>
                <c:pt idx="4">
                  <c:v>2.3541661428571428</c:v>
                </c:pt>
                <c:pt idx="5">
                  <c:v>3.6881938571428576</c:v>
                </c:pt>
                <c:pt idx="6">
                  <c:v>5.257638142857143</c:v>
                </c:pt>
                <c:pt idx="7">
                  <c:v>6.9578692857142865</c:v>
                </c:pt>
                <c:pt idx="8">
                  <c:v>9.4428227142857146</c:v>
                </c:pt>
                <c:pt idx="9">
                  <c:v>12.241664999999999</c:v>
                </c:pt>
                <c:pt idx="10">
                  <c:v>14.988192428571427</c:v>
                </c:pt>
                <c:pt idx="11">
                  <c:v>18.493284571428571</c:v>
                </c:pt>
                <c:pt idx="12">
                  <c:v>21.919904428571432</c:v>
                </c:pt>
                <c:pt idx="13">
                  <c:v>25.137265142857146</c:v>
                </c:pt>
                <c:pt idx="14">
                  <c:v>28.590042428571433</c:v>
                </c:pt>
                <c:pt idx="15">
                  <c:v>31.493514142857141</c:v>
                </c:pt>
                <c:pt idx="16">
                  <c:v>34.187726714285716</c:v>
                </c:pt>
                <c:pt idx="17">
                  <c:v>37.640504</c:v>
                </c:pt>
                <c:pt idx="18">
                  <c:v>40.622448000000006</c:v>
                </c:pt>
                <c:pt idx="19">
                  <c:v>43.996753000000005</c:v>
                </c:pt>
                <c:pt idx="20">
                  <c:v>47.920363428571434</c:v>
                </c:pt>
                <c:pt idx="21">
                  <c:v>52.079390714285722</c:v>
                </c:pt>
                <c:pt idx="22">
                  <c:v>56.892353</c:v>
                </c:pt>
                <c:pt idx="23">
                  <c:v>62.123833714285709</c:v>
                </c:pt>
                <c:pt idx="24">
                  <c:v>66.858323714285703</c:v>
                </c:pt>
                <c:pt idx="25">
                  <c:v>71.540498999999997</c:v>
                </c:pt>
                <c:pt idx="26">
                  <c:v>76.013415000000009</c:v>
                </c:pt>
                <c:pt idx="27">
                  <c:v>81.192581000000018</c:v>
                </c:pt>
                <c:pt idx="28">
                  <c:v>86.894894999999991</c:v>
                </c:pt>
                <c:pt idx="29">
                  <c:v>94.271282857142864</c:v>
                </c:pt>
                <c:pt idx="30">
                  <c:v>101.46456885714285</c:v>
                </c:pt>
                <c:pt idx="31">
                  <c:v>108.39628085714287</c:v>
                </c:pt>
                <c:pt idx="32">
                  <c:v>115.11873357142856</c:v>
                </c:pt>
                <c:pt idx="33">
                  <c:v>121.84118642857143</c:v>
                </c:pt>
                <c:pt idx="34">
                  <c:v>127.98817628571426</c:v>
                </c:pt>
                <c:pt idx="35">
                  <c:v>134.63215671428571</c:v>
                </c:pt>
                <c:pt idx="36">
                  <c:v>139.36664671428574</c:v>
                </c:pt>
                <c:pt idx="37">
                  <c:v>146.58609014285716</c:v>
                </c:pt>
                <c:pt idx="38">
                  <c:v>155.32266300000001</c:v>
                </c:pt>
                <c:pt idx="39">
                  <c:v>164.76548571428575</c:v>
                </c:pt>
                <c:pt idx="40">
                  <c:v>175.7254377142857</c:v>
                </c:pt>
                <c:pt idx="41">
                  <c:v>186.2930287142857</c:v>
                </c:pt>
                <c:pt idx="42">
                  <c:v>195.81432371428571</c:v>
                </c:pt>
                <c:pt idx="43">
                  <c:v>205.78029457142861</c:v>
                </c:pt>
                <c:pt idx="44">
                  <c:v>214.88307100000003</c:v>
                </c:pt>
                <c:pt idx="45">
                  <c:v>223.01802357142859</c:v>
                </c:pt>
                <c:pt idx="46">
                  <c:v>230.44672614285716</c:v>
                </c:pt>
                <c:pt idx="47">
                  <c:v>236.14904014285713</c:v>
                </c:pt>
                <c:pt idx="48">
                  <c:v>241.58978014285714</c:v>
                </c:pt>
                <c:pt idx="49">
                  <c:v>246.42889971428573</c:v>
                </c:pt>
                <c:pt idx="50">
                  <c:v>250.27403800000002</c:v>
                </c:pt>
                <c:pt idx="51">
                  <c:v>252.13121357142859</c:v>
                </c:pt>
                <c:pt idx="52">
                  <c:v>253.25598185714287</c:v>
                </c:pt>
                <c:pt idx="53">
                  <c:v>254.14533357142861</c:v>
                </c:pt>
                <c:pt idx="54">
                  <c:v>254.90389828571429</c:v>
                </c:pt>
                <c:pt idx="55">
                  <c:v>255.74093514285715</c:v>
                </c:pt>
                <c:pt idx="56">
                  <c:v>256.70875914285716</c:v>
                </c:pt>
                <c:pt idx="57">
                  <c:v>257.70274057142859</c:v>
                </c:pt>
                <c:pt idx="58">
                  <c:v>258.98445342857144</c:v>
                </c:pt>
                <c:pt idx="59">
                  <c:v>260.34463842857144</c:v>
                </c:pt>
                <c:pt idx="60">
                  <c:v>261.60019385714287</c:v>
                </c:pt>
                <c:pt idx="61">
                  <c:v>262.88190671428572</c:v>
                </c:pt>
                <c:pt idx="62">
                  <c:v>264.03283257142857</c:v>
                </c:pt>
                <c:pt idx="63">
                  <c:v>265.1837582857143</c:v>
                </c:pt>
                <c:pt idx="64">
                  <c:v>266.23005442857146</c:v>
                </c:pt>
                <c:pt idx="65">
                  <c:v>267.0670912857143</c:v>
                </c:pt>
                <c:pt idx="66">
                  <c:v>267.72102642857146</c:v>
                </c:pt>
                <c:pt idx="67">
                  <c:v>268.71500771428572</c:v>
                </c:pt>
                <c:pt idx="68">
                  <c:v>269.68283157142855</c:v>
                </c:pt>
                <c:pt idx="69">
                  <c:v>270.67681285714286</c:v>
                </c:pt>
                <c:pt idx="70">
                  <c:v>271.46153500000003</c:v>
                </c:pt>
                <c:pt idx="71">
                  <c:v>272.16778485714292</c:v>
                </c:pt>
                <c:pt idx="72">
                  <c:v>272.82172000000003</c:v>
                </c:pt>
                <c:pt idx="73">
                  <c:v>273.42334028571429</c:v>
                </c:pt>
                <c:pt idx="74">
                  <c:v>273.71107185714288</c:v>
                </c:pt>
                <c:pt idx="75">
                  <c:v>274.103433</c:v>
                </c:pt>
                <c:pt idx="76">
                  <c:v>274.52195142857147</c:v>
                </c:pt>
                <c:pt idx="77">
                  <c:v>274.99278471428573</c:v>
                </c:pt>
                <c:pt idx="78">
                  <c:v>275.48977542857148</c:v>
                </c:pt>
                <c:pt idx="79">
                  <c:v>275.96060871428574</c:v>
                </c:pt>
                <c:pt idx="80">
                  <c:v>276.40528457142858</c:v>
                </c:pt>
                <c:pt idx="81">
                  <c:v>276.84996042857142</c:v>
                </c:pt>
                <c:pt idx="82">
                  <c:v>277.16384928571432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5ED-4C01-850B-4495D6C3AF70}"/>
            </c:ext>
          </c:extLst>
        </c:ser>
        <c:ser>
          <c:idx val="1"/>
          <c:order val="1"/>
          <c:tx>
            <c:strRef>
              <c:f>NORMAL!$F$1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NORMAL!$F$2:$F$84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3.2042881196937896</c:v>
                </c:pt>
                <c:pt idx="3">
                  <c:v>6.4310447559966901</c:v>
                </c:pt>
                <c:pt idx="4">
                  <c:v>9.6804226456019542</c:v>
                </c:pt>
                <c:pt idx="5">
                  <c:v>12.952575528720327</c:v>
                </c:pt>
                <c:pt idx="6">
                  <c:v>16.247658155428926</c:v>
                </c:pt>
                <c:pt idx="7">
                  <c:v>19.565826292058688</c:v>
                </c:pt>
                <c:pt idx="8">
                  <c:v>22.907236727620425</c:v>
                </c:pt>
                <c:pt idx="9">
                  <c:v>26.272047280269895</c:v>
                </c:pt>
                <c:pt idx="10">
                  <c:v>29.660416803812023</c:v>
                </c:pt>
                <c:pt idx="11">
                  <c:v>33.072505194244499</c:v>
                </c:pt>
                <c:pt idx="12">
                  <c:v>36.508473396341024</c:v>
                </c:pt>
                <c:pt idx="13">
                  <c:v>39.968483410274352</c:v>
                </c:pt>
                <c:pt idx="14">
                  <c:v>43.452698298279465</c:v>
                </c:pt>
                <c:pt idx="15">
                  <c:v>46.961282191357029</c:v>
                </c:pt>
                <c:pt idx="16">
                  <c:v>50.494400296017382</c:v>
                </c:pt>
                <c:pt idx="17">
                  <c:v>54.052218901065352</c:v>
                </c:pt>
                <c:pt idx="18">
                  <c:v>57.634905384426013</c:v>
                </c:pt>
                <c:pt idx="19">
                  <c:v>61.24262822001166</c:v>
                </c:pt>
                <c:pt idx="20">
                  <c:v>64.875556984630435</c:v>
                </c:pt>
                <c:pt idx="21">
                  <c:v>68.533862364936439</c:v>
                </c:pt>
                <c:pt idx="22">
                  <c:v>72.217716164422029</c:v>
                </c:pt>
                <c:pt idx="23">
                  <c:v>75.927291310452148</c:v>
                </c:pt>
                <c:pt idx="24">
                  <c:v>79.662761861341139</c:v>
                </c:pt>
                <c:pt idx="25">
                  <c:v>83.424303013472382</c:v>
                </c:pt>
                <c:pt idx="26">
                  <c:v>87.212091108460598</c:v>
                </c:pt>
                <c:pt idx="27">
                  <c:v>91.026303640357639</c:v>
                </c:pt>
                <c:pt idx="28">
                  <c:v>94.86711926290144</c:v>
                </c:pt>
                <c:pt idx="29">
                  <c:v>98.734717796808795</c:v>
                </c:pt>
                <c:pt idx="30">
                  <c:v>102.62928023711207</c:v>
                </c:pt>
                <c:pt idx="31">
                  <c:v>106.55098876053997</c:v>
                </c:pt>
                <c:pt idx="32">
                  <c:v>110.5000267329429</c:v>
                </c:pt>
                <c:pt idx="33">
                  <c:v>114.47657871676287</c:v>
                </c:pt>
                <c:pt idx="34">
                  <c:v>118.4808304785484</c:v>
                </c:pt>
                <c:pt idx="35">
                  <c:v>122.51296899651469</c:v>
                </c:pt>
                <c:pt idx="36">
                  <c:v>126.57318246814913</c:v>
                </c:pt>
                <c:pt idx="37">
                  <c:v>130.66166031786256</c:v>
                </c:pt>
                <c:pt idx="38">
                  <c:v>134.77859320468664</c:v>
                </c:pt>
                <c:pt idx="39">
                  <c:v>138.92417303001722</c:v>
                </c:pt>
                <c:pt idx="40">
                  <c:v>143.09859294540448</c:v>
                </c:pt>
                <c:pt idx="41">
                  <c:v>147.30204736038962</c:v>
                </c:pt>
                <c:pt idx="42">
                  <c:v>151.53473195038873</c:v>
                </c:pt>
                <c:pt idx="43">
                  <c:v>155.79684366462391</c:v>
                </c:pt>
                <c:pt idx="44">
                  <c:v>160.08858073410201</c:v>
                </c:pt>
                <c:pt idx="45">
                  <c:v>164.41014267964118</c:v>
                </c:pt>
                <c:pt idx="46">
                  <c:v>168.76173031994554</c:v>
                </c:pt>
                <c:pt idx="47">
                  <c:v>173.14354577972827</c:v>
                </c:pt>
                <c:pt idx="48">
                  <c:v>177.5557924978834</c:v>
                </c:pt>
                <c:pt idx="49">
                  <c:v>181.99867523570646</c:v>
                </c:pt>
                <c:pt idx="50">
                  <c:v>186.47240008516451</c:v>
                </c:pt>
                <c:pt idx="51">
                  <c:v>190.97717447721553</c:v>
                </c:pt>
                <c:pt idx="52">
                  <c:v>195.51320719017761</c:v>
                </c:pt>
                <c:pt idx="53">
                  <c:v>200.0807083581484</c:v>
                </c:pt>
                <c:pt idx="54">
                  <c:v>204.67988947947467</c:v>
                </c:pt>
                <c:pt idx="55">
                  <c:v>209.31096342527275</c:v>
                </c:pt>
                <c:pt idx="56">
                  <c:v>213.97414444799963</c:v>
                </c:pt>
                <c:pt idx="57">
                  <c:v>218.66964819007563</c:v>
                </c:pt>
                <c:pt idx="58">
                  <c:v>223.39769169255825</c:v>
                </c:pt>
                <c:pt idx="59">
                  <c:v>228.15849340386805</c:v>
                </c:pt>
                <c:pt idx="60">
                  <c:v>232.95227318856658</c:v>
                </c:pt>
                <c:pt idx="61">
                  <c:v>237.77925233618669</c:v>
                </c:pt>
                <c:pt idx="62">
                  <c:v>242.63965357011543</c:v>
                </c:pt>
                <c:pt idx="63">
                  <c:v>247.53370105653022</c:v>
                </c:pt>
                <c:pt idx="64">
                  <c:v>252.461620413388</c:v>
                </c:pt>
                <c:pt idx="65">
                  <c:v>257.42363871946827</c:v>
                </c:pt>
                <c:pt idx="66">
                  <c:v>262.41998452346974</c:v>
                </c:pt>
                <c:pt idx="67">
                  <c:v>267.45088785316136</c:v>
                </c:pt>
                <c:pt idx="68">
                  <c:v>272.51658022458793</c:v>
                </c:pt>
                <c:pt idx="69">
                  <c:v>277.61729465133044</c:v>
                </c:pt>
                <c:pt idx="70">
                  <c:v>282.7532656538213</c:v>
                </c:pt>
                <c:pt idx="71">
                  <c:v>287.92472926871568</c:v>
                </c:pt>
                <c:pt idx="72">
                  <c:v>293.13192305831774</c:v>
                </c:pt>
                <c:pt idx="73">
                  <c:v>298.37508612006377</c:v>
                </c:pt>
                <c:pt idx="74">
                  <c:v>303.65445909606098</c:v>
                </c:pt>
                <c:pt idx="75">
                  <c:v>308.97028418268354</c:v>
                </c:pt>
                <c:pt idx="76">
                  <c:v>314.32280514022557</c:v>
                </c:pt>
                <c:pt idx="77">
                  <c:v>319.71226730261105</c:v>
                </c:pt>
                <c:pt idx="78">
                  <c:v>325.1389175871621</c:v>
                </c:pt>
                <c:pt idx="79">
                  <c:v>330.60300450442452</c:v>
                </c:pt>
                <c:pt idx="80">
                  <c:v>336.10477816805223</c:v>
                </c:pt>
                <c:pt idx="81">
                  <c:v>341.64449030475026</c:v>
                </c:pt>
                <c:pt idx="82">
                  <c:v>347.22239426427643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5ED-4C01-850B-4495D6C3A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7936"/>
        <c:axId val="50253824"/>
      </c:scatterChart>
      <c:valAx>
        <c:axId val="5024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3824"/>
        <c:crosses val="autoZero"/>
        <c:crossBetween val="midCat"/>
      </c:valAx>
      <c:valAx>
        <c:axId val="502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NORMAL!$N$1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NORMAL!$N$2:$N$84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0.15694442857142865</c:v>
                </c:pt>
                <c:pt idx="3">
                  <c:v>0.54930542857142872</c:v>
                </c:pt>
                <c:pt idx="4">
                  <c:v>0.86319428571428558</c:v>
                </c:pt>
                <c:pt idx="5">
                  <c:v>1.0724537142857149</c:v>
                </c:pt>
                <c:pt idx="6">
                  <c:v>1.307870285714285</c:v>
                </c:pt>
                <c:pt idx="7">
                  <c:v>1.4386571428571435</c:v>
                </c:pt>
                <c:pt idx="8">
                  <c:v>2.223379428571429</c:v>
                </c:pt>
                <c:pt idx="9">
                  <c:v>2.5372682857142848</c:v>
                </c:pt>
                <c:pt idx="10">
                  <c:v>2.4849534285714276</c:v>
                </c:pt>
                <c:pt idx="11">
                  <c:v>3.2435181428571442</c:v>
                </c:pt>
                <c:pt idx="12">
                  <c:v>3.1650458571428604</c:v>
                </c:pt>
                <c:pt idx="13">
                  <c:v>2.9557867142857144</c:v>
                </c:pt>
                <c:pt idx="14">
                  <c:v>3.1912032857142871</c:v>
                </c:pt>
                <c:pt idx="15">
                  <c:v>2.6418977142857076</c:v>
                </c:pt>
                <c:pt idx="16">
                  <c:v>2.4326385714285723</c:v>
                </c:pt>
                <c:pt idx="17">
                  <c:v>3.1912032857142836</c:v>
                </c:pt>
                <c:pt idx="18">
                  <c:v>2.7203700000000057</c:v>
                </c:pt>
                <c:pt idx="19">
                  <c:v>3.1127309999999997</c:v>
                </c:pt>
                <c:pt idx="20">
                  <c:v>3.6620364285714291</c:v>
                </c:pt>
                <c:pt idx="21">
                  <c:v>3.8974532857142878</c:v>
                </c:pt>
                <c:pt idx="22">
                  <c:v>4.5513882857142782</c:v>
                </c:pt>
                <c:pt idx="23">
                  <c:v>4.9699067142857096</c:v>
                </c:pt>
                <c:pt idx="24">
                  <c:v>4.4729160000000014</c:v>
                </c:pt>
                <c:pt idx="25">
                  <c:v>4.4206012857142944</c:v>
                </c:pt>
                <c:pt idx="26">
                  <c:v>4.2113420000000126</c:v>
                </c:pt>
                <c:pt idx="27">
                  <c:v>4.9175920000000097</c:v>
                </c:pt>
                <c:pt idx="28">
                  <c:v>5.4407399999999733</c:v>
                </c:pt>
                <c:pt idx="29">
                  <c:v>7.1148138571428738</c:v>
                </c:pt>
                <c:pt idx="30">
                  <c:v>6.9317119999999868</c:v>
                </c:pt>
                <c:pt idx="31">
                  <c:v>6.6701380000000192</c:v>
                </c:pt>
                <c:pt idx="32">
                  <c:v>6.4608787142856947</c:v>
                </c:pt>
                <c:pt idx="33">
                  <c:v>6.4608788571428697</c:v>
                </c:pt>
                <c:pt idx="34">
                  <c:v>5.8854158571428279</c:v>
                </c:pt>
                <c:pt idx="35">
                  <c:v>6.3824064285714392</c:v>
                </c:pt>
                <c:pt idx="36">
                  <c:v>4.4729160000000228</c:v>
                </c:pt>
                <c:pt idx="37">
                  <c:v>6.9578694285714242</c:v>
                </c:pt>
                <c:pt idx="38">
                  <c:v>8.4749988571428467</c:v>
                </c:pt>
                <c:pt idx="39">
                  <c:v>9.18124871428574</c:v>
                </c:pt>
                <c:pt idx="40">
                  <c:v>10.698377999999959</c:v>
                </c:pt>
                <c:pt idx="41">
                  <c:v>10.306016999999994</c:v>
                </c:pt>
                <c:pt idx="42">
                  <c:v>9.2597210000000096</c:v>
                </c:pt>
                <c:pt idx="43">
                  <c:v>9.7043968571429069</c:v>
                </c:pt>
                <c:pt idx="44">
                  <c:v>8.8412024285714175</c:v>
                </c:pt>
                <c:pt idx="45">
                  <c:v>7.8733785714285567</c:v>
                </c:pt>
                <c:pt idx="46">
                  <c:v>7.1671285714285737</c:v>
                </c:pt>
                <c:pt idx="47">
                  <c:v>5.4407399999999733</c:v>
                </c:pt>
                <c:pt idx="48">
                  <c:v>5.1791660000000057</c:v>
                </c:pt>
                <c:pt idx="49">
                  <c:v>4.5775455714285975</c:v>
                </c:pt>
                <c:pt idx="50">
                  <c:v>3.5835642857142846</c:v>
                </c:pt>
                <c:pt idx="51">
                  <c:v>1.5956015714285701</c:v>
                </c:pt>
                <c:pt idx="52">
                  <c:v>0.86319428571428203</c:v>
                </c:pt>
                <c:pt idx="53">
                  <c:v>0.6277777142857377</c:v>
                </c:pt>
                <c:pt idx="54">
                  <c:v>0.49699071428568287</c:v>
                </c:pt>
                <c:pt idx="55">
                  <c:v>0.57546285714286283</c:v>
                </c:pt>
                <c:pt idx="56">
                  <c:v>0.70625000000000737</c:v>
                </c:pt>
                <c:pt idx="57">
                  <c:v>0.7324074285714306</c:v>
                </c:pt>
                <c:pt idx="58">
                  <c:v>1.0201388571428498</c:v>
                </c:pt>
                <c:pt idx="59">
                  <c:v>1.0986110000000013</c:v>
                </c:pt>
                <c:pt idx="60">
                  <c:v>0.99398142857142657</c:v>
                </c:pt>
                <c:pt idx="61">
                  <c:v>1.0201388571428498</c:v>
                </c:pt>
                <c:pt idx="62">
                  <c:v>0.88935185714285181</c:v>
                </c:pt>
                <c:pt idx="63">
                  <c:v>0.88935171428573367</c:v>
                </c:pt>
                <c:pt idx="64">
                  <c:v>0.78472214285715891</c:v>
                </c:pt>
                <c:pt idx="65">
                  <c:v>0.57546285714283441</c:v>
                </c:pt>
                <c:pt idx="66">
                  <c:v>0.39236114285716495</c:v>
                </c:pt>
                <c:pt idx="67">
                  <c:v>0.73240728571425562</c:v>
                </c:pt>
                <c:pt idx="68">
                  <c:v>0.70624985714283239</c:v>
                </c:pt>
                <c:pt idx="69">
                  <c:v>0.73240728571431246</c:v>
                </c:pt>
                <c:pt idx="70">
                  <c:v>0.52314814285716293</c:v>
                </c:pt>
                <c:pt idx="71">
                  <c:v>0.44467585714289326</c:v>
                </c:pt>
                <c:pt idx="72">
                  <c:v>0.3923611428571081</c:v>
                </c:pt>
                <c:pt idx="73">
                  <c:v>0.34004628571426165</c:v>
                </c:pt>
                <c:pt idx="74">
                  <c:v>2.6157571428594206E-2</c:v>
                </c:pt>
                <c:pt idx="75">
                  <c:v>0.13078714285711213</c:v>
                </c:pt>
                <c:pt idx="76">
                  <c:v>0.15694442857147406</c:v>
                </c:pt>
                <c:pt idx="77">
                  <c:v>0.20925928571426367</c:v>
                </c:pt>
                <c:pt idx="78">
                  <c:v>0.23541671428574373</c:v>
                </c:pt>
                <c:pt idx="79">
                  <c:v>0.20925928571426367</c:v>
                </c:pt>
                <c:pt idx="80">
                  <c:v>0.18310185714284044</c:v>
                </c:pt>
                <c:pt idx="81">
                  <c:v>0.18310185714284044</c:v>
                </c:pt>
                <c:pt idx="82">
                  <c:v>5.2314857142899296E-2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477-4DD2-8FE5-63C9A6542C15}"/>
            </c:ext>
          </c:extLst>
        </c:ser>
        <c:ser>
          <c:idx val="1"/>
          <c:order val="1"/>
          <c:tx>
            <c:strRef>
              <c:f>NORMAL!$O$1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NORMAL!$O$2:$O$84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3.2042881196937896</c:v>
                </c:pt>
                <c:pt idx="3">
                  <c:v>3.2267566363029005</c:v>
                </c:pt>
                <c:pt idx="4">
                  <c:v>3.249377889605265</c:v>
                </c:pt>
                <c:pt idx="5">
                  <c:v>3.2721528831183728</c:v>
                </c:pt>
                <c:pt idx="6">
                  <c:v>3.2950826267085978</c:v>
                </c:pt>
                <c:pt idx="7">
                  <c:v>3.3181681366297626</c:v>
                </c:pt>
                <c:pt idx="8">
                  <c:v>3.3414104355617376</c:v>
                </c:pt>
                <c:pt idx="9">
                  <c:v>3.3648105526494687</c:v>
                </c:pt>
                <c:pt idx="10">
                  <c:v>3.3883695235421292</c:v>
                </c:pt>
                <c:pt idx="11">
                  <c:v>3.4120883904324741</c:v>
                </c:pt>
                <c:pt idx="12">
                  <c:v>3.4359682020965265</c:v>
                </c:pt>
                <c:pt idx="13">
                  <c:v>3.4600100139333301</c:v>
                </c:pt>
                <c:pt idx="14">
                  <c:v>3.4842148880051096</c:v>
                </c:pt>
                <c:pt idx="15">
                  <c:v>3.5085838930775606</c:v>
                </c:pt>
                <c:pt idx="16">
                  <c:v>3.5331181046603564</c:v>
                </c:pt>
                <c:pt idx="17">
                  <c:v>3.5578186050479705</c:v>
                </c:pt>
                <c:pt idx="18">
                  <c:v>3.5826864833606593</c:v>
                </c:pt>
                <c:pt idx="19">
                  <c:v>3.607722835585645</c:v>
                </c:pt>
                <c:pt idx="20">
                  <c:v>3.6329287646187756</c:v>
                </c:pt>
                <c:pt idx="21">
                  <c:v>3.6583053803060022</c:v>
                </c:pt>
                <c:pt idx="22">
                  <c:v>3.6838537994855964</c:v>
                </c:pt>
                <c:pt idx="23">
                  <c:v>3.7095751460301201</c:v>
                </c:pt>
                <c:pt idx="24">
                  <c:v>3.7354705508889974</c:v>
                </c:pt>
                <c:pt idx="25">
                  <c:v>3.7615411521312456</c:v>
                </c:pt>
                <c:pt idx="26">
                  <c:v>3.7877880949882181</c:v>
                </c:pt>
                <c:pt idx="27">
                  <c:v>3.8142125318970437</c:v>
                </c:pt>
                <c:pt idx="28">
                  <c:v>3.8408156225438046</c:v>
                </c:pt>
                <c:pt idx="29">
                  <c:v>3.8675985339073544</c:v>
                </c:pt>
                <c:pt idx="30">
                  <c:v>3.8945624403032819</c:v>
                </c:pt>
                <c:pt idx="31">
                  <c:v>3.9217085234278994</c:v>
                </c:pt>
                <c:pt idx="32">
                  <c:v>3.9490379724029361</c:v>
                </c:pt>
                <c:pt idx="33">
                  <c:v>3.9765519838199741</c:v>
                </c:pt>
                <c:pt idx="34">
                  <c:v>4.0042517617855315</c:v>
                </c:pt>
                <c:pt idx="35">
                  <c:v>4.0321385179662901</c:v>
                </c:pt>
                <c:pt idx="36">
                  <c:v>4.06021347163444</c:v>
                </c:pt>
                <c:pt idx="37">
                  <c:v>4.0884778497134384</c:v>
                </c:pt>
                <c:pt idx="38">
                  <c:v>4.1169328868240811</c:v>
                </c:pt>
                <c:pt idx="39">
                  <c:v>4.1455798253305822</c:v>
                </c:pt>
                <c:pt idx="40">
                  <c:v>4.1744199153872703</c:v>
                </c:pt>
                <c:pt idx="41">
                  <c:v>4.2034544149851429</c:v>
                </c:pt>
                <c:pt idx="42">
                  <c:v>4.2326845899990992</c:v>
                </c:pt>
                <c:pt idx="43">
                  <c:v>4.2621117142351865</c:v>
                </c:pt>
                <c:pt idx="44">
                  <c:v>4.291737069478093</c:v>
                </c:pt>
                <c:pt idx="45">
                  <c:v>4.3215619455391598</c:v>
                </c:pt>
                <c:pt idx="46">
                  <c:v>4.3515876403043556</c:v>
                </c:pt>
                <c:pt idx="47">
                  <c:v>4.381815459782719</c:v>
                </c:pt>
                <c:pt idx="48">
                  <c:v>4.4122467181551244</c:v>
                </c:pt>
                <c:pt idx="49">
                  <c:v>4.4428827378230622</c:v>
                </c:pt>
                <c:pt idx="50">
                  <c:v>4.4737248494580575</c:v>
                </c:pt>
                <c:pt idx="51">
                  <c:v>4.5047743920510221</c:v>
                </c:pt>
                <c:pt idx="52">
                  <c:v>4.5360327129620943</c:v>
                </c:pt>
                <c:pt idx="53">
                  <c:v>4.5675011679707964</c:v>
                </c:pt>
                <c:pt idx="54">
                  <c:v>4.5991811213262785</c:v>
                </c:pt>
                <c:pt idx="55">
                  <c:v>4.6310739457980672</c:v>
                </c:pt>
                <c:pt idx="56">
                  <c:v>4.6631810227269019</c:v>
                </c:pt>
                <c:pt idx="57">
                  <c:v>4.6955037420759895</c:v>
                </c:pt>
                <c:pt idx="58">
                  <c:v>4.7280435024826071</c:v>
                </c:pt>
                <c:pt idx="59">
                  <c:v>4.7608017113097896</c:v>
                </c:pt>
                <c:pt idx="60">
                  <c:v>4.7937797846985353</c:v>
                </c:pt>
                <c:pt idx="61">
                  <c:v>4.8269791476201069</c:v>
                </c:pt>
                <c:pt idx="62">
                  <c:v>4.8604012339287515</c:v>
                </c:pt>
                <c:pt idx="63">
                  <c:v>4.8940474864147898</c:v>
                </c:pt>
                <c:pt idx="64">
                  <c:v>4.9279193568577879</c:v>
                </c:pt>
                <c:pt idx="65">
                  <c:v>4.9620183060802576</c:v>
                </c:pt>
                <c:pt idx="66">
                  <c:v>4.9963458040014386</c:v>
                </c:pt>
                <c:pt idx="67">
                  <c:v>5.0309033296916068</c:v>
                </c:pt>
                <c:pt idx="68">
                  <c:v>5.065692371426592</c:v>
                </c:pt>
                <c:pt idx="69">
                  <c:v>5.1007144267424911</c:v>
                </c:pt>
                <c:pt idx="70">
                  <c:v>5.1359710024908898</c:v>
                </c:pt>
                <c:pt idx="71">
                  <c:v>5.1714636148943827</c:v>
                </c:pt>
                <c:pt idx="72">
                  <c:v>5.2071937896020755</c:v>
                </c:pt>
                <c:pt idx="73">
                  <c:v>5.2431630617460048</c:v>
                </c:pt>
                <c:pt idx="74">
                  <c:v>5.2793729759971999</c:v>
                </c:pt>
                <c:pt idx="75">
                  <c:v>5.3158250866225858</c:v>
                </c:pt>
                <c:pt idx="76">
                  <c:v>5.3525209575420236</c:v>
                </c:pt>
                <c:pt idx="77">
                  <c:v>5.3894621623854979</c:v>
                </c:pt>
                <c:pt idx="78">
                  <c:v>5.4266502845510169</c:v>
                </c:pt>
                <c:pt idx="79">
                  <c:v>5.4640869172624091</c:v>
                </c:pt>
                <c:pt idx="80">
                  <c:v>5.5017736636277368</c:v>
                </c:pt>
                <c:pt idx="81">
                  <c:v>5.5397121366980562</c:v>
                </c:pt>
                <c:pt idx="82">
                  <c:v>5.5779039595261661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477-4DD2-8FE5-63C9A6542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5472"/>
        <c:axId val="50467968"/>
      </c:scatterChart>
      <c:valAx>
        <c:axId val="5026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7968"/>
        <c:crosses val="autoZero"/>
        <c:crossBetween val="midCat"/>
      </c:valAx>
      <c:valAx>
        <c:axId val="504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Cauchy!$C$1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0.41851842857142862</c:v>
                </c:pt>
                <c:pt idx="3">
                  <c:v>1.2293978571428572</c:v>
                </c:pt>
                <c:pt idx="4">
                  <c:v>2.3541661428571428</c:v>
                </c:pt>
                <c:pt idx="5">
                  <c:v>3.6881938571428576</c:v>
                </c:pt>
                <c:pt idx="6">
                  <c:v>5.257638142857143</c:v>
                </c:pt>
                <c:pt idx="7">
                  <c:v>6.9578692857142865</c:v>
                </c:pt>
                <c:pt idx="8">
                  <c:v>9.4428227142857146</c:v>
                </c:pt>
                <c:pt idx="9">
                  <c:v>12.241664999999999</c:v>
                </c:pt>
                <c:pt idx="10">
                  <c:v>14.988192428571427</c:v>
                </c:pt>
                <c:pt idx="11">
                  <c:v>18.493284571428571</c:v>
                </c:pt>
                <c:pt idx="12">
                  <c:v>21.919904428571432</c:v>
                </c:pt>
                <c:pt idx="13">
                  <c:v>25.137265142857146</c:v>
                </c:pt>
                <c:pt idx="14">
                  <c:v>28.590042428571433</c:v>
                </c:pt>
                <c:pt idx="15">
                  <c:v>31.493514142857141</c:v>
                </c:pt>
                <c:pt idx="16">
                  <c:v>34.187726714285716</c:v>
                </c:pt>
                <c:pt idx="17">
                  <c:v>37.640504</c:v>
                </c:pt>
                <c:pt idx="18">
                  <c:v>40.622448000000006</c:v>
                </c:pt>
                <c:pt idx="19">
                  <c:v>43.996753000000005</c:v>
                </c:pt>
                <c:pt idx="20">
                  <c:v>47.920363428571434</c:v>
                </c:pt>
                <c:pt idx="21">
                  <c:v>52.079390714285722</c:v>
                </c:pt>
                <c:pt idx="22">
                  <c:v>56.892353</c:v>
                </c:pt>
                <c:pt idx="23">
                  <c:v>62.123833714285709</c:v>
                </c:pt>
                <c:pt idx="24">
                  <c:v>66.858323714285703</c:v>
                </c:pt>
                <c:pt idx="25">
                  <c:v>71.540498999999997</c:v>
                </c:pt>
                <c:pt idx="26">
                  <c:v>76.013415000000009</c:v>
                </c:pt>
                <c:pt idx="27">
                  <c:v>81.192581000000018</c:v>
                </c:pt>
                <c:pt idx="28">
                  <c:v>86.894894999999991</c:v>
                </c:pt>
                <c:pt idx="29">
                  <c:v>94.271282857142864</c:v>
                </c:pt>
                <c:pt idx="30">
                  <c:v>101.46456885714285</c:v>
                </c:pt>
                <c:pt idx="31">
                  <c:v>108.39628085714287</c:v>
                </c:pt>
                <c:pt idx="32">
                  <c:v>115.11873357142856</c:v>
                </c:pt>
                <c:pt idx="33">
                  <c:v>121.84118642857143</c:v>
                </c:pt>
                <c:pt idx="34">
                  <c:v>127.98817628571426</c:v>
                </c:pt>
                <c:pt idx="35">
                  <c:v>134.63215671428571</c:v>
                </c:pt>
                <c:pt idx="36">
                  <c:v>139.36664671428574</c:v>
                </c:pt>
                <c:pt idx="37">
                  <c:v>146.58609014285716</c:v>
                </c:pt>
                <c:pt idx="38">
                  <c:v>155.32266300000001</c:v>
                </c:pt>
                <c:pt idx="39">
                  <c:v>164.76548571428575</c:v>
                </c:pt>
                <c:pt idx="40">
                  <c:v>175.7254377142857</c:v>
                </c:pt>
                <c:pt idx="41">
                  <c:v>186.2930287142857</c:v>
                </c:pt>
                <c:pt idx="42">
                  <c:v>195.81432371428571</c:v>
                </c:pt>
                <c:pt idx="43">
                  <c:v>205.78029457142861</c:v>
                </c:pt>
                <c:pt idx="44">
                  <c:v>214.88307100000003</c:v>
                </c:pt>
                <c:pt idx="45">
                  <c:v>223.01802357142859</c:v>
                </c:pt>
                <c:pt idx="46">
                  <c:v>230.44672614285716</c:v>
                </c:pt>
                <c:pt idx="47">
                  <c:v>236.14904014285713</c:v>
                </c:pt>
                <c:pt idx="48">
                  <c:v>241.58978014285714</c:v>
                </c:pt>
                <c:pt idx="49">
                  <c:v>246.42889971428573</c:v>
                </c:pt>
                <c:pt idx="50">
                  <c:v>250.27403800000002</c:v>
                </c:pt>
                <c:pt idx="51">
                  <c:v>252.13121357142859</c:v>
                </c:pt>
                <c:pt idx="52">
                  <c:v>253.25598185714287</c:v>
                </c:pt>
                <c:pt idx="53">
                  <c:v>254.14533357142861</c:v>
                </c:pt>
                <c:pt idx="54">
                  <c:v>254.90389828571429</c:v>
                </c:pt>
                <c:pt idx="55">
                  <c:v>255.74093514285715</c:v>
                </c:pt>
                <c:pt idx="56">
                  <c:v>256.70875914285716</c:v>
                </c:pt>
                <c:pt idx="57">
                  <c:v>257.70274057142859</c:v>
                </c:pt>
                <c:pt idx="58">
                  <c:v>258.98445342857144</c:v>
                </c:pt>
                <c:pt idx="59">
                  <c:v>260.34463842857144</c:v>
                </c:pt>
                <c:pt idx="60">
                  <c:v>261.60019385714287</c:v>
                </c:pt>
                <c:pt idx="61">
                  <c:v>262.88190671428572</c:v>
                </c:pt>
                <c:pt idx="62">
                  <c:v>264.03283257142857</c:v>
                </c:pt>
                <c:pt idx="63">
                  <c:v>265.1837582857143</c:v>
                </c:pt>
                <c:pt idx="64">
                  <c:v>266.23005442857146</c:v>
                </c:pt>
                <c:pt idx="65">
                  <c:v>267.0670912857143</c:v>
                </c:pt>
                <c:pt idx="66">
                  <c:v>267.72102642857146</c:v>
                </c:pt>
                <c:pt idx="67">
                  <c:v>268.71500771428572</c:v>
                </c:pt>
                <c:pt idx="68">
                  <c:v>269.68283157142855</c:v>
                </c:pt>
                <c:pt idx="69">
                  <c:v>270.67681285714286</c:v>
                </c:pt>
                <c:pt idx="70">
                  <c:v>271.46153500000003</c:v>
                </c:pt>
                <c:pt idx="71">
                  <c:v>272.16778485714292</c:v>
                </c:pt>
                <c:pt idx="72">
                  <c:v>272.82172000000003</c:v>
                </c:pt>
                <c:pt idx="73">
                  <c:v>273.42334028571429</c:v>
                </c:pt>
                <c:pt idx="74">
                  <c:v>273.71107185714288</c:v>
                </c:pt>
                <c:pt idx="75">
                  <c:v>274.103433</c:v>
                </c:pt>
                <c:pt idx="76">
                  <c:v>274.52195142857147</c:v>
                </c:pt>
                <c:pt idx="77">
                  <c:v>274.99278471428573</c:v>
                </c:pt>
                <c:pt idx="78">
                  <c:v>275.48977542857148</c:v>
                </c:pt>
                <c:pt idx="79">
                  <c:v>275.96060871428574</c:v>
                </c:pt>
                <c:pt idx="80">
                  <c:v>276.40528457142858</c:v>
                </c:pt>
                <c:pt idx="81">
                  <c:v>276.84996042857142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EAA-443F-BDFF-0619839991A6}"/>
            </c:ext>
          </c:extLst>
        </c:ser>
        <c:ser>
          <c:idx val="1"/>
          <c:order val="1"/>
          <c:tx>
            <c:strRef>
              <c:f>Cauchy!$D$1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Cauchy!$E$2:$E$83</c:f>
              <c:numCache>
                <c:formatCode>General</c:formatCode>
                <c:ptCount val="82"/>
                <c:pt idx="0">
                  <c:v>0</c:v>
                </c:pt>
                <c:pt idx="1">
                  <c:v>4.016058272989544</c:v>
                </c:pt>
                <c:pt idx="2">
                  <c:v>8.0321165461233601</c:v>
                </c:pt>
                <c:pt idx="3">
                  <c:v>12.048174819401449</c:v>
                </c:pt>
                <c:pt idx="4">
                  <c:v>16.064233092823812</c:v>
                </c:pt>
                <c:pt idx="5">
                  <c:v>20.080291366390448</c:v>
                </c:pt>
                <c:pt idx="6">
                  <c:v>24.096349640101355</c:v>
                </c:pt>
                <c:pt idx="7">
                  <c:v>28.112407913956535</c:v>
                </c:pt>
                <c:pt idx="8">
                  <c:v>32.128466187955986</c:v>
                </c:pt>
                <c:pt idx="9">
                  <c:v>36.14452446209971</c:v>
                </c:pt>
                <c:pt idx="10">
                  <c:v>40.16058273638771</c:v>
                </c:pt>
                <c:pt idx="11">
                  <c:v>44.176641010819978</c:v>
                </c:pt>
                <c:pt idx="12">
                  <c:v>48.192699285396522</c:v>
                </c:pt>
                <c:pt idx="13">
                  <c:v>52.208757560117334</c:v>
                </c:pt>
                <c:pt idx="14">
                  <c:v>56.224815834982422</c:v>
                </c:pt>
                <c:pt idx="15">
                  <c:v>60.240874109991779</c:v>
                </c:pt>
                <c:pt idx="16">
                  <c:v>64.256932385145404</c:v>
                </c:pt>
                <c:pt idx="17">
                  <c:v>68.272990660443313</c:v>
                </c:pt>
                <c:pt idx="18">
                  <c:v>72.289048935885489</c:v>
                </c:pt>
                <c:pt idx="19">
                  <c:v>76.305107211471935</c:v>
                </c:pt>
                <c:pt idx="20">
                  <c:v>80.321165487202663</c:v>
                </c:pt>
                <c:pt idx="21">
                  <c:v>84.33722376307766</c:v>
                </c:pt>
                <c:pt idx="22">
                  <c:v>88.353282039096925</c:v>
                </c:pt>
                <c:pt idx="23">
                  <c:v>92.369340315260459</c:v>
                </c:pt>
                <c:pt idx="24">
                  <c:v>96.385398591568276</c:v>
                </c:pt>
                <c:pt idx="25">
                  <c:v>100.40145686802036</c:v>
                </c:pt>
                <c:pt idx="26">
                  <c:v>104.41751514461671</c:v>
                </c:pt>
                <c:pt idx="27">
                  <c:v>108.43357342135735</c:v>
                </c:pt>
                <c:pt idx="28">
                  <c:v>112.44963169824226</c:v>
                </c:pt>
                <c:pt idx="29">
                  <c:v>116.46568997527143</c:v>
                </c:pt>
                <c:pt idx="30">
                  <c:v>120.48174825244487</c:v>
                </c:pt>
                <c:pt idx="31">
                  <c:v>124.4978065297626</c:v>
                </c:pt>
                <c:pt idx="32">
                  <c:v>128.51386480722459</c:v>
                </c:pt>
                <c:pt idx="33">
                  <c:v>132.52992308483087</c:v>
                </c:pt>
                <c:pt idx="34">
                  <c:v>136.54598136258141</c:v>
                </c:pt>
                <c:pt idx="35">
                  <c:v>140.56203964047623</c:v>
                </c:pt>
                <c:pt idx="36">
                  <c:v>144.57809791851531</c:v>
                </c:pt>
                <c:pt idx="37">
                  <c:v>148.59415619669866</c:v>
                </c:pt>
                <c:pt idx="38">
                  <c:v>152.61021447502628</c:v>
                </c:pt>
                <c:pt idx="39">
                  <c:v>156.62627275349817</c:v>
                </c:pt>
                <c:pt idx="40">
                  <c:v>160.64233103211436</c:v>
                </c:pt>
                <c:pt idx="41">
                  <c:v>164.65838931087481</c:v>
                </c:pt>
                <c:pt idx="42">
                  <c:v>168.67444758977953</c:v>
                </c:pt>
                <c:pt idx="43">
                  <c:v>172.69050586882852</c:v>
                </c:pt>
                <c:pt idx="44">
                  <c:v>176.70656414802178</c:v>
                </c:pt>
                <c:pt idx="45">
                  <c:v>180.72262242735931</c:v>
                </c:pt>
                <c:pt idx="46">
                  <c:v>184.73868070684111</c:v>
                </c:pt>
                <c:pt idx="47">
                  <c:v>188.7547389864672</c:v>
                </c:pt>
                <c:pt idx="48">
                  <c:v>192.77079726623757</c:v>
                </c:pt>
                <c:pt idx="49">
                  <c:v>196.7868555461522</c:v>
                </c:pt>
                <c:pt idx="50">
                  <c:v>200.8029138262111</c:v>
                </c:pt>
                <c:pt idx="51">
                  <c:v>204.81897210641426</c:v>
                </c:pt>
                <c:pt idx="52">
                  <c:v>208.8350303867617</c:v>
                </c:pt>
                <c:pt idx="53">
                  <c:v>212.85108866725341</c:v>
                </c:pt>
                <c:pt idx="54">
                  <c:v>216.86714694788938</c:v>
                </c:pt>
                <c:pt idx="55">
                  <c:v>220.88320522866965</c:v>
                </c:pt>
                <c:pt idx="56">
                  <c:v>224.89926350959419</c:v>
                </c:pt>
                <c:pt idx="57">
                  <c:v>228.915321790663</c:v>
                </c:pt>
                <c:pt idx="58">
                  <c:v>232.93138007187608</c:v>
                </c:pt>
                <c:pt idx="59">
                  <c:v>236.94743835323342</c:v>
                </c:pt>
                <c:pt idx="60">
                  <c:v>240.96349663473504</c:v>
                </c:pt>
                <c:pt idx="61">
                  <c:v>244.97955491638092</c:v>
                </c:pt>
                <c:pt idx="62">
                  <c:v>248.9956131981711</c:v>
                </c:pt>
                <c:pt idx="63">
                  <c:v>253.01167148010555</c:v>
                </c:pt>
                <c:pt idx="64">
                  <c:v>257.02772976218426</c:v>
                </c:pt>
                <c:pt idx="65">
                  <c:v>261.04378804440728</c:v>
                </c:pt>
                <c:pt idx="66">
                  <c:v>265.05984632677456</c:v>
                </c:pt>
                <c:pt idx="67">
                  <c:v>269.07590460928611</c:v>
                </c:pt>
                <c:pt idx="68">
                  <c:v>273.09196289194193</c:v>
                </c:pt>
                <c:pt idx="69">
                  <c:v>277.10802117474202</c:v>
                </c:pt>
                <c:pt idx="70">
                  <c:v>281.12407945768638</c:v>
                </c:pt>
                <c:pt idx="71">
                  <c:v>285.140137740775</c:v>
                </c:pt>
                <c:pt idx="72">
                  <c:v>289.1561960240079</c:v>
                </c:pt>
                <c:pt idx="73">
                  <c:v>293.17225430738506</c:v>
                </c:pt>
                <c:pt idx="74">
                  <c:v>297.18831259090649</c:v>
                </c:pt>
                <c:pt idx="75">
                  <c:v>301.20437087457219</c:v>
                </c:pt>
                <c:pt idx="76">
                  <c:v>305.22042915838216</c:v>
                </c:pt>
                <c:pt idx="77">
                  <c:v>309.2364874423364</c:v>
                </c:pt>
                <c:pt idx="78">
                  <c:v>313.2525457264349</c:v>
                </c:pt>
                <c:pt idx="79">
                  <c:v>317.26860401067768</c:v>
                </c:pt>
                <c:pt idx="80">
                  <c:v>321.28466229506478</c:v>
                </c:pt>
                <c:pt idx="81">
                  <c:v>325.30072057959615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EAA-443F-BDFF-061983999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352"/>
        <c:axId val="50981888"/>
      </c:scatterChart>
      <c:valAx>
        <c:axId val="5098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1888"/>
        <c:crosses val="autoZero"/>
        <c:crossBetween val="midCat"/>
      </c:valAx>
      <c:valAx>
        <c:axId val="509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Cauchy!$M$1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Cauchy!$M$2:$M$83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0.15694442857142865</c:v>
                </c:pt>
                <c:pt idx="3">
                  <c:v>0.54930542857142872</c:v>
                </c:pt>
                <c:pt idx="4">
                  <c:v>0.86319428571428558</c:v>
                </c:pt>
                <c:pt idx="5">
                  <c:v>1.0724537142857149</c:v>
                </c:pt>
                <c:pt idx="6">
                  <c:v>1.307870285714285</c:v>
                </c:pt>
                <c:pt idx="7">
                  <c:v>1.4386571428571435</c:v>
                </c:pt>
                <c:pt idx="8">
                  <c:v>2.223379428571429</c:v>
                </c:pt>
                <c:pt idx="9">
                  <c:v>2.5372682857142848</c:v>
                </c:pt>
                <c:pt idx="10">
                  <c:v>2.4849534285714276</c:v>
                </c:pt>
                <c:pt idx="11">
                  <c:v>3.2435181428571442</c:v>
                </c:pt>
                <c:pt idx="12">
                  <c:v>3.1650458571428604</c:v>
                </c:pt>
                <c:pt idx="13">
                  <c:v>2.9557867142857144</c:v>
                </c:pt>
                <c:pt idx="14">
                  <c:v>3.1912032857142871</c:v>
                </c:pt>
                <c:pt idx="15">
                  <c:v>2.6418977142857076</c:v>
                </c:pt>
                <c:pt idx="16">
                  <c:v>2.4326385714285723</c:v>
                </c:pt>
                <c:pt idx="17">
                  <c:v>3.1912032857142836</c:v>
                </c:pt>
                <c:pt idx="18">
                  <c:v>2.7203700000000057</c:v>
                </c:pt>
                <c:pt idx="19">
                  <c:v>3.1127309999999997</c:v>
                </c:pt>
                <c:pt idx="20">
                  <c:v>3.6620364285714291</c:v>
                </c:pt>
                <c:pt idx="21">
                  <c:v>3.8974532857142878</c:v>
                </c:pt>
                <c:pt idx="22">
                  <c:v>4.5513882857142782</c:v>
                </c:pt>
                <c:pt idx="23">
                  <c:v>4.9699067142857096</c:v>
                </c:pt>
                <c:pt idx="24">
                  <c:v>4.4729160000000014</c:v>
                </c:pt>
                <c:pt idx="25">
                  <c:v>4.4206012857142944</c:v>
                </c:pt>
                <c:pt idx="26">
                  <c:v>4.2113420000000126</c:v>
                </c:pt>
                <c:pt idx="27">
                  <c:v>4.9175920000000097</c:v>
                </c:pt>
                <c:pt idx="28">
                  <c:v>5.4407399999999733</c:v>
                </c:pt>
                <c:pt idx="29">
                  <c:v>7.1148138571428738</c:v>
                </c:pt>
                <c:pt idx="30">
                  <c:v>6.9317119999999868</c:v>
                </c:pt>
                <c:pt idx="31">
                  <c:v>6.6701380000000192</c:v>
                </c:pt>
                <c:pt idx="32">
                  <c:v>6.4608787142856947</c:v>
                </c:pt>
                <c:pt idx="33">
                  <c:v>6.4608788571428697</c:v>
                </c:pt>
                <c:pt idx="34">
                  <c:v>5.8854158571428279</c:v>
                </c:pt>
                <c:pt idx="35">
                  <c:v>6.3824064285714392</c:v>
                </c:pt>
                <c:pt idx="36">
                  <c:v>4.4729160000000228</c:v>
                </c:pt>
                <c:pt idx="37">
                  <c:v>6.9578694285714242</c:v>
                </c:pt>
                <c:pt idx="38">
                  <c:v>8.4749988571428467</c:v>
                </c:pt>
                <c:pt idx="39">
                  <c:v>9.18124871428574</c:v>
                </c:pt>
                <c:pt idx="40">
                  <c:v>10.698377999999959</c:v>
                </c:pt>
                <c:pt idx="41">
                  <c:v>10.306016999999994</c:v>
                </c:pt>
                <c:pt idx="42">
                  <c:v>9.2597210000000096</c:v>
                </c:pt>
                <c:pt idx="43">
                  <c:v>9.7043968571429069</c:v>
                </c:pt>
                <c:pt idx="44">
                  <c:v>8.8412024285714175</c:v>
                </c:pt>
                <c:pt idx="45">
                  <c:v>7.8733785714285567</c:v>
                </c:pt>
                <c:pt idx="46">
                  <c:v>7.1671285714285737</c:v>
                </c:pt>
                <c:pt idx="47">
                  <c:v>5.4407399999999733</c:v>
                </c:pt>
                <c:pt idx="48">
                  <c:v>5.1791660000000057</c:v>
                </c:pt>
                <c:pt idx="49">
                  <c:v>4.5775455714285975</c:v>
                </c:pt>
                <c:pt idx="50">
                  <c:v>3.5835642857142846</c:v>
                </c:pt>
                <c:pt idx="51">
                  <c:v>1.5956015714285701</c:v>
                </c:pt>
                <c:pt idx="52">
                  <c:v>0.86319428571428203</c:v>
                </c:pt>
                <c:pt idx="53">
                  <c:v>0.6277777142857377</c:v>
                </c:pt>
                <c:pt idx="54">
                  <c:v>0.49699071428568287</c:v>
                </c:pt>
                <c:pt idx="55">
                  <c:v>0.57546285714286283</c:v>
                </c:pt>
                <c:pt idx="56">
                  <c:v>0.70625000000000737</c:v>
                </c:pt>
                <c:pt idx="57">
                  <c:v>0.7324074285714306</c:v>
                </c:pt>
                <c:pt idx="58">
                  <c:v>1.0201388571428498</c:v>
                </c:pt>
                <c:pt idx="59">
                  <c:v>1.0986110000000013</c:v>
                </c:pt>
                <c:pt idx="60">
                  <c:v>0.99398142857142657</c:v>
                </c:pt>
                <c:pt idx="61">
                  <c:v>1.0201388571428498</c:v>
                </c:pt>
                <c:pt idx="62">
                  <c:v>0.88935185714285181</c:v>
                </c:pt>
                <c:pt idx="63">
                  <c:v>0.88935171428573367</c:v>
                </c:pt>
                <c:pt idx="64">
                  <c:v>0.78472214285715891</c:v>
                </c:pt>
                <c:pt idx="65">
                  <c:v>0.57546285714283441</c:v>
                </c:pt>
                <c:pt idx="66">
                  <c:v>0.39236114285716495</c:v>
                </c:pt>
                <c:pt idx="67">
                  <c:v>0.73240728571425562</c:v>
                </c:pt>
                <c:pt idx="68">
                  <c:v>0.70624985714283239</c:v>
                </c:pt>
                <c:pt idx="69">
                  <c:v>0.73240728571431246</c:v>
                </c:pt>
                <c:pt idx="70">
                  <c:v>0.52314814285716293</c:v>
                </c:pt>
                <c:pt idx="71">
                  <c:v>0.44467585714289326</c:v>
                </c:pt>
                <c:pt idx="72">
                  <c:v>0.3923611428571081</c:v>
                </c:pt>
                <c:pt idx="73">
                  <c:v>0.34004628571426165</c:v>
                </c:pt>
                <c:pt idx="74">
                  <c:v>2.6157571428594206E-2</c:v>
                </c:pt>
                <c:pt idx="75">
                  <c:v>0.13078714285711213</c:v>
                </c:pt>
                <c:pt idx="76">
                  <c:v>0.15694442857147406</c:v>
                </c:pt>
                <c:pt idx="77">
                  <c:v>0.20925928571426367</c:v>
                </c:pt>
                <c:pt idx="78">
                  <c:v>0.23541671428574373</c:v>
                </c:pt>
                <c:pt idx="79">
                  <c:v>0.20925928571426367</c:v>
                </c:pt>
                <c:pt idx="80">
                  <c:v>0.18310185714284044</c:v>
                </c:pt>
                <c:pt idx="81">
                  <c:v>0.18310185714284044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5A8-4A78-AD74-5A3C91ABE2BB}"/>
            </c:ext>
          </c:extLst>
        </c:ser>
        <c:ser>
          <c:idx val="1"/>
          <c:order val="1"/>
          <c:tx>
            <c:strRef>
              <c:f>Cauchy!$N$1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Cauchy!$N$2:$N$83</c:f>
              <c:numCache>
                <c:formatCode>General</c:formatCode>
                <c:ptCount val="82"/>
                <c:pt idx="0">
                  <c:v>0</c:v>
                </c:pt>
                <c:pt idx="1">
                  <c:v>4.016058272989544</c:v>
                </c:pt>
                <c:pt idx="2">
                  <c:v>4.0160582731338161</c:v>
                </c:pt>
                <c:pt idx="3">
                  <c:v>4.0160582732780892</c:v>
                </c:pt>
                <c:pt idx="4">
                  <c:v>4.0160582734223622</c:v>
                </c:pt>
                <c:pt idx="5">
                  <c:v>4.0160582735666344</c:v>
                </c:pt>
                <c:pt idx="6">
                  <c:v>4.0160582737109074</c:v>
                </c:pt>
                <c:pt idx="7">
                  <c:v>4.0160582738551787</c:v>
                </c:pt>
                <c:pt idx="8">
                  <c:v>4.0160582739994517</c:v>
                </c:pt>
                <c:pt idx="9">
                  <c:v>4.0160582741437238</c:v>
                </c:pt>
                <c:pt idx="10">
                  <c:v>4.0160582742879969</c:v>
                </c:pt>
                <c:pt idx="11">
                  <c:v>4.0160582744322699</c:v>
                </c:pt>
                <c:pt idx="12">
                  <c:v>4.0160582745765421</c:v>
                </c:pt>
                <c:pt idx="13">
                  <c:v>4.0160582747208133</c:v>
                </c:pt>
                <c:pt idx="14">
                  <c:v>4.0160582748650864</c:v>
                </c:pt>
                <c:pt idx="15">
                  <c:v>4.0160582750093594</c:v>
                </c:pt>
                <c:pt idx="16">
                  <c:v>4.0160582751536316</c:v>
                </c:pt>
                <c:pt idx="17">
                  <c:v>4.0160582752979046</c:v>
                </c:pt>
                <c:pt idx="18">
                  <c:v>4.0160582754421776</c:v>
                </c:pt>
                <c:pt idx="19">
                  <c:v>4.0160582755864489</c:v>
                </c:pt>
                <c:pt idx="20">
                  <c:v>4.0160582757307219</c:v>
                </c:pt>
                <c:pt idx="21">
                  <c:v>4.016058275874995</c:v>
                </c:pt>
                <c:pt idx="22">
                  <c:v>4.0160582760192671</c:v>
                </c:pt>
                <c:pt idx="23">
                  <c:v>4.0160582761635402</c:v>
                </c:pt>
                <c:pt idx="24">
                  <c:v>4.0160582763078132</c:v>
                </c:pt>
                <c:pt idx="25">
                  <c:v>4.0160582764520845</c:v>
                </c:pt>
                <c:pt idx="26">
                  <c:v>4.0160582765963575</c:v>
                </c:pt>
                <c:pt idx="27">
                  <c:v>4.0160582767406297</c:v>
                </c:pt>
                <c:pt idx="28">
                  <c:v>4.0160582768849027</c:v>
                </c:pt>
                <c:pt idx="29">
                  <c:v>4.0160582770291757</c:v>
                </c:pt>
                <c:pt idx="30">
                  <c:v>4.0160582771734479</c:v>
                </c:pt>
                <c:pt idx="31">
                  <c:v>4.0160582773177191</c:v>
                </c:pt>
                <c:pt idx="32">
                  <c:v>4.0160582774619922</c:v>
                </c:pt>
                <c:pt idx="33">
                  <c:v>4.0160582776062652</c:v>
                </c:pt>
                <c:pt idx="34">
                  <c:v>4.0160582777505374</c:v>
                </c:pt>
                <c:pt idx="35">
                  <c:v>4.0160582778948104</c:v>
                </c:pt>
                <c:pt idx="36">
                  <c:v>4.0160582780390817</c:v>
                </c:pt>
                <c:pt idx="37">
                  <c:v>4.0160582781833547</c:v>
                </c:pt>
                <c:pt idx="38">
                  <c:v>4.0160582783276269</c:v>
                </c:pt>
                <c:pt idx="39">
                  <c:v>4.0160582784718999</c:v>
                </c:pt>
                <c:pt idx="40">
                  <c:v>4.0160582786161729</c:v>
                </c:pt>
                <c:pt idx="41">
                  <c:v>4.0160582787604451</c:v>
                </c:pt>
                <c:pt idx="42">
                  <c:v>4.0160582789047172</c:v>
                </c:pt>
                <c:pt idx="43">
                  <c:v>4.0160582790489894</c:v>
                </c:pt>
                <c:pt idx="44">
                  <c:v>4.0160582791932624</c:v>
                </c:pt>
                <c:pt idx="45">
                  <c:v>4.0160582793375346</c:v>
                </c:pt>
                <c:pt idx="46">
                  <c:v>4.0160582794818076</c:v>
                </c:pt>
                <c:pt idx="47">
                  <c:v>4.0160582796260806</c:v>
                </c:pt>
                <c:pt idx="48">
                  <c:v>4.0160582797703519</c:v>
                </c:pt>
                <c:pt idx="49">
                  <c:v>4.0160582799146249</c:v>
                </c:pt>
                <c:pt idx="50">
                  <c:v>4.016058280058898</c:v>
                </c:pt>
                <c:pt idx="51">
                  <c:v>4.0160582802031701</c:v>
                </c:pt>
                <c:pt idx="52">
                  <c:v>4.0160582803474432</c:v>
                </c:pt>
                <c:pt idx="53">
                  <c:v>4.0160582804917162</c:v>
                </c:pt>
                <c:pt idx="54">
                  <c:v>4.0160582806359875</c:v>
                </c:pt>
                <c:pt idx="55">
                  <c:v>4.0160582807802605</c:v>
                </c:pt>
                <c:pt idx="56">
                  <c:v>4.0160582809245327</c:v>
                </c:pt>
                <c:pt idx="57">
                  <c:v>4.0160582810688057</c:v>
                </c:pt>
                <c:pt idx="58">
                  <c:v>4.0160582812130787</c:v>
                </c:pt>
                <c:pt idx="59">
                  <c:v>4.0160582813573509</c:v>
                </c:pt>
                <c:pt idx="60">
                  <c:v>4.0160582815016221</c:v>
                </c:pt>
                <c:pt idx="61">
                  <c:v>4.0160582816458952</c:v>
                </c:pt>
                <c:pt idx="62">
                  <c:v>4.0160582817901682</c:v>
                </c:pt>
                <c:pt idx="63">
                  <c:v>4.0160582819344404</c:v>
                </c:pt>
                <c:pt idx="64">
                  <c:v>4.0160582820787134</c:v>
                </c:pt>
                <c:pt idx="65">
                  <c:v>4.0160582822229856</c:v>
                </c:pt>
                <c:pt idx="66">
                  <c:v>4.0160582823672577</c:v>
                </c:pt>
                <c:pt idx="67">
                  <c:v>4.0160582825115299</c:v>
                </c:pt>
                <c:pt idx="68">
                  <c:v>4.0160582826558029</c:v>
                </c:pt>
                <c:pt idx="69">
                  <c:v>4.0160582828000759</c:v>
                </c:pt>
                <c:pt idx="70">
                  <c:v>4.0160582829443481</c:v>
                </c:pt>
                <c:pt idx="71">
                  <c:v>4.0160582830886202</c:v>
                </c:pt>
                <c:pt idx="72">
                  <c:v>4.0160582832328924</c:v>
                </c:pt>
                <c:pt idx="73">
                  <c:v>4.0160582833771654</c:v>
                </c:pt>
                <c:pt idx="74">
                  <c:v>4.0160582835214376</c:v>
                </c:pt>
                <c:pt idx="75">
                  <c:v>4.0160582836657106</c:v>
                </c:pt>
                <c:pt idx="76">
                  <c:v>4.0160582838099836</c:v>
                </c:pt>
                <c:pt idx="77">
                  <c:v>4.0160582839542558</c:v>
                </c:pt>
                <c:pt idx="78">
                  <c:v>4.0160582840985279</c:v>
                </c:pt>
                <c:pt idx="79">
                  <c:v>4.016058284242801</c:v>
                </c:pt>
                <c:pt idx="80">
                  <c:v>4.016058284387074</c:v>
                </c:pt>
                <c:pt idx="81">
                  <c:v>4.0160582845313462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5A8-4A78-AD74-5A3C91AB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7504"/>
        <c:axId val="51015680"/>
      </c:scatterChart>
      <c:valAx>
        <c:axId val="509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5680"/>
        <c:crosses val="autoZero"/>
        <c:crossBetween val="midCat"/>
      </c:valAx>
      <c:valAx>
        <c:axId val="510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Weibull!$F$1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Weibull!$F$2:$F$194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0.41851842857142862</c:v>
                </c:pt>
                <c:pt idx="3">
                  <c:v>1.2293978571428572</c:v>
                </c:pt>
                <c:pt idx="4">
                  <c:v>2.3541661428571428</c:v>
                </c:pt>
                <c:pt idx="5">
                  <c:v>3.6881938571428576</c:v>
                </c:pt>
                <c:pt idx="6">
                  <c:v>5.257638142857143</c:v>
                </c:pt>
                <c:pt idx="7">
                  <c:v>6.9578692857142865</c:v>
                </c:pt>
                <c:pt idx="8">
                  <c:v>9.4428227142857146</c:v>
                </c:pt>
                <c:pt idx="9">
                  <c:v>12.241664999999999</c:v>
                </c:pt>
                <c:pt idx="10">
                  <c:v>14.988192428571427</c:v>
                </c:pt>
                <c:pt idx="11">
                  <c:v>18.493284571428571</c:v>
                </c:pt>
                <c:pt idx="12">
                  <c:v>21.919904428571432</c:v>
                </c:pt>
                <c:pt idx="13">
                  <c:v>25.137265142857146</c:v>
                </c:pt>
                <c:pt idx="14">
                  <c:v>28.590042428571433</c:v>
                </c:pt>
                <c:pt idx="15">
                  <c:v>31.493514142857141</c:v>
                </c:pt>
                <c:pt idx="16">
                  <c:v>34.187726714285716</c:v>
                </c:pt>
                <c:pt idx="17">
                  <c:v>37.640504</c:v>
                </c:pt>
                <c:pt idx="18">
                  <c:v>40.622448000000006</c:v>
                </c:pt>
                <c:pt idx="19">
                  <c:v>43.996753000000005</c:v>
                </c:pt>
                <c:pt idx="20">
                  <c:v>47.920363428571434</c:v>
                </c:pt>
                <c:pt idx="21">
                  <c:v>52.079390714285722</c:v>
                </c:pt>
                <c:pt idx="22">
                  <c:v>56.892353</c:v>
                </c:pt>
                <c:pt idx="23">
                  <c:v>62.123833714285709</c:v>
                </c:pt>
                <c:pt idx="24">
                  <c:v>66.858323714285703</c:v>
                </c:pt>
                <c:pt idx="25">
                  <c:v>71.540498999999997</c:v>
                </c:pt>
                <c:pt idx="26">
                  <c:v>76.013415000000009</c:v>
                </c:pt>
                <c:pt idx="27">
                  <c:v>81.192581000000018</c:v>
                </c:pt>
                <c:pt idx="28">
                  <c:v>86.894894999999991</c:v>
                </c:pt>
                <c:pt idx="29">
                  <c:v>94.271282857142864</c:v>
                </c:pt>
                <c:pt idx="30">
                  <c:v>101.46456885714285</c:v>
                </c:pt>
                <c:pt idx="31">
                  <c:v>108.39628085714287</c:v>
                </c:pt>
                <c:pt idx="32">
                  <c:v>115.11873357142856</c:v>
                </c:pt>
                <c:pt idx="33">
                  <c:v>121.84118642857143</c:v>
                </c:pt>
                <c:pt idx="34">
                  <c:v>127.98817628571426</c:v>
                </c:pt>
                <c:pt idx="35">
                  <c:v>134.63215671428571</c:v>
                </c:pt>
                <c:pt idx="36">
                  <c:v>139.36664671428574</c:v>
                </c:pt>
                <c:pt idx="37">
                  <c:v>146.58609014285716</c:v>
                </c:pt>
                <c:pt idx="38">
                  <c:v>155.32266300000001</c:v>
                </c:pt>
                <c:pt idx="39">
                  <c:v>164.76548571428575</c:v>
                </c:pt>
                <c:pt idx="40">
                  <c:v>175.7254377142857</c:v>
                </c:pt>
                <c:pt idx="41">
                  <c:v>186.2930287142857</c:v>
                </c:pt>
                <c:pt idx="42">
                  <c:v>195.81432371428571</c:v>
                </c:pt>
                <c:pt idx="43">
                  <c:v>205.78029457142861</c:v>
                </c:pt>
                <c:pt idx="44">
                  <c:v>214.88307100000003</c:v>
                </c:pt>
                <c:pt idx="45">
                  <c:v>223.01802357142859</c:v>
                </c:pt>
                <c:pt idx="46">
                  <c:v>230.44672614285716</c:v>
                </c:pt>
                <c:pt idx="47">
                  <c:v>236.14904014285713</c:v>
                </c:pt>
                <c:pt idx="48">
                  <c:v>241.58978014285714</c:v>
                </c:pt>
                <c:pt idx="49">
                  <c:v>246.42889971428573</c:v>
                </c:pt>
                <c:pt idx="50">
                  <c:v>250.27403800000002</c:v>
                </c:pt>
                <c:pt idx="51">
                  <c:v>252.13121357142859</c:v>
                </c:pt>
                <c:pt idx="52">
                  <c:v>253.25598185714287</c:v>
                </c:pt>
                <c:pt idx="53">
                  <c:v>254.14533357142861</c:v>
                </c:pt>
                <c:pt idx="54">
                  <c:v>254.90389828571429</c:v>
                </c:pt>
                <c:pt idx="55">
                  <c:v>255.74093514285715</c:v>
                </c:pt>
                <c:pt idx="56">
                  <c:v>256.70875914285716</c:v>
                </c:pt>
                <c:pt idx="57">
                  <c:v>257.70274057142859</c:v>
                </c:pt>
                <c:pt idx="58">
                  <c:v>258.98445342857144</c:v>
                </c:pt>
                <c:pt idx="59">
                  <c:v>260.34463842857144</c:v>
                </c:pt>
                <c:pt idx="60">
                  <c:v>261.60019385714287</c:v>
                </c:pt>
                <c:pt idx="61">
                  <c:v>262.88190671428572</c:v>
                </c:pt>
                <c:pt idx="62">
                  <c:v>264.03283257142857</c:v>
                </c:pt>
                <c:pt idx="63">
                  <c:v>265.1837582857143</c:v>
                </c:pt>
                <c:pt idx="64">
                  <c:v>266.23005442857146</c:v>
                </c:pt>
                <c:pt idx="65">
                  <c:v>267.0670912857143</c:v>
                </c:pt>
                <c:pt idx="66">
                  <c:v>267.72102642857146</c:v>
                </c:pt>
                <c:pt idx="67">
                  <c:v>268.71500771428572</c:v>
                </c:pt>
                <c:pt idx="68">
                  <c:v>269.68283157142855</c:v>
                </c:pt>
                <c:pt idx="69">
                  <c:v>270.67681285714286</c:v>
                </c:pt>
                <c:pt idx="70">
                  <c:v>271.46153500000003</c:v>
                </c:pt>
                <c:pt idx="71">
                  <c:v>272.16778485714292</c:v>
                </c:pt>
                <c:pt idx="72">
                  <c:v>272.82172000000003</c:v>
                </c:pt>
                <c:pt idx="73">
                  <c:v>273.42334028571429</c:v>
                </c:pt>
                <c:pt idx="74">
                  <c:v>273.71107185714288</c:v>
                </c:pt>
                <c:pt idx="75">
                  <c:v>274.103433</c:v>
                </c:pt>
                <c:pt idx="76">
                  <c:v>274.52195142857147</c:v>
                </c:pt>
                <c:pt idx="77">
                  <c:v>274.99278471428573</c:v>
                </c:pt>
                <c:pt idx="78">
                  <c:v>275.48977542857148</c:v>
                </c:pt>
                <c:pt idx="79">
                  <c:v>275.96060871428574</c:v>
                </c:pt>
                <c:pt idx="80">
                  <c:v>276.40528457142858</c:v>
                </c:pt>
                <c:pt idx="81">
                  <c:v>276.84996042857142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71-419B-86EC-CFD71898686D}"/>
            </c:ext>
          </c:extLst>
        </c:ser>
        <c:ser>
          <c:idx val="1"/>
          <c:order val="1"/>
          <c:tx>
            <c:strRef>
              <c:f>Weibull!$G$1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Weibull!$G$2:$G$194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4.1947400577333989</c:v>
                </c:pt>
                <c:pt idx="3">
                  <c:v>8.3682434620174941</c:v>
                </c:pt>
                <c:pt idx="4">
                  <c:v>12.532763128355795</c:v>
                </c:pt>
                <c:pt idx="5">
                  <c:v>16.690896004014153</c:v>
                </c:pt>
                <c:pt idx="6">
                  <c:v>20.84387513529391</c:v>
                </c:pt>
                <c:pt idx="7">
                  <c:v>24.992426924987161</c:v>
                </c:pt>
                <c:pt idx="8">
                  <c:v>29.137031594285443</c:v>
                </c:pt>
                <c:pt idx="9">
                  <c:v>33.278030696646383</c:v>
                </c:pt>
                <c:pt idx="10">
                  <c:v>37.415679834599487</c:v>
                </c:pt>
                <c:pt idx="11">
                  <c:v>41.550177608784303</c:v>
                </c:pt>
                <c:pt idx="12">
                  <c:v>45.681682857514623</c:v>
                </c:pt>
                <c:pt idx="13">
                  <c:v>49.81032557114407</c:v>
                </c:pt>
                <c:pt idx="14">
                  <c:v>53.936214141592366</c:v>
                </c:pt>
                <c:pt idx="15">
                  <c:v>58.059440367649273</c:v>
                </c:pt>
                <c:pt idx="16">
                  <c:v>62.180083022823595</c:v>
                </c:pt>
                <c:pt idx="17">
                  <c:v>66.298210467620478</c:v>
                </c:pt>
                <c:pt idx="18">
                  <c:v>70.41388260630643</c:v>
                </c:pt>
                <c:pt idx="19">
                  <c:v>74.527152381775011</c:v>
                </c:pt>
                <c:pt idx="20">
                  <c:v>78.63806693730497</c:v>
                </c:pt>
                <c:pt idx="21">
                  <c:v>82.746668533148181</c:v>
                </c:pt>
                <c:pt idx="22">
                  <c:v>86.852995279423268</c:v>
                </c:pt>
                <c:pt idx="23">
                  <c:v>90.957081729168337</c:v>
                </c:pt>
                <c:pt idx="24">
                  <c:v>95.058959363392518</c:v>
                </c:pt>
                <c:pt idx="25">
                  <c:v>99.158656991671506</c:v>
                </c:pt>
                <c:pt idx="26">
                  <c:v>103.25620108590577</c:v>
                </c:pt>
                <c:pt idx="27">
                  <c:v>107.35161606062427</c:v>
                </c:pt>
                <c:pt idx="28">
                  <c:v>111.4449245101368</c:v>
                </c:pt>
                <c:pt idx="29">
                  <c:v>115.53614741054197</c:v>
                </c:pt>
                <c:pt idx="30">
                  <c:v>119.62530429285123</c:v>
                </c:pt>
                <c:pt idx="31">
                  <c:v>123.71241339224085</c:v>
                </c:pt>
                <c:pt idx="32">
                  <c:v>127.79749177739417</c:v>
                </c:pt>
                <c:pt idx="33">
                  <c:v>131.88055546315636</c:v>
                </c:pt>
                <c:pt idx="34">
                  <c:v>135.96161950911355</c:v>
                </c:pt>
                <c:pt idx="35">
                  <c:v>140.04069810621942</c:v>
                </c:pt>
                <c:pt idx="36">
                  <c:v>144.11780465324304</c:v>
                </c:pt>
                <c:pt idx="37">
                  <c:v>148.19295182447163</c:v>
                </c:pt>
                <c:pt idx="38">
                  <c:v>152.26615162990674</c:v>
                </c:pt>
                <c:pt idx="39">
                  <c:v>156.33741546895357</c:v>
                </c:pt>
                <c:pt idx="40">
                  <c:v>160.40675417845901</c:v>
                </c:pt>
                <c:pt idx="41">
                  <c:v>164.47417807583565</c:v>
                </c:pt>
                <c:pt idx="42">
                  <c:v>168.53969699786774</c:v>
                </c:pt>
                <c:pt idx="43">
                  <c:v>172.60332033574309</c:v>
                </c:pt>
                <c:pt idx="44">
                  <c:v>176.66505706674758</c:v>
                </c:pt>
                <c:pt idx="45">
                  <c:v>180.72491578301984</c:v>
                </c:pt>
                <c:pt idx="46">
                  <c:v>184.78290471768815</c:v>
                </c:pt>
                <c:pt idx="47">
                  <c:v>188.83903176869606</c:v>
                </c:pt>
                <c:pt idx="48">
                  <c:v>192.89330452055401</c:v>
                </c:pt>
                <c:pt idx="49">
                  <c:v>196.94573026423981</c:v>
                </c:pt>
                <c:pt idx="50">
                  <c:v>200.9963160154511</c:v>
                </c:pt>
                <c:pt idx="51">
                  <c:v>205.04506853136812</c:v>
                </c:pt>
                <c:pt idx="52">
                  <c:v>209.09199432607232</c:v>
                </c:pt>
                <c:pt idx="53">
                  <c:v>213.13709968476263</c:v>
                </c:pt>
                <c:pt idx="54">
                  <c:v>217.18039067688406</c:v>
                </c:pt>
                <c:pt idx="55">
                  <c:v>221.22187316825958</c:v>
                </c:pt>
                <c:pt idx="56">
                  <c:v>225.26155283232791</c:v>
                </c:pt>
                <c:pt idx="57">
                  <c:v>229.29943516056915</c:v>
                </c:pt>
                <c:pt idx="58">
                  <c:v>233.33552547218821</c:v>
                </c:pt>
                <c:pt idx="59">
                  <c:v>237.36982892310908</c:v>
                </c:pt>
                <c:pt idx="60">
                  <c:v>241.40235051436653</c:v>
                </c:pt>
                <c:pt idx="61">
                  <c:v>245.43309509991849</c:v>
                </c:pt>
                <c:pt idx="62">
                  <c:v>249.46206739394052</c:v>
                </c:pt>
                <c:pt idx="63">
                  <c:v>253.48927197765212</c:v>
                </c:pt>
                <c:pt idx="64">
                  <c:v>257.5147133056908</c:v>
                </c:pt>
                <c:pt idx="65">
                  <c:v>261.53839571209426</c:v>
                </c:pt>
                <c:pt idx="66">
                  <c:v>265.56032341589724</c:v>
                </c:pt>
                <c:pt idx="67">
                  <c:v>269.58050052640112</c:v>
                </c:pt>
                <c:pt idx="68">
                  <c:v>273.59893104810823</c:v>
                </c:pt>
                <c:pt idx="69">
                  <c:v>277.61561888537864</c:v>
                </c:pt>
                <c:pt idx="70">
                  <c:v>281.6305678467952</c:v>
                </c:pt>
                <c:pt idx="71">
                  <c:v>285.64378164929906</c:v>
                </c:pt>
                <c:pt idx="72">
                  <c:v>289.65526392206567</c:v>
                </c:pt>
                <c:pt idx="73">
                  <c:v>293.66501821018471</c:v>
                </c:pt>
                <c:pt idx="74">
                  <c:v>297.67304797812068</c:v>
                </c:pt>
                <c:pt idx="75">
                  <c:v>301.67935661299254</c:v>
                </c:pt>
                <c:pt idx="76">
                  <c:v>305.68394742767293</c:v>
                </c:pt>
                <c:pt idx="77">
                  <c:v>309.68682366372855</c:v>
                </c:pt>
                <c:pt idx="78">
                  <c:v>313.68798849419704</c:v>
                </c:pt>
                <c:pt idx="79">
                  <c:v>317.68744502622673</c:v>
                </c:pt>
                <c:pt idx="80">
                  <c:v>321.6851963035835</c:v>
                </c:pt>
                <c:pt idx="81">
                  <c:v>325.68124530902412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271-419B-86EC-CFD71898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9616"/>
        <c:axId val="51045504"/>
      </c:scatterChart>
      <c:valAx>
        <c:axId val="510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504"/>
        <c:crosses val="autoZero"/>
        <c:crossBetween val="midCat"/>
      </c:valAx>
      <c:valAx>
        <c:axId val="510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Weibull!$O$1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Weibull!$O$2:$O$194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0.15694442857142865</c:v>
                </c:pt>
                <c:pt idx="3">
                  <c:v>0.54930542857142872</c:v>
                </c:pt>
                <c:pt idx="4">
                  <c:v>0.86319428571428558</c:v>
                </c:pt>
                <c:pt idx="5">
                  <c:v>1.0724537142857149</c:v>
                </c:pt>
                <c:pt idx="6">
                  <c:v>1.307870285714285</c:v>
                </c:pt>
                <c:pt idx="7">
                  <c:v>1.4386571428571435</c:v>
                </c:pt>
                <c:pt idx="8">
                  <c:v>2.223379428571429</c:v>
                </c:pt>
                <c:pt idx="9">
                  <c:v>2.5372682857142848</c:v>
                </c:pt>
                <c:pt idx="10">
                  <c:v>2.4849534285714276</c:v>
                </c:pt>
                <c:pt idx="11">
                  <c:v>3.2435181428571442</c:v>
                </c:pt>
                <c:pt idx="12">
                  <c:v>3.1650458571428604</c:v>
                </c:pt>
                <c:pt idx="13">
                  <c:v>2.9557867142857144</c:v>
                </c:pt>
                <c:pt idx="14">
                  <c:v>3.1912032857142871</c:v>
                </c:pt>
                <c:pt idx="15">
                  <c:v>2.6418977142857076</c:v>
                </c:pt>
                <c:pt idx="16">
                  <c:v>2.4326385714285723</c:v>
                </c:pt>
                <c:pt idx="17">
                  <c:v>3.1912032857142836</c:v>
                </c:pt>
                <c:pt idx="18">
                  <c:v>2.7203700000000057</c:v>
                </c:pt>
                <c:pt idx="19">
                  <c:v>3.1127309999999997</c:v>
                </c:pt>
                <c:pt idx="20">
                  <c:v>3.6620364285714291</c:v>
                </c:pt>
                <c:pt idx="21">
                  <c:v>3.8974532857142878</c:v>
                </c:pt>
                <c:pt idx="22">
                  <c:v>4.5513882857142782</c:v>
                </c:pt>
                <c:pt idx="23">
                  <c:v>4.9699067142857096</c:v>
                </c:pt>
                <c:pt idx="24">
                  <c:v>4.4729160000000014</c:v>
                </c:pt>
                <c:pt idx="25">
                  <c:v>4.4206012857142944</c:v>
                </c:pt>
                <c:pt idx="26">
                  <c:v>4.2113420000000126</c:v>
                </c:pt>
                <c:pt idx="27">
                  <c:v>4.9175920000000097</c:v>
                </c:pt>
                <c:pt idx="28">
                  <c:v>5.4407399999999733</c:v>
                </c:pt>
                <c:pt idx="29">
                  <c:v>7.1148138571428738</c:v>
                </c:pt>
                <c:pt idx="30">
                  <c:v>6.9317119999999868</c:v>
                </c:pt>
                <c:pt idx="31">
                  <c:v>6.6701380000000192</c:v>
                </c:pt>
                <c:pt idx="32">
                  <c:v>6.4608787142856947</c:v>
                </c:pt>
                <c:pt idx="33">
                  <c:v>6.4608788571428697</c:v>
                </c:pt>
                <c:pt idx="34">
                  <c:v>5.8854158571428279</c:v>
                </c:pt>
                <c:pt idx="35">
                  <c:v>6.3824064285714392</c:v>
                </c:pt>
                <c:pt idx="36">
                  <c:v>4.4729160000000228</c:v>
                </c:pt>
                <c:pt idx="37">
                  <c:v>6.9578694285714242</c:v>
                </c:pt>
                <c:pt idx="38">
                  <c:v>8.4749988571428467</c:v>
                </c:pt>
                <c:pt idx="39">
                  <c:v>9.18124871428574</c:v>
                </c:pt>
                <c:pt idx="40">
                  <c:v>10.698377999999959</c:v>
                </c:pt>
                <c:pt idx="41">
                  <c:v>10.306016999999994</c:v>
                </c:pt>
                <c:pt idx="42">
                  <c:v>9.2597210000000096</c:v>
                </c:pt>
                <c:pt idx="43">
                  <c:v>9.7043968571429069</c:v>
                </c:pt>
                <c:pt idx="44">
                  <c:v>8.8412024285714175</c:v>
                </c:pt>
                <c:pt idx="45">
                  <c:v>7.8733785714285567</c:v>
                </c:pt>
                <c:pt idx="46">
                  <c:v>7.1671285714285737</c:v>
                </c:pt>
                <c:pt idx="47">
                  <c:v>5.4407399999999733</c:v>
                </c:pt>
                <c:pt idx="48">
                  <c:v>5.1791660000000057</c:v>
                </c:pt>
                <c:pt idx="49">
                  <c:v>4.5775455714285975</c:v>
                </c:pt>
                <c:pt idx="50">
                  <c:v>3.5835642857142846</c:v>
                </c:pt>
                <c:pt idx="51">
                  <c:v>1.5956015714285701</c:v>
                </c:pt>
                <c:pt idx="52">
                  <c:v>0.86319428571428203</c:v>
                </c:pt>
                <c:pt idx="53">
                  <c:v>0.6277777142857377</c:v>
                </c:pt>
                <c:pt idx="54">
                  <c:v>0.49699071428568287</c:v>
                </c:pt>
                <c:pt idx="55">
                  <c:v>0.57546285714286283</c:v>
                </c:pt>
                <c:pt idx="56">
                  <c:v>0.70625000000000737</c:v>
                </c:pt>
                <c:pt idx="57">
                  <c:v>0.7324074285714306</c:v>
                </c:pt>
                <c:pt idx="58">
                  <c:v>1.0201388571428498</c:v>
                </c:pt>
                <c:pt idx="59">
                  <c:v>1.0986110000000013</c:v>
                </c:pt>
                <c:pt idx="60">
                  <c:v>0.99398142857142657</c:v>
                </c:pt>
                <c:pt idx="61">
                  <c:v>1.0201388571428498</c:v>
                </c:pt>
                <c:pt idx="62">
                  <c:v>0.88935185714285181</c:v>
                </c:pt>
                <c:pt idx="63">
                  <c:v>0.88935171428573367</c:v>
                </c:pt>
                <c:pt idx="64">
                  <c:v>0.78472214285715891</c:v>
                </c:pt>
                <c:pt idx="65">
                  <c:v>0.57546285714283441</c:v>
                </c:pt>
                <c:pt idx="66">
                  <c:v>0.39236114285716495</c:v>
                </c:pt>
                <c:pt idx="67">
                  <c:v>0.73240728571425562</c:v>
                </c:pt>
                <c:pt idx="68">
                  <c:v>0.70624985714283239</c:v>
                </c:pt>
                <c:pt idx="69">
                  <c:v>0.73240728571431246</c:v>
                </c:pt>
                <c:pt idx="70">
                  <c:v>0.52314814285716293</c:v>
                </c:pt>
                <c:pt idx="71">
                  <c:v>0.44467585714289326</c:v>
                </c:pt>
                <c:pt idx="72">
                  <c:v>0.3923611428571081</c:v>
                </c:pt>
                <c:pt idx="73">
                  <c:v>0.34004628571426165</c:v>
                </c:pt>
                <c:pt idx="74">
                  <c:v>2.6157571428594206E-2</c:v>
                </c:pt>
                <c:pt idx="75">
                  <c:v>0.13078714285711213</c:v>
                </c:pt>
                <c:pt idx="76">
                  <c:v>0.15694442857147406</c:v>
                </c:pt>
                <c:pt idx="77">
                  <c:v>0.20925928571426367</c:v>
                </c:pt>
                <c:pt idx="78">
                  <c:v>0.23541671428574373</c:v>
                </c:pt>
                <c:pt idx="79">
                  <c:v>0.20925928571426367</c:v>
                </c:pt>
                <c:pt idx="80">
                  <c:v>0.18310185714284044</c:v>
                </c:pt>
                <c:pt idx="81">
                  <c:v>0.18310185714284044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C27-449B-A980-EA3DA33C19CB}"/>
            </c:ext>
          </c:extLst>
        </c:ser>
        <c:ser>
          <c:idx val="1"/>
          <c:order val="1"/>
          <c:tx>
            <c:strRef>
              <c:f>Weibull!$P$1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Weibull!$P$2:$P$194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1.5880177504005338E-3</c:v>
                </c:pt>
                <c:pt idx="3">
                  <c:v>3.1673807277589608E-3</c:v>
                </c:pt>
                <c:pt idx="4">
                  <c:v>4.7427321892639495E-3</c:v>
                </c:pt>
                <c:pt idx="5">
                  <c:v>6.3150576540713394E-3</c:v>
                </c:pt>
                <c:pt idx="6">
                  <c:v>7.8848256793248705E-3</c:v>
                </c:pt>
                <c:pt idx="7">
                  <c:v>9.4523127051636454E-3</c:v>
                </c:pt>
                <c:pt idx="8">
                  <c:v>1.1017701782341184E-2</c:v>
                </c:pt>
                <c:pt idx="9">
                  <c:v>1.2581123336547758E-2</c:v>
                </c:pt>
                <c:pt idx="10">
                  <c:v>1.4142675161630406E-2</c:v>
                </c:pt>
                <c:pt idx="11">
                  <c:v>1.5702433401654663E-2</c:v>
                </c:pt>
                <c:pt idx="12">
                  <c:v>1.7260459092609984E-2</c:v>
                </c:pt>
                <c:pt idx="13">
                  <c:v>1.8816802305051939E-2</c:v>
                </c:pt>
                <c:pt idx="14">
                  <c:v>2.0371504896447519E-2</c:v>
                </c:pt>
                <c:pt idx="15">
                  <c:v>2.1924602411971868E-2</c:v>
                </c:pt>
                <c:pt idx="16">
                  <c:v>2.3476125439782263E-2</c:v>
                </c:pt>
                <c:pt idx="17">
                  <c:v>2.5026100603565134E-2</c:v>
                </c:pt>
                <c:pt idx="18">
                  <c:v>2.6574551306212255E-2</c:v>
                </c:pt>
                <c:pt idx="19">
                  <c:v>2.8121498298098759E-2</c:v>
                </c:pt>
                <c:pt idx="20">
                  <c:v>2.966696011884238E-2</c:v>
                </c:pt>
                <c:pt idx="21">
                  <c:v>3.1210953445928179E-2</c:v>
                </c:pt>
                <c:pt idx="22">
                  <c:v>3.2753493373537342E-2</c:v>
                </c:pt>
                <c:pt idx="23">
                  <c:v>3.4294593638229683E-2</c:v>
                </c:pt>
                <c:pt idx="24">
                  <c:v>3.5834266803579366E-2</c:v>
                </c:pt>
                <c:pt idx="25">
                  <c:v>3.7372524412697852E-2</c:v>
                </c:pt>
                <c:pt idx="26">
                  <c:v>3.8909377115342633E-2</c:v>
                </c:pt>
                <c:pt idx="27">
                  <c:v>4.0444834774698166E-2</c:v>
                </c:pt>
                <c:pt idx="28">
                  <c:v>4.1978906557740808E-2</c:v>
                </c:pt>
                <c:pt idx="29">
                  <c:v>4.3511601012229159E-2</c:v>
                </c:pt>
                <c:pt idx="30">
                  <c:v>4.504292613270907E-2</c:v>
                </c:pt>
                <c:pt idx="31">
                  <c:v>4.6572889417426488E-2</c:v>
                </c:pt>
                <c:pt idx="32">
                  <c:v>4.8101497917664333E-2</c:v>
                </c:pt>
                <c:pt idx="33">
                  <c:v>4.9628758280724376E-2</c:v>
                </c:pt>
                <c:pt idx="34">
                  <c:v>5.1154676787547447E-2</c:v>
                </c:pt>
                <c:pt idx="35">
                  <c:v>5.2679259385782662E-2</c:v>
                </c:pt>
                <c:pt idx="36">
                  <c:v>5.4202511718975901E-2</c:v>
                </c:pt>
                <c:pt idx="37">
                  <c:v>5.5724439152430215E-2</c:v>
                </c:pt>
                <c:pt idx="38">
                  <c:v>5.7245046796200898E-2</c:v>
                </c:pt>
                <c:pt idx="39">
                  <c:v>5.8764339525611796E-2</c:v>
                </c:pt>
                <c:pt idx="40">
                  <c:v>6.028232199961793E-2</c:v>
                </c:pt>
                <c:pt idx="41">
                  <c:v>6.179899867729121E-2</c:v>
                </c:pt>
                <c:pt idx="42">
                  <c:v>6.3314373832662932E-2</c:v>
                </c:pt>
                <c:pt idx="43">
                  <c:v>6.4828451568123086E-2</c:v>
                </c:pt>
                <c:pt idx="44">
                  <c:v>6.634123582654862E-2</c:v>
                </c:pt>
                <c:pt idx="45">
                  <c:v>6.7852730402307215E-2</c:v>
                </c:pt>
                <c:pt idx="46">
                  <c:v>6.9362938951265093E-2</c:v>
                </c:pt>
                <c:pt idx="47">
                  <c:v>7.0871864999908621E-2</c:v>
                </c:pt>
                <c:pt idx="48">
                  <c:v>7.2379511953676368E-2</c:v>
                </c:pt>
                <c:pt idx="49">
                  <c:v>7.3885883104585034E-2</c:v>
                </c:pt>
                <c:pt idx="50">
                  <c:v>7.5390981638222568E-2</c:v>
                </c:pt>
                <c:pt idx="51">
                  <c:v>7.6894810640173339E-2</c:v>
                </c:pt>
                <c:pt idx="52">
                  <c:v>7.8397373101931983E-2</c:v>
                </c:pt>
                <c:pt idx="53">
                  <c:v>7.9898671926355247E-2</c:v>
                </c:pt>
                <c:pt idx="54">
                  <c:v>8.1398709932696808E-2</c:v>
                </c:pt>
                <c:pt idx="55">
                  <c:v>8.289748986126444E-2</c:v>
                </c:pt>
                <c:pt idx="56">
                  <c:v>8.4395014377733626E-2</c:v>
                </c:pt>
                <c:pt idx="57">
                  <c:v>8.5891286077149256E-2</c:v>
                </c:pt>
                <c:pt idx="58">
                  <c:v>8.7386307487643561E-2</c:v>
                </c:pt>
                <c:pt idx="59">
                  <c:v>8.8880081073894043E-2</c:v>
                </c:pt>
                <c:pt idx="60">
                  <c:v>9.0372609240344834E-2</c:v>
                </c:pt>
                <c:pt idx="61">
                  <c:v>9.1863894334210841E-2</c:v>
                </c:pt>
                <c:pt idx="62">
                  <c:v>9.3353938648282828E-2</c:v>
                </c:pt>
                <c:pt idx="63">
                  <c:v>9.4842744423549799E-2</c:v>
                </c:pt>
                <c:pt idx="64">
                  <c:v>9.633031385165329E-2</c:v>
                </c:pt>
                <c:pt idx="65">
                  <c:v>9.781664907718679E-2</c:v>
                </c:pt>
                <c:pt idx="66">
                  <c:v>9.930175219985285E-2</c:v>
                </c:pt>
                <c:pt idx="67">
                  <c:v>0.1007856252764876</c:v>
                </c:pt>
                <c:pt idx="68">
                  <c:v>0.10226827032296434</c:v>
                </c:pt>
                <c:pt idx="69">
                  <c:v>0.10374968931598362</c:v>
                </c:pt>
                <c:pt idx="70">
                  <c:v>0.10522988419475907</c:v>
                </c:pt>
                <c:pt idx="71">
                  <c:v>0.10670885686260642</c:v>
                </c:pt>
                <c:pt idx="72">
                  <c:v>0.10818660918844207</c:v>
                </c:pt>
                <c:pt idx="73">
                  <c:v>0.10966314300819814</c:v>
                </c:pt>
                <c:pt idx="74">
                  <c:v>0.11113846012615945</c:v>
                </c:pt>
                <c:pt idx="75">
                  <c:v>0.11261256231622775</c:v>
                </c:pt>
                <c:pt idx="76">
                  <c:v>0.11408545132311859</c:v>
                </c:pt>
                <c:pt idx="77">
                  <c:v>0.11555712886349417</c:v>
                </c:pt>
                <c:pt idx="78">
                  <c:v>0.11702759662703795</c:v>
                </c:pt>
                <c:pt idx="79">
                  <c:v>0.11849685627747297</c:v>
                </c:pt>
                <c:pt idx="80">
                  <c:v>0.11996490945352931</c:v>
                </c:pt>
                <c:pt idx="81">
                  <c:v>0.1214317577698627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C27-449B-A980-EA3DA33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09888"/>
        <c:axId val="140711424"/>
      </c:scatterChart>
      <c:valAx>
        <c:axId val="1407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1424"/>
        <c:crosses val="autoZero"/>
        <c:crossBetween val="midCat"/>
      </c:valAx>
      <c:valAx>
        <c:axId val="1407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'power_normal!'!$F$1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'power_normal!'!$F$2:$F$84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0.41851842857142862</c:v>
                </c:pt>
                <c:pt idx="3">
                  <c:v>1.2293978571428572</c:v>
                </c:pt>
                <c:pt idx="4">
                  <c:v>2.3541661428571428</c:v>
                </c:pt>
                <c:pt idx="5">
                  <c:v>3.6881938571428576</c:v>
                </c:pt>
                <c:pt idx="6">
                  <c:v>5.257638142857143</c:v>
                </c:pt>
                <c:pt idx="7">
                  <c:v>6.9578692857142865</c:v>
                </c:pt>
                <c:pt idx="8">
                  <c:v>9.4428227142857146</c:v>
                </c:pt>
                <c:pt idx="9">
                  <c:v>12.241664999999999</c:v>
                </c:pt>
                <c:pt idx="10">
                  <c:v>14.988192428571427</c:v>
                </c:pt>
                <c:pt idx="11">
                  <c:v>18.493284571428571</c:v>
                </c:pt>
                <c:pt idx="12">
                  <c:v>21.919904428571432</c:v>
                </c:pt>
                <c:pt idx="13">
                  <c:v>25.137265142857146</c:v>
                </c:pt>
                <c:pt idx="14">
                  <c:v>28.590042428571433</c:v>
                </c:pt>
                <c:pt idx="15">
                  <c:v>31.493514142857141</c:v>
                </c:pt>
                <c:pt idx="16">
                  <c:v>34.187726714285716</c:v>
                </c:pt>
                <c:pt idx="17">
                  <c:v>37.640504</c:v>
                </c:pt>
                <c:pt idx="18">
                  <c:v>40.622448000000006</c:v>
                </c:pt>
                <c:pt idx="19">
                  <c:v>43.996753000000005</c:v>
                </c:pt>
                <c:pt idx="20">
                  <c:v>47.920363428571434</c:v>
                </c:pt>
                <c:pt idx="21">
                  <c:v>52.079390714285722</c:v>
                </c:pt>
                <c:pt idx="22">
                  <c:v>56.892353</c:v>
                </c:pt>
                <c:pt idx="23">
                  <c:v>62.123833714285709</c:v>
                </c:pt>
                <c:pt idx="24">
                  <c:v>66.858323714285703</c:v>
                </c:pt>
                <c:pt idx="25">
                  <c:v>71.540498999999997</c:v>
                </c:pt>
                <c:pt idx="26">
                  <c:v>76.013415000000009</c:v>
                </c:pt>
                <c:pt idx="27">
                  <c:v>81.192581000000018</c:v>
                </c:pt>
                <c:pt idx="28">
                  <c:v>86.894894999999991</c:v>
                </c:pt>
                <c:pt idx="29">
                  <c:v>94.271282857142864</c:v>
                </c:pt>
                <c:pt idx="30">
                  <c:v>101.46456885714285</c:v>
                </c:pt>
                <c:pt idx="31">
                  <c:v>108.39628085714287</c:v>
                </c:pt>
                <c:pt idx="32">
                  <c:v>115.11873357142856</c:v>
                </c:pt>
                <c:pt idx="33">
                  <c:v>121.84118642857143</c:v>
                </c:pt>
                <c:pt idx="34">
                  <c:v>127.98817628571426</c:v>
                </c:pt>
                <c:pt idx="35">
                  <c:v>134.63215671428571</c:v>
                </c:pt>
                <c:pt idx="36">
                  <c:v>139.36664671428574</c:v>
                </c:pt>
                <c:pt idx="37">
                  <c:v>146.58609014285716</c:v>
                </c:pt>
                <c:pt idx="38">
                  <c:v>155.32266300000001</c:v>
                </c:pt>
                <c:pt idx="39">
                  <c:v>164.76548571428575</c:v>
                </c:pt>
                <c:pt idx="40">
                  <c:v>175.7254377142857</c:v>
                </c:pt>
                <c:pt idx="41">
                  <c:v>186.2930287142857</c:v>
                </c:pt>
                <c:pt idx="42">
                  <c:v>195.81432371428571</c:v>
                </c:pt>
                <c:pt idx="43">
                  <c:v>205.78029457142861</c:v>
                </c:pt>
                <c:pt idx="44">
                  <c:v>214.88307100000003</c:v>
                </c:pt>
                <c:pt idx="45">
                  <c:v>223.01802357142859</c:v>
                </c:pt>
                <c:pt idx="46">
                  <c:v>230.44672614285716</c:v>
                </c:pt>
                <c:pt idx="47">
                  <c:v>236.14904014285713</c:v>
                </c:pt>
                <c:pt idx="48">
                  <c:v>241.58978014285714</c:v>
                </c:pt>
                <c:pt idx="49">
                  <c:v>246.42889971428573</c:v>
                </c:pt>
                <c:pt idx="50">
                  <c:v>250.27403800000002</c:v>
                </c:pt>
                <c:pt idx="51">
                  <c:v>252.13121357142859</c:v>
                </c:pt>
                <c:pt idx="52">
                  <c:v>253.25598185714287</c:v>
                </c:pt>
                <c:pt idx="53">
                  <c:v>254.14533357142861</c:v>
                </c:pt>
                <c:pt idx="54">
                  <c:v>254.90389828571429</c:v>
                </c:pt>
                <c:pt idx="55">
                  <c:v>255.74093514285715</c:v>
                </c:pt>
                <c:pt idx="56">
                  <c:v>256.70875914285716</c:v>
                </c:pt>
                <c:pt idx="57">
                  <c:v>257.70274057142859</c:v>
                </c:pt>
                <c:pt idx="58">
                  <c:v>258.98445342857144</c:v>
                </c:pt>
                <c:pt idx="59">
                  <c:v>260.34463842857144</c:v>
                </c:pt>
                <c:pt idx="60">
                  <c:v>261.60019385714287</c:v>
                </c:pt>
                <c:pt idx="61">
                  <c:v>262.88190671428572</c:v>
                </c:pt>
                <c:pt idx="62">
                  <c:v>264.03283257142857</c:v>
                </c:pt>
                <c:pt idx="63">
                  <c:v>265.1837582857143</c:v>
                </c:pt>
                <c:pt idx="64">
                  <c:v>266.23005442857146</c:v>
                </c:pt>
                <c:pt idx="65">
                  <c:v>267.0670912857143</c:v>
                </c:pt>
                <c:pt idx="66">
                  <c:v>267.72102642857146</c:v>
                </c:pt>
                <c:pt idx="67">
                  <c:v>268.71500771428572</c:v>
                </c:pt>
                <c:pt idx="68">
                  <c:v>269.68283157142855</c:v>
                </c:pt>
                <c:pt idx="69">
                  <c:v>270.67681285714286</c:v>
                </c:pt>
                <c:pt idx="70">
                  <c:v>271.46153500000003</c:v>
                </c:pt>
                <c:pt idx="71">
                  <c:v>272.16778485714292</c:v>
                </c:pt>
                <c:pt idx="72">
                  <c:v>272.82172000000003</c:v>
                </c:pt>
                <c:pt idx="73">
                  <c:v>273.42334028571429</c:v>
                </c:pt>
                <c:pt idx="74">
                  <c:v>273.71107185714288</c:v>
                </c:pt>
                <c:pt idx="75">
                  <c:v>274.103433</c:v>
                </c:pt>
                <c:pt idx="76">
                  <c:v>274.52195142857147</c:v>
                </c:pt>
                <c:pt idx="77">
                  <c:v>274.99278471428573</c:v>
                </c:pt>
                <c:pt idx="78">
                  <c:v>275.48977542857148</c:v>
                </c:pt>
                <c:pt idx="79">
                  <c:v>275.96060871428574</c:v>
                </c:pt>
                <c:pt idx="80">
                  <c:v>276.40528457142858</c:v>
                </c:pt>
                <c:pt idx="81">
                  <c:v>276.84996042857142</c:v>
                </c:pt>
                <c:pt idx="82">
                  <c:v>277.16384928571432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A36-47E5-B843-6F3C0F33745D}"/>
            </c:ext>
          </c:extLst>
        </c:ser>
        <c:ser>
          <c:idx val="1"/>
          <c:order val="1"/>
          <c:tx>
            <c:strRef>
              <c:f>'power_normal!'!$G$1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'power_normal!'!$G$2:$G$84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1.5905808897170817E-11</c:v>
                </c:pt>
                <c:pt idx="3">
                  <c:v>3.1811617794341634E-11</c:v>
                </c:pt>
                <c:pt idx="4">
                  <c:v>4.771742669151245E-11</c:v>
                </c:pt>
                <c:pt idx="5">
                  <c:v>6.3623235588683267E-11</c:v>
                </c:pt>
                <c:pt idx="6">
                  <c:v>7.9529044485854084E-11</c:v>
                </c:pt>
                <c:pt idx="7">
                  <c:v>9.5434853383024901E-11</c:v>
                </c:pt>
                <c:pt idx="8">
                  <c:v>1.113406622801957E-10</c:v>
                </c:pt>
                <c:pt idx="9">
                  <c:v>1.272464711773664E-10</c:v>
                </c:pt>
                <c:pt idx="10">
                  <c:v>1.4315228007453636E-10</c:v>
                </c:pt>
                <c:pt idx="11">
                  <c:v>1.5905808897170085E-10</c:v>
                </c:pt>
                <c:pt idx="12">
                  <c:v>1.7496389786882502E-10</c:v>
                </c:pt>
                <c:pt idx="13">
                  <c:v>1.9086970676565123E-10</c:v>
                </c:pt>
                <c:pt idx="14">
                  <c:v>2.0677551566027569E-10</c:v>
                </c:pt>
                <c:pt idx="15">
                  <c:v>2.2268132453863139E-10</c:v>
                </c:pt>
                <c:pt idx="16">
                  <c:v>2.3858713329677624E-10</c:v>
                </c:pt>
                <c:pt idx="17">
                  <c:v>2.5449294116667661E-10</c:v>
                </c:pt>
                <c:pt idx="18">
                  <c:v>2.7039874247329008E-10</c:v>
                </c:pt>
                <c:pt idx="19">
                  <c:v>2.8630449528349222E-10</c:v>
                </c:pt>
                <c:pt idx="20">
                  <c:v>3.0220988975557336E-10</c:v>
                </c:pt>
                <c:pt idx="21">
                  <c:v>3.1811263669737343E-10</c:v>
                </c:pt>
                <c:pt idx="22">
                  <c:v>3.3399583454326653E-10</c:v>
                </c:pt>
                <c:pt idx="23">
                  <c:v>3.4973532589942913E-10</c:v>
                </c:pt>
                <c:pt idx="24">
                  <c:v>3.6445249314752842E-10</c:v>
                </c:pt>
                <c:pt idx="25">
                  <c:v>3.7341256631609317E-10</c:v>
                </c:pt>
                <c:pt idx="26">
                  <c:v>3.7364158786833386E-10</c:v>
                </c:pt>
                <c:pt idx="27">
                  <c:v>3.7364158786833428E-10</c:v>
                </c:pt>
                <c:pt idx="28">
                  <c:v>3.7364158786833428E-10</c:v>
                </c:pt>
                <c:pt idx="29">
                  <c:v>3.7364158786833428E-10</c:v>
                </c:pt>
                <c:pt idx="30">
                  <c:v>3.7364158786833428E-10</c:v>
                </c:pt>
                <c:pt idx="31">
                  <c:v>3.7364158786833428E-10</c:v>
                </c:pt>
                <c:pt idx="32">
                  <c:v>3.7364158786833428E-10</c:v>
                </c:pt>
                <c:pt idx="33">
                  <c:v>3.7364158786833428E-10</c:v>
                </c:pt>
                <c:pt idx="34">
                  <c:v>3.7364158786833428E-10</c:v>
                </c:pt>
                <c:pt idx="35">
                  <c:v>3.7364158786833428E-10</c:v>
                </c:pt>
                <c:pt idx="36">
                  <c:v>3.7364158786833428E-10</c:v>
                </c:pt>
                <c:pt idx="37">
                  <c:v>3.7364158786833428E-10</c:v>
                </c:pt>
                <c:pt idx="38">
                  <c:v>3.7364158786833428E-10</c:v>
                </c:pt>
                <c:pt idx="39">
                  <c:v>3.7364158786833428E-10</c:v>
                </c:pt>
                <c:pt idx="40">
                  <c:v>3.7364158786833428E-10</c:v>
                </c:pt>
                <c:pt idx="41">
                  <c:v>3.7364158786833428E-10</c:v>
                </c:pt>
                <c:pt idx="42">
                  <c:v>3.7364158786833428E-10</c:v>
                </c:pt>
                <c:pt idx="43">
                  <c:v>3.7364158786833428E-10</c:v>
                </c:pt>
                <c:pt idx="44">
                  <c:v>3.7364158786833428E-10</c:v>
                </c:pt>
                <c:pt idx="45">
                  <c:v>3.7364158786833428E-10</c:v>
                </c:pt>
                <c:pt idx="46">
                  <c:v>3.7364158786833428E-10</c:v>
                </c:pt>
                <c:pt idx="47">
                  <c:v>3.7364158786833428E-10</c:v>
                </c:pt>
                <c:pt idx="48">
                  <c:v>3.7364158786833428E-10</c:v>
                </c:pt>
                <c:pt idx="49">
                  <c:v>3.7364158786833428E-10</c:v>
                </c:pt>
                <c:pt idx="50">
                  <c:v>3.7364158786833428E-10</c:v>
                </c:pt>
                <c:pt idx="51">
                  <c:v>3.7364158786833428E-10</c:v>
                </c:pt>
                <c:pt idx="52">
                  <c:v>3.7364158786833428E-10</c:v>
                </c:pt>
                <c:pt idx="53">
                  <c:v>3.7364158786833428E-10</c:v>
                </c:pt>
                <c:pt idx="54">
                  <c:v>3.7364158786833428E-10</c:v>
                </c:pt>
                <c:pt idx="55">
                  <c:v>3.7364158786833428E-10</c:v>
                </c:pt>
                <c:pt idx="56">
                  <c:v>3.7364158786833428E-10</c:v>
                </c:pt>
                <c:pt idx="57">
                  <c:v>3.7364158786833428E-10</c:v>
                </c:pt>
                <c:pt idx="58">
                  <c:v>3.7364158786833428E-10</c:v>
                </c:pt>
                <c:pt idx="59">
                  <c:v>3.7364158786833428E-10</c:v>
                </c:pt>
                <c:pt idx="60">
                  <c:v>3.7364158786833428E-10</c:v>
                </c:pt>
                <c:pt idx="61">
                  <c:v>3.7364158786833428E-10</c:v>
                </c:pt>
                <c:pt idx="62">
                  <c:v>3.7364158786833428E-10</c:v>
                </c:pt>
                <c:pt idx="63">
                  <c:v>3.7364158786833428E-10</c:v>
                </c:pt>
                <c:pt idx="64">
                  <c:v>3.7364158786833428E-10</c:v>
                </c:pt>
                <c:pt idx="65">
                  <c:v>3.7364158786833428E-10</c:v>
                </c:pt>
                <c:pt idx="66">
                  <c:v>3.7364158786833428E-10</c:v>
                </c:pt>
                <c:pt idx="67">
                  <c:v>3.7364158786833428E-10</c:v>
                </c:pt>
                <c:pt idx="68">
                  <c:v>3.7364158786833428E-10</c:v>
                </c:pt>
                <c:pt idx="69">
                  <c:v>3.7364158786833428E-10</c:v>
                </c:pt>
                <c:pt idx="70">
                  <c:v>3.7364158786833428E-10</c:v>
                </c:pt>
                <c:pt idx="71">
                  <c:v>3.7364158786833428E-10</c:v>
                </c:pt>
                <c:pt idx="72">
                  <c:v>3.7364158786833428E-10</c:v>
                </c:pt>
                <c:pt idx="73">
                  <c:v>3.7364158786833428E-10</c:v>
                </c:pt>
                <c:pt idx="74">
                  <c:v>3.7364158786833428E-10</c:v>
                </c:pt>
                <c:pt idx="75">
                  <c:v>3.7364158786833428E-10</c:v>
                </c:pt>
                <c:pt idx="76">
                  <c:v>3.7364158786833428E-10</c:v>
                </c:pt>
                <c:pt idx="77">
                  <c:v>3.7364158786833428E-10</c:v>
                </c:pt>
                <c:pt idx="78">
                  <c:v>3.7364158786833428E-10</c:v>
                </c:pt>
                <c:pt idx="79">
                  <c:v>3.7364158786833428E-10</c:v>
                </c:pt>
                <c:pt idx="80">
                  <c:v>3.7364158786833428E-10</c:v>
                </c:pt>
                <c:pt idx="81">
                  <c:v>3.7364158786833428E-10</c:v>
                </c:pt>
                <c:pt idx="82">
                  <c:v>3.7364158786833428E-10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A36-47E5-B843-6F3C0F337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69152"/>
        <c:axId val="140770688"/>
      </c:scatterChart>
      <c:valAx>
        <c:axId val="1407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0688"/>
        <c:crosses val="autoZero"/>
        <c:crossBetween val="midCat"/>
      </c:valAx>
      <c:valAx>
        <c:axId val="140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'power_normal!'!$O$1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'power_normal!'!$O$2:$O$84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0.15694442857142865</c:v>
                </c:pt>
                <c:pt idx="3">
                  <c:v>0.54930542857142872</c:v>
                </c:pt>
                <c:pt idx="4">
                  <c:v>0.86319428571428558</c:v>
                </c:pt>
                <c:pt idx="5">
                  <c:v>1.0724537142857149</c:v>
                </c:pt>
                <c:pt idx="6">
                  <c:v>1.307870285714285</c:v>
                </c:pt>
                <c:pt idx="7">
                  <c:v>1.4386571428571435</c:v>
                </c:pt>
                <c:pt idx="8">
                  <c:v>2.223379428571429</c:v>
                </c:pt>
                <c:pt idx="9">
                  <c:v>2.5372682857142848</c:v>
                </c:pt>
                <c:pt idx="10">
                  <c:v>2.4849534285714276</c:v>
                </c:pt>
                <c:pt idx="11">
                  <c:v>3.2435181428571442</c:v>
                </c:pt>
                <c:pt idx="12">
                  <c:v>3.1650458571428604</c:v>
                </c:pt>
                <c:pt idx="13">
                  <c:v>2.9557867142857144</c:v>
                </c:pt>
                <c:pt idx="14">
                  <c:v>3.1912032857142871</c:v>
                </c:pt>
                <c:pt idx="15">
                  <c:v>2.6418977142857076</c:v>
                </c:pt>
                <c:pt idx="16">
                  <c:v>2.4326385714285723</c:v>
                </c:pt>
                <c:pt idx="17">
                  <c:v>3.1912032857142836</c:v>
                </c:pt>
                <c:pt idx="18">
                  <c:v>2.7203700000000057</c:v>
                </c:pt>
                <c:pt idx="19">
                  <c:v>3.1127309999999997</c:v>
                </c:pt>
                <c:pt idx="20">
                  <c:v>3.6620364285714291</c:v>
                </c:pt>
                <c:pt idx="21">
                  <c:v>3.8974532857142878</c:v>
                </c:pt>
                <c:pt idx="22">
                  <c:v>4.5513882857142782</c:v>
                </c:pt>
                <c:pt idx="23">
                  <c:v>4.9699067142857096</c:v>
                </c:pt>
                <c:pt idx="24">
                  <c:v>4.4729160000000014</c:v>
                </c:pt>
                <c:pt idx="25">
                  <c:v>4.4206012857142944</c:v>
                </c:pt>
                <c:pt idx="26">
                  <c:v>4.2113420000000126</c:v>
                </c:pt>
                <c:pt idx="27">
                  <c:v>4.9175920000000097</c:v>
                </c:pt>
                <c:pt idx="28">
                  <c:v>5.4407399999999733</c:v>
                </c:pt>
                <c:pt idx="29">
                  <c:v>7.1148138571428738</c:v>
                </c:pt>
                <c:pt idx="30">
                  <c:v>6.9317119999999868</c:v>
                </c:pt>
                <c:pt idx="31">
                  <c:v>6.6701380000000192</c:v>
                </c:pt>
                <c:pt idx="32">
                  <c:v>6.4608787142856947</c:v>
                </c:pt>
                <c:pt idx="33">
                  <c:v>6.4608788571428697</c:v>
                </c:pt>
                <c:pt idx="34">
                  <c:v>5.8854158571428279</c:v>
                </c:pt>
                <c:pt idx="35">
                  <c:v>6.3824064285714392</c:v>
                </c:pt>
                <c:pt idx="36">
                  <c:v>4.4729160000000228</c:v>
                </c:pt>
                <c:pt idx="37">
                  <c:v>6.9578694285714242</c:v>
                </c:pt>
                <c:pt idx="38">
                  <c:v>8.4749988571428467</c:v>
                </c:pt>
                <c:pt idx="39">
                  <c:v>9.18124871428574</c:v>
                </c:pt>
                <c:pt idx="40">
                  <c:v>10.698377999999959</c:v>
                </c:pt>
                <c:pt idx="41">
                  <c:v>10.306016999999994</c:v>
                </c:pt>
                <c:pt idx="42">
                  <c:v>9.2597210000000096</c:v>
                </c:pt>
                <c:pt idx="43">
                  <c:v>9.7043968571429069</c:v>
                </c:pt>
                <c:pt idx="44">
                  <c:v>8.8412024285714175</c:v>
                </c:pt>
                <c:pt idx="45">
                  <c:v>7.8733785714285567</c:v>
                </c:pt>
                <c:pt idx="46">
                  <c:v>7.1671285714285737</c:v>
                </c:pt>
                <c:pt idx="47">
                  <c:v>5.4407399999999733</c:v>
                </c:pt>
                <c:pt idx="48">
                  <c:v>5.1791660000000057</c:v>
                </c:pt>
                <c:pt idx="49">
                  <c:v>4.5775455714285975</c:v>
                </c:pt>
                <c:pt idx="50">
                  <c:v>3.5835642857142846</c:v>
                </c:pt>
                <c:pt idx="51">
                  <c:v>1.5956015714285701</c:v>
                </c:pt>
                <c:pt idx="52">
                  <c:v>0.86319428571428203</c:v>
                </c:pt>
                <c:pt idx="53">
                  <c:v>0.6277777142857377</c:v>
                </c:pt>
                <c:pt idx="54">
                  <c:v>0.49699071428568287</c:v>
                </c:pt>
                <c:pt idx="55">
                  <c:v>0.57546285714286283</c:v>
                </c:pt>
                <c:pt idx="56">
                  <c:v>0.70625000000000737</c:v>
                </c:pt>
                <c:pt idx="57">
                  <c:v>0.7324074285714306</c:v>
                </c:pt>
                <c:pt idx="58">
                  <c:v>1.0201388571428498</c:v>
                </c:pt>
                <c:pt idx="59">
                  <c:v>1.0986110000000013</c:v>
                </c:pt>
                <c:pt idx="60">
                  <c:v>0.99398142857142657</c:v>
                </c:pt>
                <c:pt idx="61">
                  <c:v>1.0201388571428498</c:v>
                </c:pt>
                <c:pt idx="62">
                  <c:v>0.88935185714285181</c:v>
                </c:pt>
                <c:pt idx="63">
                  <c:v>0.88935171428573367</c:v>
                </c:pt>
                <c:pt idx="64">
                  <c:v>0.78472214285715891</c:v>
                </c:pt>
                <c:pt idx="65">
                  <c:v>0.57546285714283441</c:v>
                </c:pt>
                <c:pt idx="66">
                  <c:v>0.39236114285716495</c:v>
                </c:pt>
                <c:pt idx="67">
                  <c:v>0.73240728571425562</c:v>
                </c:pt>
                <c:pt idx="68">
                  <c:v>0.70624985714283239</c:v>
                </c:pt>
                <c:pt idx="69">
                  <c:v>0.73240728571431246</c:v>
                </c:pt>
                <c:pt idx="70">
                  <c:v>0.52314814285716293</c:v>
                </c:pt>
                <c:pt idx="71">
                  <c:v>0.44467585714289326</c:v>
                </c:pt>
                <c:pt idx="72">
                  <c:v>0.3923611428571081</c:v>
                </c:pt>
                <c:pt idx="73">
                  <c:v>0.34004628571426165</c:v>
                </c:pt>
                <c:pt idx="74">
                  <c:v>2.6157571428594206E-2</c:v>
                </c:pt>
                <c:pt idx="75">
                  <c:v>0.13078714285711213</c:v>
                </c:pt>
                <c:pt idx="76">
                  <c:v>0.15694442857147406</c:v>
                </c:pt>
                <c:pt idx="77">
                  <c:v>0.20925928571426367</c:v>
                </c:pt>
                <c:pt idx="78">
                  <c:v>0.23541671428574373</c:v>
                </c:pt>
                <c:pt idx="79">
                  <c:v>0.20925928571426367</c:v>
                </c:pt>
                <c:pt idx="80">
                  <c:v>0.18310185714284044</c:v>
                </c:pt>
                <c:pt idx="81">
                  <c:v>0.18310185714284044</c:v>
                </c:pt>
                <c:pt idx="82">
                  <c:v>5.2314857142899296E-2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111-411E-803A-EBC9620122D6}"/>
            </c:ext>
          </c:extLst>
        </c:ser>
        <c:ser>
          <c:idx val="1"/>
          <c:order val="1"/>
          <c:tx>
            <c:strRef>
              <c:f>'power_normal!'!$P$1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'power_normal!'!$P$2:$P$84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1.5905808897170817E-11</c:v>
                </c:pt>
                <c:pt idx="3">
                  <c:v>1.5905808897170817E-11</c:v>
                </c:pt>
                <c:pt idx="4">
                  <c:v>1.5905808897170817E-11</c:v>
                </c:pt>
                <c:pt idx="5">
                  <c:v>1.5905808897170817E-11</c:v>
                </c:pt>
                <c:pt idx="6">
                  <c:v>1.5905808897170817E-11</c:v>
                </c:pt>
                <c:pt idx="7">
                  <c:v>1.5905808897170814E-11</c:v>
                </c:pt>
                <c:pt idx="8">
                  <c:v>1.5905808897170801E-11</c:v>
                </c:pt>
                <c:pt idx="9">
                  <c:v>1.59058088971707E-11</c:v>
                </c:pt>
                <c:pt idx="10">
                  <c:v>1.5905808897169964E-11</c:v>
                </c:pt>
                <c:pt idx="11">
                  <c:v>1.5905808897164506E-11</c:v>
                </c:pt>
                <c:pt idx="12">
                  <c:v>1.5905808897124178E-11</c:v>
                </c:pt>
                <c:pt idx="13">
                  <c:v>1.5905808896826206E-11</c:v>
                </c:pt>
                <c:pt idx="14">
                  <c:v>1.5905808894624467E-11</c:v>
                </c:pt>
                <c:pt idx="15">
                  <c:v>1.5905808878355702E-11</c:v>
                </c:pt>
                <c:pt idx="16">
                  <c:v>1.5905808758144875E-11</c:v>
                </c:pt>
                <c:pt idx="17">
                  <c:v>1.5905807869900371E-11</c:v>
                </c:pt>
                <c:pt idx="18">
                  <c:v>1.5905801306613451E-11</c:v>
                </c:pt>
                <c:pt idx="19">
                  <c:v>1.5905752810202133E-11</c:v>
                </c:pt>
                <c:pt idx="20">
                  <c:v>1.5905394472081117E-11</c:v>
                </c:pt>
                <c:pt idx="21">
                  <c:v>1.590274694180009E-11</c:v>
                </c:pt>
                <c:pt idx="22">
                  <c:v>1.5883197845893091E-11</c:v>
                </c:pt>
                <c:pt idx="23">
                  <c:v>1.5739491356162613E-11</c:v>
                </c:pt>
                <c:pt idx="24">
                  <c:v>1.4717167248099301E-11</c:v>
                </c:pt>
                <c:pt idx="25">
                  <c:v>8.9600731685647465E-12</c:v>
                </c:pt>
                <c:pt idx="26">
                  <c:v>2.2902155224067229E-13</c:v>
                </c:pt>
                <c:pt idx="27">
                  <c:v>3.919975116794979E-25</c:v>
                </c:pt>
                <c:pt idx="28">
                  <c:v>4.4593054098789261E-112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111-411E-803A-EBC962012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99104"/>
        <c:axId val="142369536"/>
      </c:scatterChart>
      <c:valAx>
        <c:axId val="14199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9536"/>
        <c:crosses val="autoZero"/>
        <c:crossBetween val="midCat"/>
      </c:valAx>
      <c:valAx>
        <c:axId val="1423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193376</xdr:colOff>
      <xdr:row>2</xdr:row>
      <xdr:rowOff>146649</xdr:rowOff>
    </xdr:from>
    <xdr:ext cx="1415644" cy="437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="" id="{B0FA135A-B499-447C-8B56-F9DC681CE7AA}"/>
                </a:ext>
              </a:extLst>
            </xdr:cNvPr>
            <xdr:cNvSpPr txBox="1"/>
          </xdr:nvSpPr>
          <xdr:spPr>
            <a:xfrm>
              <a:off x="18050055" y="556404"/>
              <a:ext cx="1415644" cy="437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</m:t>
                        </m:r>
                      </m:num>
                      <m:den>
                        <m:d>
                          <m:d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GB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𝑢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𝑠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^2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0FA135A-B499-447C-8B56-F9DC681CE7AA}"/>
                </a:ext>
              </a:extLst>
            </xdr:cNvPr>
            <xdr:cNvSpPr txBox="1"/>
          </xdr:nvSpPr>
          <xdr:spPr>
            <a:xfrm>
              <a:off x="18050055" y="556404"/>
              <a:ext cx="1415644" cy="437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𝐴𝑐/((1+exp⁡{−(𝑥−𝑢)/𝑠} 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27</xdr:col>
      <xdr:colOff>237946</xdr:colOff>
      <xdr:row>7</xdr:row>
      <xdr:rowOff>40257</xdr:rowOff>
    </xdr:from>
    <xdr:ext cx="1614481" cy="5294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xmlns="" id="{D0812C40-571A-4F44-B798-1A8092345106}"/>
                </a:ext>
              </a:extLst>
            </xdr:cNvPr>
            <xdr:cNvSpPr txBox="1"/>
          </xdr:nvSpPr>
          <xdr:spPr>
            <a:xfrm>
              <a:off x="18094625" y="1348597"/>
              <a:ext cx="1614481" cy="529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num>
                                  <m:den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GB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𝑢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𝑠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^2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0812C40-571A-4F44-B798-1A8092345106}"/>
                </a:ext>
              </a:extLst>
            </xdr:cNvPr>
            <xdr:cNvSpPr txBox="1"/>
          </xdr:nvSpPr>
          <xdr:spPr>
            <a:xfrm>
              <a:off x="18094625" y="1348597"/>
              <a:ext cx="1614481" cy="529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(</a:t>
              </a:r>
              <a:r>
                <a:rPr lang="en-GB" sz="1100" b="0" i="0">
                  <a:latin typeface="Cambria Math" panose="02040503050406030204" pitchFamily="18" charset="0"/>
                </a:rPr>
                <a:t>𝐴𝑐∗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exp⁡{−(𝑥−𝑢)/𝑠}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0" i="0">
                  <a:latin typeface="Cambria Math" panose="02040503050406030204" pitchFamily="18" charset="0"/>
                </a:rPr>
                <a:t>𝑠∗(1+exp⁡{−(𝑥−𝑢)/𝑠} )^2)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95250</xdr:colOff>
      <xdr:row>10</xdr:row>
      <xdr:rowOff>40976</xdr:rowOff>
    </xdr:from>
    <xdr:to>
      <xdr:col>6</xdr:col>
      <xdr:colOff>772783</xdr:colOff>
      <xdr:row>25</xdr:row>
      <xdr:rowOff>115379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44405BAB-7E47-45EA-A3EA-D6E26BC35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64699</xdr:colOff>
      <xdr:row>9</xdr:row>
      <xdr:rowOff>111065</xdr:rowOff>
    </xdr:from>
    <xdr:to>
      <xdr:col>14</xdr:col>
      <xdr:colOff>722463</xdr:colOff>
      <xdr:row>25</xdr:row>
      <xdr:rowOff>5751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4E141081-2A53-4BF8-9879-C59F9AC3C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555770</xdr:colOff>
      <xdr:row>6</xdr:row>
      <xdr:rowOff>176868</xdr:rowOff>
    </xdr:from>
    <xdr:to>
      <xdr:col>9</xdr:col>
      <xdr:colOff>192247</xdr:colOff>
      <xdr:row>22</xdr:row>
      <xdr:rowOff>11885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8D8C4B2-49AF-4413-B64E-F8D96A9A2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101368</xdr:colOff>
      <xdr:row>7</xdr:row>
      <xdr:rowOff>113951</xdr:rowOff>
    </xdr:from>
    <xdr:to>
      <xdr:col>16</xdr:col>
      <xdr:colOff>590726</xdr:colOff>
      <xdr:row>22</xdr:row>
      <xdr:rowOff>130729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C5A6660-0719-4286-B484-3CBE7F917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8</xdr:row>
      <xdr:rowOff>140970</xdr:rowOff>
    </xdr:from>
    <xdr:to>
      <xdr:col>9</xdr:col>
      <xdr:colOff>632460</xdr:colOff>
      <xdr:row>23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325C3B41-C39A-4CC7-B877-3A00B2512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769620</xdr:colOff>
      <xdr:row>8</xdr:row>
      <xdr:rowOff>95250</xdr:rowOff>
    </xdr:from>
    <xdr:to>
      <xdr:col>16</xdr:col>
      <xdr:colOff>434340</xdr:colOff>
      <xdr:row>23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FD24813-C5BE-47F4-8361-0F05A5A3A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4</xdr:row>
      <xdr:rowOff>80010</xdr:rowOff>
    </xdr:from>
    <xdr:to>
      <xdr:col>10</xdr:col>
      <xdr:colOff>220980</xdr:colOff>
      <xdr:row>19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847AD9C-2045-4A09-A58A-498F4CA5A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390605</xdr:colOff>
      <xdr:row>4</xdr:row>
      <xdr:rowOff>113980</xdr:rowOff>
    </xdr:from>
    <xdr:to>
      <xdr:col>18</xdr:col>
      <xdr:colOff>435428</xdr:colOff>
      <xdr:row>19</xdr:row>
      <xdr:rowOff>71717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06DCB8B-71F7-4753-9A00-9CF3CF53B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7</xdr:row>
      <xdr:rowOff>125730</xdr:rowOff>
    </xdr:from>
    <xdr:to>
      <xdr:col>10</xdr:col>
      <xdr:colOff>190500</xdr:colOff>
      <xdr:row>22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E11BD031-23EF-4963-89D3-D3111B4DE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220980</xdr:colOff>
      <xdr:row>6</xdr:row>
      <xdr:rowOff>26670</xdr:rowOff>
    </xdr:from>
    <xdr:to>
      <xdr:col>18</xdr:col>
      <xdr:colOff>99060</xdr:colOff>
      <xdr:row>21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5746552D-ED70-432A-945B-78B2403C1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5</xdr:row>
      <xdr:rowOff>72390</xdr:rowOff>
    </xdr:from>
    <xdr:to>
      <xdr:col>8</xdr:col>
      <xdr:colOff>464820</xdr:colOff>
      <xdr:row>20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04C35D2-B1C4-4632-AFCC-180E55B97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373380</xdr:colOff>
      <xdr:row>5</xdr:row>
      <xdr:rowOff>179070</xdr:rowOff>
    </xdr:from>
    <xdr:to>
      <xdr:col>17</xdr:col>
      <xdr:colOff>38100</xdr:colOff>
      <xdr:row>20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FD2E0C6-9EBB-401F-858D-A3368953A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e-Setup/Desktop/today/al/cd/Bhanu_Bharat/K_Cluster/infectio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_Raw"/>
      <sheetName val="Albania"/>
      <sheetName val="01Austria"/>
      <sheetName val="02belgium"/>
      <sheetName val="03Bulgaria"/>
      <sheetName val="04Croatia"/>
      <sheetName val="05Czechia"/>
      <sheetName val="06Denmark"/>
      <sheetName val="07Estonia"/>
      <sheetName val="08Finland"/>
      <sheetName val="09France"/>
      <sheetName val="10Germany"/>
      <sheetName val="11Greece"/>
      <sheetName val="Hungary"/>
      <sheetName val="Ireland"/>
      <sheetName val="Italy"/>
      <sheetName val="Latvia"/>
      <sheetName val="lithuania"/>
      <sheetName val="Netherlands"/>
      <sheetName val="Norway"/>
      <sheetName val="Poland"/>
      <sheetName val="Portugal"/>
      <sheetName val="Romania"/>
      <sheetName val="Spain"/>
      <sheetName val="Switzerland"/>
      <sheetName val="UK"/>
    </sheetNames>
    <sheetDataSet>
      <sheetData sheetId="0">
        <row r="2">
          <cell r="N2">
            <v>0</v>
          </cell>
        </row>
        <row r="3">
          <cell r="N3">
            <v>0</v>
          </cell>
        </row>
        <row r="4">
          <cell r="N4">
            <v>0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1.191E-2</v>
          </cell>
        </row>
        <row r="8">
          <cell r="N8">
            <v>4.7638E-2</v>
          </cell>
        </row>
        <row r="9">
          <cell r="N9">
            <v>4.7638E-2</v>
          </cell>
        </row>
        <row r="10">
          <cell r="N10">
            <v>4.7638E-2</v>
          </cell>
        </row>
        <row r="11">
          <cell r="N11">
            <v>5.9547999999999997E-2</v>
          </cell>
        </row>
        <row r="12">
          <cell r="N12">
            <v>9.5277000000000001E-2</v>
          </cell>
        </row>
        <row r="13">
          <cell r="N13">
            <v>0.11909599999999999</v>
          </cell>
        </row>
        <row r="14">
          <cell r="N14">
            <v>0.14291499999999999</v>
          </cell>
        </row>
        <row r="15">
          <cell r="N15">
            <v>0.14291499999999999</v>
          </cell>
        </row>
        <row r="16">
          <cell r="N16">
            <v>0.14291499999999999</v>
          </cell>
        </row>
        <row r="17">
          <cell r="N17">
            <v>0.14291499999999999</v>
          </cell>
        </row>
        <row r="18">
          <cell r="N18">
            <v>0.15482499999999999</v>
          </cell>
        </row>
        <row r="19">
          <cell r="N19">
            <v>0.15482499999999999</v>
          </cell>
        </row>
        <row r="20">
          <cell r="N20">
            <v>0.16673399999999999</v>
          </cell>
        </row>
        <row r="21">
          <cell r="N21">
            <v>0.16673399999999999</v>
          </cell>
        </row>
        <row r="22">
          <cell r="N22">
            <v>0.190553</v>
          </cell>
        </row>
        <row r="23">
          <cell r="N23">
            <v>0.190553</v>
          </cell>
        </row>
        <row r="24">
          <cell r="N24">
            <v>0.190553</v>
          </cell>
        </row>
        <row r="25">
          <cell r="N25">
            <v>0.190553</v>
          </cell>
        </row>
        <row r="26">
          <cell r="N26">
            <v>0.190553</v>
          </cell>
        </row>
        <row r="27">
          <cell r="N27">
            <v>0.190553</v>
          </cell>
        </row>
        <row r="28">
          <cell r="N28">
            <v>0.190553</v>
          </cell>
        </row>
        <row r="29">
          <cell r="N29">
            <v>0.190553</v>
          </cell>
        </row>
        <row r="30">
          <cell r="N30">
            <v>0.190553</v>
          </cell>
        </row>
        <row r="31">
          <cell r="N31">
            <v>0.190553</v>
          </cell>
        </row>
        <row r="32">
          <cell r="N32">
            <v>0.190553</v>
          </cell>
        </row>
        <row r="33">
          <cell r="N33">
            <v>0.190553</v>
          </cell>
        </row>
        <row r="34">
          <cell r="N34">
            <v>0.190553</v>
          </cell>
        </row>
        <row r="35">
          <cell r="N35">
            <v>0.190553</v>
          </cell>
        </row>
        <row r="36">
          <cell r="N36">
            <v>0.202463</v>
          </cell>
        </row>
        <row r="37">
          <cell r="N37">
            <v>0.32155899999999998</v>
          </cell>
        </row>
        <row r="38">
          <cell r="N38">
            <v>0.54784100000000002</v>
          </cell>
        </row>
        <row r="39">
          <cell r="N39">
            <v>0.57165999999999995</v>
          </cell>
        </row>
        <row r="40">
          <cell r="N40">
            <v>0.94085700000000005</v>
          </cell>
        </row>
        <row r="41">
          <cell r="N41">
            <v>1.5482450000000001</v>
          </cell>
        </row>
        <row r="42">
          <cell r="N42">
            <v>1.8936230000000001</v>
          </cell>
        </row>
        <row r="43">
          <cell r="N43">
            <v>2.3342770000000002</v>
          </cell>
        </row>
        <row r="44">
          <cell r="N44">
            <v>3.1203090000000002</v>
          </cell>
        </row>
        <row r="45">
          <cell r="N45">
            <v>5.7404159999999997</v>
          </cell>
        </row>
        <row r="46">
          <cell r="N46">
            <v>7.9794169999999998</v>
          </cell>
        </row>
        <row r="47">
          <cell r="N47">
            <v>9.5157530000000001</v>
          </cell>
        </row>
        <row r="48">
          <cell r="N48">
            <v>12.385961</v>
          </cell>
        </row>
        <row r="49">
          <cell r="N49">
            <v>14.005663</v>
          </cell>
        </row>
        <row r="50">
          <cell r="N50">
            <v>17.352255</v>
          </cell>
        </row>
        <row r="51">
          <cell r="N51">
            <v>22.723474</v>
          </cell>
        </row>
        <row r="52">
          <cell r="N52">
            <v>24.748103</v>
          </cell>
        </row>
        <row r="53">
          <cell r="N53">
            <v>43.767698000000003</v>
          </cell>
        </row>
        <row r="54">
          <cell r="N54">
            <v>54.605414000000003</v>
          </cell>
        </row>
        <row r="55">
          <cell r="N55">
            <v>69.016002999999998</v>
          </cell>
        </row>
        <row r="56">
          <cell r="N56">
            <v>86.606449999999995</v>
          </cell>
        </row>
        <row r="57">
          <cell r="N57">
            <v>110.246961</v>
          </cell>
        </row>
        <row r="58">
          <cell r="N58">
            <v>146.80936500000001</v>
          </cell>
        </row>
        <row r="59">
          <cell r="N59">
            <v>182.45473100000001</v>
          </cell>
        </row>
        <row r="60">
          <cell r="N60">
            <v>236.38130000000001</v>
          </cell>
        </row>
        <row r="61">
          <cell r="N61">
            <v>264.54745100000002</v>
          </cell>
        </row>
        <row r="62">
          <cell r="N62">
            <v>296.22692799999999</v>
          </cell>
        </row>
        <row r="63">
          <cell r="N63">
            <v>346.044692</v>
          </cell>
        </row>
        <row r="64">
          <cell r="N64">
            <v>392.849332</v>
          </cell>
        </row>
        <row r="65">
          <cell r="N65">
            <v>444.501171</v>
          </cell>
        </row>
        <row r="66">
          <cell r="N66">
            <v>523.28302799999994</v>
          </cell>
        </row>
        <row r="67">
          <cell r="N67">
            <v>605.85213099999999</v>
          </cell>
        </row>
        <row r="68">
          <cell r="N68">
            <v>687.12308900000005</v>
          </cell>
        </row>
        <row r="69">
          <cell r="N69">
            <v>739.52523199999996</v>
          </cell>
        </row>
        <row r="70">
          <cell r="N70">
            <v>796.57210899999995</v>
          </cell>
        </row>
        <row r="71">
          <cell r="N71">
            <v>855.20295999999996</v>
          </cell>
        </row>
        <row r="72">
          <cell r="N72">
            <v>927.42264</v>
          </cell>
        </row>
        <row r="73">
          <cell r="N73">
            <v>1009.860737</v>
          </cell>
        </row>
        <row r="74">
          <cell r="N74">
            <v>1085.6651999999999</v>
          </cell>
        </row>
        <row r="75">
          <cell r="N75">
            <v>1144.4151469999999</v>
          </cell>
        </row>
        <row r="76">
          <cell r="N76">
            <v>1192.4226550000001</v>
          </cell>
        </row>
        <row r="77">
          <cell r="N77">
            <v>1231.1406919999999</v>
          </cell>
        </row>
        <row r="78">
          <cell r="N78">
            <v>1282.220871</v>
          </cell>
        </row>
        <row r="79">
          <cell r="N79">
            <v>1349.3075229999999</v>
          </cell>
        </row>
        <row r="80">
          <cell r="N80">
            <v>1407.4858099999999</v>
          </cell>
        </row>
        <row r="81">
          <cell r="N81">
            <v>1455.005026</v>
          </cell>
        </row>
        <row r="82">
          <cell r="N82">
            <v>1487.6015400000001</v>
          </cell>
        </row>
        <row r="83">
          <cell r="N83">
            <v>1522.687156</v>
          </cell>
        </row>
        <row r="84">
          <cell r="N84">
            <v>1549.1025999999999</v>
          </cell>
        </row>
        <row r="85">
          <cell r="N85">
            <v>1564.4302259999999</v>
          </cell>
        </row>
        <row r="86">
          <cell r="N86">
            <v>1604.8513330000001</v>
          </cell>
        </row>
        <row r="87">
          <cell r="N87">
            <v>1639.9250400000001</v>
          </cell>
        </row>
        <row r="88">
          <cell r="N88">
            <v>1683.978568</v>
          </cell>
        </row>
        <row r="89">
          <cell r="N89">
            <v>1707.142697</v>
          </cell>
        </row>
        <row r="90">
          <cell r="N90">
            <v>1729.0801389999999</v>
          </cell>
        </row>
        <row r="91">
          <cell r="N91">
            <v>1751.4820549999999</v>
          </cell>
        </row>
        <row r="92">
          <cell r="N92">
            <v>1766.0831969999999</v>
          </cell>
        </row>
        <row r="93">
          <cell r="N93">
            <v>1794.154072</v>
          </cell>
        </row>
        <row r="94">
          <cell r="N94">
            <v>1823.701734</v>
          </cell>
        </row>
        <row r="95">
          <cell r="N95">
            <v>1845.9726450000001</v>
          </cell>
        </row>
        <row r="96">
          <cell r="N96">
            <v>1864.003745</v>
          </cell>
        </row>
        <row r="97">
          <cell r="N97">
            <v>1878.9740850000001</v>
          </cell>
        </row>
        <row r="98">
          <cell r="N98">
            <v>1890.7407479999999</v>
          </cell>
        </row>
        <row r="99">
          <cell r="N99">
            <v>1904.4844000000001</v>
          </cell>
        </row>
        <row r="100">
          <cell r="N100">
            <v>1923.861283</v>
          </cell>
        </row>
        <row r="101">
          <cell r="N101">
            <v>1941.368363</v>
          </cell>
        </row>
        <row r="102">
          <cell r="N102">
            <v>1954.087792</v>
          </cell>
        </row>
        <row r="103">
          <cell r="N103">
            <v>1964.687316</v>
          </cell>
        </row>
        <row r="104">
          <cell r="N104">
            <v>1972.988292</v>
          </cell>
        </row>
        <row r="105">
          <cell r="N105">
            <v>1978.800166</v>
          </cell>
        </row>
        <row r="106">
          <cell r="N106">
            <v>1988.982855</v>
          </cell>
        </row>
        <row r="107">
          <cell r="N107">
            <v>2002.738417</v>
          </cell>
        </row>
        <row r="108">
          <cell r="N108">
            <v>2017.839761</v>
          </cell>
        </row>
        <row r="109">
          <cell r="N109">
            <v>2031.6310530000001</v>
          </cell>
        </row>
        <row r="110">
          <cell r="N110">
            <v>2040.3965020000001</v>
          </cell>
        </row>
        <row r="111">
          <cell r="N111">
            <v>2047.0063170000001</v>
          </cell>
        </row>
        <row r="112">
          <cell r="N112">
            <v>2055.3072929999998</v>
          </cell>
        </row>
        <row r="113">
          <cell r="N113">
            <v>2062.3934920000002</v>
          </cell>
        </row>
        <row r="114">
          <cell r="N114">
            <v>2073.4336699999999</v>
          </cell>
        </row>
        <row r="115">
          <cell r="N115">
            <v>2077.9593100000002</v>
          </cell>
        </row>
        <row r="116">
          <cell r="N116">
            <v>2086.9510409999998</v>
          </cell>
        </row>
        <row r="117">
          <cell r="N117">
            <v>2093.1321119999998</v>
          </cell>
        </row>
        <row r="118">
          <cell r="N118">
            <v>2100.4803219999999</v>
          </cell>
        </row>
        <row r="119">
          <cell r="N119">
            <v>2102.6478649999999</v>
          </cell>
        </row>
        <row r="120">
          <cell r="N120">
            <v>2117.2609170000001</v>
          </cell>
        </row>
        <row r="121">
          <cell r="N121">
            <v>2125.5380730000002</v>
          </cell>
        </row>
        <row r="122">
          <cell r="N122">
            <v>2132.0645220000001</v>
          </cell>
        </row>
        <row r="123">
          <cell r="N123">
            <v>2140.2702210000002</v>
          </cell>
        </row>
        <row r="124">
          <cell r="N124">
            <v>2143.557264</v>
          </cell>
        </row>
        <row r="125">
          <cell r="N125">
            <v>2147.6303400000002</v>
          </cell>
        </row>
        <row r="126">
          <cell r="N126">
            <v>2150.869745</v>
          </cell>
        </row>
        <row r="127">
          <cell r="N127">
            <v>2158.015492</v>
          </cell>
        </row>
        <row r="128">
          <cell r="N128">
            <v>2161.8741949999999</v>
          </cell>
        </row>
        <row r="129">
          <cell r="N129">
            <v>2169.8774309999999</v>
          </cell>
        </row>
        <row r="130">
          <cell r="N130">
            <v>2178.5237849999999</v>
          </cell>
        </row>
        <row r="131">
          <cell r="N131">
            <v>2181.7036419999999</v>
          </cell>
        </row>
        <row r="132">
          <cell r="N132">
            <v>2184.3356589999999</v>
          </cell>
        </row>
        <row r="133">
          <cell r="N133">
            <v>2186.5270209999999</v>
          </cell>
        </row>
        <row r="134">
          <cell r="N134">
            <v>2189.9212510000002</v>
          </cell>
        </row>
        <row r="135">
          <cell r="N135">
            <v>2192.8033679999999</v>
          </cell>
        </row>
        <row r="136">
          <cell r="N136">
            <v>2196.9836300000002</v>
          </cell>
        </row>
        <row r="137">
          <cell r="N137">
            <v>2202.366759</v>
          </cell>
        </row>
        <row r="138">
          <cell r="N138">
            <v>2208.6311970000002</v>
          </cell>
        </row>
        <row r="139">
          <cell r="N139">
            <v>2212.2040710000001</v>
          </cell>
        </row>
        <row r="140">
          <cell r="N140">
            <v>2216.479609</v>
          </cell>
        </row>
        <row r="141">
          <cell r="N141">
            <v>2221.207711</v>
          </cell>
        </row>
        <row r="142">
          <cell r="N142">
            <v>2221.3982649999998</v>
          </cell>
        </row>
        <row r="143">
          <cell r="N143">
            <v>2223.4109830000002</v>
          </cell>
        </row>
        <row r="144">
          <cell r="N144">
            <v>2229.7826070000001</v>
          </cell>
        </row>
        <row r="145">
          <cell r="N145">
            <v>2230.2709</v>
          </cell>
        </row>
        <row r="146">
          <cell r="N146">
            <v>2233.2602040000002</v>
          </cell>
        </row>
        <row r="147">
          <cell r="N147">
            <v>2235.2133749999998</v>
          </cell>
        </row>
        <row r="148">
          <cell r="N148">
            <v>2242.0018340000001</v>
          </cell>
        </row>
        <row r="149">
          <cell r="N149">
            <v>2246.1940060000002</v>
          </cell>
        </row>
        <row r="150">
          <cell r="N150">
            <v>2260.6403230000001</v>
          </cell>
        </row>
        <row r="151">
          <cell r="N151">
            <v>2266.3807400000001</v>
          </cell>
        </row>
        <row r="152">
          <cell r="N152">
            <v>2270.7991929999998</v>
          </cell>
        </row>
        <row r="153">
          <cell r="N153">
            <v>2277.9687589999999</v>
          </cell>
        </row>
        <row r="154">
          <cell r="N154">
            <v>2283.8759100000002</v>
          </cell>
        </row>
        <row r="155">
          <cell r="N155">
            <v>2292.3555289999999</v>
          </cell>
        </row>
        <row r="156">
          <cell r="N156">
            <v>2297.012174</v>
          </cell>
        </row>
        <row r="157">
          <cell r="N157">
            <v>2302.9669629999999</v>
          </cell>
        </row>
        <row r="158">
          <cell r="N158">
            <v>2310.8868320000001</v>
          </cell>
        </row>
        <row r="159">
          <cell r="N159">
            <v>2315.9126740000002</v>
          </cell>
        </row>
        <row r="160">
          <cell r="N160">
            <v>2318.711425</v>
          </cell>
        </row>
        <row r="161">
          <cell r="N161">
            <v>2322.8678669999999</v>
          </cell>
        </row>
        <row r="162">
          <cell r="N162">
            <v>2327.3458690000002</v>
          </cell>
        </row>
        <row r="163">
          <cell r="N163">
            <v>2333.0029180000001</v>
          </cell>
        </row>
        <row r="164">
          <cell r="N164">
            <v>2338.6837869999999</v>
          </cell>
        </row>
        <row r="165">
          <cell r="N165">
            <v>2343.5667130000002</v>
          </cell>
        </row>
        <row r="166">
          <cell r="N166">
            <v>2348.5449170000002</v>
          </cell>
        </row>
        <row r="167">
          <cell r="N167">
            <v>2352.4155300000002</v>
          </cell>
        </row>
        <row r="168">
          <cell r="N168">
            <v>2358.8586110000001</v>
          </cell>
        </row>
        <row r="169">
          <cell r="N169">
            <v>2362.181384</v>
          </cell>
        </row>
        <row r="170">
          <cell r="N170">
            <v>2366.4211930000001</v>
          </cell>
        </row>
        <row r="171">
          <cell r="N171">
            <v>2370.0178860000001</v>
          </cell>
        </row>
        <row r="172">
          <cell r="N172">
            <v>2373.9599560000001</v>
          </cell>
        </row>
        <row r="173">
          <cell r="N173">
            <v>2378.4498669999998</v>
          </cell>
        </row>
        <row r="174">
          <cell r="N174">
            <v>2380.9508780000001</v>
          </cell>
        </row>
        <row r="175">
          <cell r="N175">
            <v>2384.0592780000002</v>
          </cell>
        </row>
        <row r="176">
          <cell r="N176">
            <v>2387.346321</v>
          </cell>
        </row>
        <row r="177">
          <cell r="N177">
            <v>2392.5150779999999</v>
          </cell>
        </row>
        <row r="178">
          <cell r="N178">
            <v>2399.1844420000002</v>
          </cell>
        </row>
        <row r="179">
          <cell r="N179">
            <v>2406.2706400000002</v>
          </cell>
        </row>
        <row r="180">
          <cell r="N180">
            <v>2410.8081900000002</v>
          </cell>
        </row>
        <row r="181">
          <cell r="N181">
            <v>2414.488249</v>
          </cell>
        </row>
        <row r="182">
          <cell r="N182">
            <v>2421.5149000000001</v>
          </cell>
        </row>
        <row r="183">
          <cell r="N183">
            <v>2426.183454</v>
          </cell>
        </row>
        <row r="184">
          <cell r="N184">
            <v>2432.8409080000001</v>
          </cell>
        </row>
        <row r="185">
          <cell r="N185">
            <v>2440.0462029999999</v>
          </cell>
        </row>
        <row r="186">
          <cell r="N186">
            <v>2448.8831100000002</v>
          </cell>
        </row>
        <row r="187">
          <cell r="N187">
            <v>2456.6838830000002</v>
          </cell>
        </row>
        <row r="188">
          <cell r="N188">
            <v>2461.3167090000002</v>
          </cell>
        </row>
        <row r="189">
          <cell r="N189">
            <v>2466.6164709999998</v>
          </cell>
        </row>
        <row r="190">
          <cell r="N190">
            <v>2473.7026700000001</v>
          </cell>
        </row>
        <row r="191">
          <cell r="N191">
            <v>2483.6948050000001</v>
          </cell>
        </row>
        <row r="192">
          <cell r="N192">
            <v>2495.4733780000001</v>
          </cell>
        </row>
        <row r="193">
          <cell r="N193">
            <v>2505.7632530000001</v>
          </cell>
        </row>
        <row r="194">
          <cell r="N194">
            <v>2512.9804570000001</v>
          </cell>
        </row>
        <row r="195">
          <cell r="N195">
            <v>2515.5410160000001</v>
          </cell>
        </row>
        <row r="196">
          <cell r="N196">
            <v>2526.15245</v>
          </cell>
        </row>
        <row r="197">
          <cell r="N197">
            <v>2534.6916179999998</v>
          </cell>
        </row>
        <row r="198">
          <cell r="N198">
            <v>2549.9954250000001</v>
          </cell>
        </row>
        <row r="199">
          <cell r="N199">
            <v>2561.023694</v>
          </cell>
        </row>
        <row r="200">
          <cell r="N200">
            <v>2574.8030749999998</v>
          </cell>
        </row>
        <row r="201">
          <cell r="N201">
            <v>2583.2231470000002</v>
          </cell>
        </row>
        <row r="202">
          <cell r="N202">
            <v>2587.8083339999998</v>
          </cell>
        </row>
        <row r="203">
          <cell r="N203">
            <v>2602.3380189999998</v>
          </cell>
        </row>
        <row r="204">
          <cell r="N204">
            <v>2614.6287029999999</v>
          </cell>
        </row>
        <row r="205">
          <cell r="N205">
            <v>2630.3374370000001</v>
          </cell>
        </row>
        <row r="206">
          <cell r="N206">
            <v>2647.272856</v>
          </cell>
        </row>
        <row r="207">
          <cell r="N207">
            <v>2665.2563190000001</v>
          </cell>
        </row>
        <row r="208">
          <cell r="N208">
            <v>2673.5572940000002</v>
          </cell>
        </row>
        <row r="209">
          <cell r="N209">
            <v>2679.7383650000002</v>
          </cell>
        </row>
        <row r="210">
          <cell r="N210">
            <v>2699.90128</v>
          </cell>
        </row>
        <row r="211">
          <cell r="N211">
            <v>2716.8128809999998</v>
          </cell>
        </row>
        <row r="212">
          <cell r="N212">
            <v>2735.7014709999999</v>
          </cell>
        </row>
        <row r="213">
          <cell r="N213">
            <v>2754.5900609999999</v>
          </cell>
        </row>
        <row r="214">
          <cell r="N214">
            <v>2775.2769979999998</v>
          </cell>
        </row>
        <row r="215">
          <cell r="N215">
            <v>2785.1857669999999</v>
          </cell>
        </row>
        <row r="216">
          <cell r="N216">
            <v>2792.7245290000001</v>
          </cell>
        </row>
        <row r="217">
          <cell r="N217">
            <v>2812.1133220000002</v>
          </cell>
        </row>
        <row r="218">
          <cell r="N218">
            <v>2829.5132149999999</v>
          </cell>
        </row>
        <row r="219">
          <cell r="N219">
            <v>2846.5081829999999</v>
          </cell>
        </row>
        <row r="220">
          <cell r="N220">
            <v>2865.0990339999998</v>
          </cell>
        </row>
        <row r="221">
          <cell r="N221">
            <v>2883.6184269999999</v>
          </cell>
        </row>
        <row r="222">
          <cell r="N222">
            <v>2892.0623179999998</v>
          </cell>
        </row>
        <row r="223">
          <cell r="N223">
            <v>2897.659819</v>
          </cell>
        </row>
        <row r="224">
          <cell r="N224">
            <v>2915.4884569999999</v>
          </cell>
        </row>
        <row r="225">
          <cell r="N225">
            <v>2929.9347750000002</v>
          </cell>
        </row>
        <row r="226">
          <cell r="N226">
            <v>2946.5605460000002</v>
          </cell>
        </row>
        <row r="227">
          <cell r="N227">
            <v>2963.5793319999998</v>
          </cell>
        </row>
        <row r="228">
          <cell r="N228">
            <v>2980.7648530000001</v>
          </cell>
        </row>
        <row r="229">
          <cell r="N229">
            <v>2989.994776</v>
          </cell>
        </row>
        <row r="230">
          <cell r="N230">
            <v>2997.974193</v>
          </cell>
        </row>
        <row r="231">
          <cell r="N231">
            <v>3020.578571</v>
          </cell>
        </row>
        <row r="232">
          <cell r="N232">
            <v>3036.4302189999999</v>
          </cell>
        </row>
        <row r="233">
          <cell r="N233">
            <v>3054.0087560000002</v>
          </cell>
        </row>
        <row r="234">
          <cell r="N234">
            <v>3074.445592</v>
          </cell>
        </row>
        <row r="235">
          <cell r="N235">
            <v>3093.3341820000001</v>
          </cell>
        </row>
        <row r="236">
          <cell r="N236">
            <v>3106.2203450000002</v>
          </cell>
        </row>
        <row r="237">
          <cell r="N237">
            <v>3117.1771570000001</v>
          </cell>
        </row>
        <row r="238">
          <cell r="N238">
            <v>3134.8628800000001</v>
          </cell>
        </row>
        <row r="239">
          <cell r="N239">
            <v>3156.204843</v>
          </cell>
        </row>
        <row r="240">
          <cell r="N240">
            <v>3178.29711</v>
          </cell>
        </row>
        <row r="241">
          <cell r="N241">
            <v>3204.2480799999998</v>
          </cell>
        </row>
        <row r="242">
          <cell r="N242">
            <v>3230.4372410000001</v>
          </cell>
        </row>
        <row r="243">
          <cell r="N243">
            <v>3250.50488</v>
          </cell>
        </row>
        <row r="244">
          <cell r="N244">
            <v>3262.8074740000002</v>
          </cell>
        </row>
        <row r="245">
          <cell r="N245">
            <v>3281.8032499999999</v>
          </cell>
        </row>
        <row r="246">
          <cell r="N246">
            <v>3303.8597880000002</v>
          </cell>
        </row>
        <row r="247">
          <cell r="N247">
            <v>3323.0699370000002</v>
          </cell>
        </row>
        <row r="248">
          <cell r="N248">
            <v>3350.7120669999999</v>
          </cell>
        </row>
        <row r="249">
          <cell r="N249">
            <v>3378.890128</v>
          </cell>
        </row>
        <row r="250">
          <cell r="N250">
            <v>3394.5393130000002</v>
          </cell>
        </row>
        <row r="251">
          <cell r="N251">
            <v>3410.1765890000001</v>
          </cell>
        </row>
        <row r="252">
          <cell r="N252">
            <v>3437.4733409999999</v>
          </cell>
        </row>
        <row r="253">
          <cell r="N253">
            <v>3459.3869639999998</v>
          </cell>
        </row>
        <row r="254">
          <cell r="N254">
            <v>3488.4701530000002</v>
          </cell>
        </row>
        <row r="255">
          <cell r="N255">
            <v>3519.7447040000002</v>
          </cell>
        </row>
        <row r="256">
          <cell r="N256">
            <v>3553.5083570000002</v>
          </cell>
        </row>
        <row r="257">
          <cell r="N257">
            <v>3573.1948889999999</v>
          </cell>
        </row>
        <row r="258">
          <cell r="N258">
            <v>3591.6070970000001</v>
          </cell>
        </row>
        <row r="259">
          <cell r="N259">
            <v>3628.5267880000001</v>
          </cell>
        </row>
        <row r="260">
          <cell r="N260">
            <v>3657.752892</v>
          </cell>
        </row>
        <row r="261">
          <cell r="N261">
            <v>3705.5102980000001</v>
          </cell>
        </row>
        <row r="262">
          <cell r="N262">
            <v>3762.7239100000002</v>
          </cell>
        </row>
        <row r="263">
          <cell r="N263">
            <v>3816.9601269999998</v>
          </cell>
        </row>
        <row r="264">
          <cell r="N264">
            <v>3852.3077539999999</v>
          </cell>
        </row>
        <row r="265">
          <cell r="N265">
            <v>3886.2024120000001</v>
          </cell>
        </row>
        <row r="266">
          <cell r="N266">
            <v>3964.1029610000001</v>
          </cell>
        </row>
        <row r="267">
          <cell r="N267">
            <v>4017.2673159999999</v>
          </cell>
        </row>
        <row r="268">
          <cell r="N268">
            <v>4102.6947170000003</v>
          </cell>
        </row>
        <row r="269">
          <cell r="N269">
            <v>4193.4457000000002</v>
          </cell>
        </row>
        <row r="270">
          <cell r="N270">
            <v>4285.0899010000003</v>
          </cell>
        </row>
        <row r="271">
          <cell r="N271">
            <v>4342.9942680000004</v>
          </cell>
        </row>
        <row r="272">
          <cell r="N272">
            <v>4390.7159460000003</v>
          </cell>
        </row>
        <row r="273">
          <cell r="N273">
            <v>4490.7206699999997</v>
          </cell>
        </row>
        <row r="274">
          <cell r="N274">
            <v>4592.2260020000003</v>
          </cell>
        </row>
        <row r="275">
          <cell r="N275">
            <v>4739.0830050000004</v>
          </cell>
        </row>
        <row r="276">
          <cell r="N276">
            <v>4809.9688120000001</v>
          </cell>
        </row>
        <row r="277">
          <cell r="N277">
            <v>4970.4622820000004</v>
          </cell>
        </row>
        <row r="278">
          <cell r="N278">
            <v>5095.0126460000001</v>
          </cell>
        </row>
        <row r="279">
          <cell r="N279">
            <v>5212.7983709999999</v>
          </cell>
        </row>
        <row r="280">
          <cell r="N280">
            <v>5362.3826669999999</v>
          </cell>
        </row>
        <row r="281">
          <cell r="N281">
            <v>5519.1246199999996</v>
          </cell>
        </row>
        <row r="282">
          <cell r="N282">
            <v>5712.0835989999996</v>
          </cell>
        </row>
        <row r="283">
          <cell r="N283">
            <v>5935.1857200000004</v>
          </cell>
        </row>
        <row r="284">
          <cell r="N284">
            <v>6166.0171559999999</v>
          </cell>
        </row>
        <row r="285">
          <cell r="N285">
            <v>6333.394362</v>
          </cell>
        </row>
        <row r="286">
          <cell r="N286">
            <v>6482.93102</v>
          </cell>
        </row>
        <row r="287">
          <cell r="N287">
            <v>6783.6716779999997</v>
          </cell>
        </row>
        <row r="288">
          <cell r="N288">
            <v>6873.386528</v>
          </cell>
        </row>
        <row r="289">
          <cell r="N289">
            <v>7248.3000359999996</v>
          </cell>
        </row>
        <row r="290">
          <cell r="N290">
            <v>7516.9920199999997</v>
          </cell>
        </row>
        <row r="291">
          <cell r="N291">
            <v>7788.7685849999998</v>
          </cell>
        </row>
        <row r="292">
          <cell r="N292">
            <v>7956.9556419999999</v>
          </cell>
        </row>
        <row r="293">
          <cell r="N293">
            <v>8129.7636149999998</v>
          </cell>
        </row>
        <row r="294">
          <cell r="N294">
            <v>8207.4378809999998</v>
          </cell>
        </row>
        <row r="295">
          <cell r="N295">
            <v>8523.6014429999996</v>
          </cell>
        </row>
        <row r="296">
          <cell r="N296">
            <v>8790.3878939999995</v>
          </cell>
        </row>
        <row r="297">
          <cell r="N297">
            <v>9085.0070290000003</v>
          </cell>
        </row>
        <row r="298">
          <cell r="N298">
            <v>9350.1261400000003</v>
          </cell>
        </row>
        <row r="299">
          <cell r="N299">
            <v>9524.4823579999993</v>
          </cell>
        </row>
        <row r="300">
          <cell r="N300">
            <v>9562.7478319999991</v>
          </cell>
        </row>
        <row r="301">
          <cell r="N301">
            <v>9736.3894749999999</v>
          </cell>
        </row>
        <row r="302">
          <cell r="N302">
            <v>10048.78961</v>
          </cell>
        </row>
        <row r="303">
          <cell r="N303">
            <v>10331.368162000001</v>
          </cell>
        </row>
        <row r="304">
          <cell r="N304">
            <v>10617.686320999999</v>
          </cell>
        </row>
        <row r="305">
          <cell r="N305">
            <v>10886.759410999999</v>
          </cell>
        </row>
        <row r="306">
          <cell r="N306">
            <v>11051.969074000001</v>
          </cell>
        </row>
        <row r="307">
          <cell r="N307">
            <v>11104.097296</v>
          </cell>
        </row>
        <row r="308">
          <cell r="N308">
            <v>11276.250243</v>
          </cell>
        </row>
        <row r="309">
          <cell r="N309">
            <v>11471.210031000001</v>
          </cell>
        </row>
        <row r="310">
          <cell r="N310">
            <v>11860.498399</v>
          </cell>
        </row>
        <row r="311">
          <cell r="N311">
            <v>12121.925541000001</v>
          </cell>
        </row>
        <row r="312">
          <cell r="N312">
            <v>12369.871041</v>
          </cell>
        </row>
        <row r="313">
          <cell r="N313">
            <v>12534.759145</v>
          </cell>
        </row>
        <row r="314">
          <cell r="N314">
            <v>12572.834064999999</v>
          </cell>
        </row>
        <row r="315">
          <cell r="N315">
            <v>12742.20017</v>
          </cell>
        </row>
        <row r="316">
          <cell r="N316">
            <v>13037.152773</v>
          </cell>
        </row>
        <row r="317">
          <cell r="N317">
            <v>13314.348196000001</v>
          </cell>
        </row>
        <row r="318">
          <cell r="N318">
            <v>13595.307045</v>
          </cell>
        </row>
        <row r="319">
          <cell r="N319">
            <v>13785.503001999999</v>
          </cell>
        </row>
        <row r="320">
          <cell r="N320">
            <v>14096.652631000001</v>
          </cell>
        </row>
        <row r="321">
          <cell r="N321">
            <v>14226.586123999999</v>
          </cell>
        </row>
        <row r="322">
          <cell r="N322">
            <v>14291.564780999999</v>
          </cell>
        </row>
        <row r="323">
          <cell r="N323">
            <v>14640.074755</v>
          </cell>
        </row>
        <row r="324">
          <cell r="N324">
            <v>14938.874152</v>
          </cell>
        </row>
        <row r="325">
          <cell r="N325">
            <v>15328.72227</v>
          </cell>
        </row>
        <row r="326">
          <cell r="N326">
            <v>15652.865248</v>
          </cell>
        </row>
        <row r="327">
          <cell r="N327">
            <v>15912.398767000001</v>
          </cell>
        </row>
        <row r="328">
          <cell r="N328">
            <v>16087.576746999999</v>
          </cell>
        </row>
        <row r="329">
          <cell r="N329">
            <v>16164.405433</v>
          </cell>
        </row>
        <row r="330">
          <cell r="N330">
            <v>16567.246900999999</v>
          </cell>
        </row>
        <row r="331">
          <cell r="N331">
            <v>16957.214114999999</v>
          </cell>
        </row>
        <row r="332">
          <cell r="N332">
            <v>17316.633263</v>
          </cell>
        </row>
        <row r="333">
          <cell r="N333">
            <v>17707.624701000001</v>
          </cell>
        </row>
        <row r="334">
          <cell r="N334">
            <v>17965.812438000001</v>
          </cell>
        </row>
        <row r="335">
          <cell r="N335">
            <v>18042.557756999999</v>
          </cell>
        </row>
        <row r="336">
          <cell r="N336">
            <v>18271.888586000001</v>
          </cell>
        </row>
        <row r="337">
          <cell r="N337">
            <v>18702.455550999999</v>
          </cell>
        </row>
        <row r="338">
          <cell r="N338">
            <v>19104.499078000001</v>
          </cell>
        </row>
        <row r="339">
          <cell r="N339">
            <v>19419.709871999999</v>
          </cell>
        </row>
        <row r="340">
          <cell r="N340">
            <v>19445.196369000001</v>
          </cell>
        </row>
        <row r="341">
          <cell r="N341">
            <v>19606.023306999999</v>
          </cell>
        </row>
        <row r="342">
          <cell r="N342">
            <v>19753.690161999999</v>
          </cell>
        </row>
        <row r="343">
          <cell r="N343">
            <v>19920.471889</v>
          </cell>
        </row>
        <row r="344">
          <cell r="N344">
            <v>20152.30373</v>
          </cell>
        </row>
        <row r="345">
          <cell r="N345">
            <v>20736.397062</v>
          </cell>
        </row>
        <row r="346">
          <cell r="N346">
            <v>20967.049855000001</v>
          </cell>
        </row>
        <row r="347">
          <cell r="N347">
            <v>20992.262430999999</v>
          </cell>
        </row>
        <row r="348">
          <cell r="N348">
            <v>21122.112557</v>
          </cell>
        </row>
        <row r="349">
          <cell r="N349">
            <v>21245.448144000002</v>
          </cell>
        </row>
        <row r="350">
          <cell r="N350">
            <v>21392.174143</v>
          </cell>
        </row>
        <row r="351">
          <cell r="N351">
            <v>21610.702985</v>
          </cell>
        </row>
        <row r="352">
          <cell r="N352">
            <v>21928.248057000001</v>
          </cell>
        </row>
        <row r="353">
          <cell r="N353">
            <v>22468.144946</v>
          </cell>
        </row>
        <row r="354">
          <cell r="N354">
            <v>22695.343960999999</v>
          </cell>
        </row>
        <row r="355">
          <cell r="N355">
            <v>22967.168163999999</v>
          </cell>
        </row>
        <row r="356">
          <cell r="N356">
            <v>22978.458444</v>
          </cell>
        </row>
        <row r="357">
          <cell r="N357">
            <v>23117.871961000001</v>
          </cell>
        </row>
        <row r="358">
          <cell r="N358">
            <v>23441.931572000001</v>
          </cell>
        </row>
        <row r="359">
          <cell r="N359">
            <v>23746.411838</v>
          </cell>
        </row>
        <row r="360">
          <cell r="N360">
            <v>24000.597956000001</v>
          </cell>
        </row>
        <row r="361">
          <cell r="N361">
            <v>24102.936957999998</v>
          </cell>
        </row>
        <row r="362">
          <cell r="N362">
            <v>24279.401172000002</v>
          </cell>
        </row>
        <row r="363">
          <cell r="N363">
            <v>24416.170762999998</v>
          </cell>
        </row>
        <row r="364">
          <cell r="N364">
            <v>24526.370085999999</v>
          </cell>
        </row>
        <row r="365">
          <cell r="N365">
            <v>24672.059950999999</v>
          </cell>
        </row>
        <row r="366">
          <cell r="N366">
            <v>25017.473435</v>
          </cell>
        </row>
        <row r="367">
          <cell r="N367">
            <v>25116.049009999999</v>
          </cell>
        </row>
        <row r="368">
          <cell r="N368">
            <v>25310.961159999999</v>
          </cell>
        </row>
        <row r="369">
          <cell r="N369">
            <v>25458.997211000002</v>
          </cell>
        </row>
        <row r="370">
          <cell r="N370">
            <v>25579.021936000001</v>
          </cell>
        </row>
        <row r="371">
          <cell r="N371">
            <v>25661.043197999999</v>
          </cell>
        </row>
        <row r="372">
          <cell r="N372">
            <v>25772.838404999999</v>
          </cell>
        </row>
        <row r="373">
          <cell r="N373">
            <v>25959.056562999998</v>
          </cell>
        </row>
        <row r="374">
          <cell r="N374">
            <v>26136.306809000002</v>
          </cell>
        </row>
        <row r="375">
          <cell r="N375">
            <v>26289.118600999998</v>
          </cell>
        </row>
        <row r="376">
          <cell r="N376">
            <v>26497.750584000001</v>
          </cell>
        </row>
        <row r="377">
          <cell r="N377">
            <v>26506.658949000001</v>
          </cell>
        </row>
        <row r="378">
          <cell r="N378">
            <v>26586.072013000001</v>
          </cell>
        </row>
        <row r="379">
          <cell r="N379">
            <v>26677.656665999999</v>
          </cell>
        </row>
        <row r="380">
          <cell r="N380">
            <v>26826.371564000001</v>
          </cell>
        </row>
        <row r="381">
          <cell r="N381">
            <v>26981.577181000001</v>
          </cell>
        </row>
        <row r="382">
          <cell r="N382">
            <v>27110.617456</v>
          </cell>
        </row>
        <row r="383">
          <cell r="N383">
            <v>27213.420932000001</v>
          </cell>
        </row>
        <row r="384">
          <cell r="N384">
            <v>27292.857814999999</v>
          </cell>
        </row>
        <row r="385">
          <cell r="N385">
            <v>27348.237352</v>
          </cell>
        </row>
        <row r="386">
          <cell r="N386">
            <v>27416.455414</v>
          </cell>
        </row>
        <row r="387">
          <cell r="N387">
            <v>27526.571370000001</v>
          </cell>
        </row>
        <row r="388">
          <cell r="N388">
            <v>27644.809657999998</v>
          </cell>
        </row>
        <row r="389">
          <cell r="N389">
            <v>27754.342044000001</v>
          </cell>
        </row>
        <row r="390">
          <cell r="N390">
            <v>27831.563747</v>
          </cell>
        </row>
        <row r="391">
          <cell r="N391">
            <v>27889.182283999999</v>
          </cell>
        </row>
        <row r="392">
          <cell r="N392">
            <v>27950.302237</v>
          </cell>
        </row>
        <row r="393">
          <cell r="N393">
            <v>28020.449649999999</v>
          </cell>
        </row>
        <row r="394">
          <cell r="N394">
            <v>28134.757777999999</v>
          </cell>
        </row>
        <row r="395">
          <cell r="N395">
            <v>28252.007570999998</v>
          </cell>
        </row>
        <row r="396">
          <cell r="N396">
            <v>28359.789250000002</v>
          </cell>
        </row>
        <row r="397">
          <cell r="N397">
            <v>28445.085646</v>
          </cell>
        </row>
        <row r="398">
          <cell r="N398">
            <v>28517.662612</v>
          </cell>
        </row>
        <row r="399">
          <cell r="N399">
            <v>28577.019948000001</v>
          </cell>
        </row>
        <row r="400">
          <cell r="N400">
            <v>28645.666754000002</v>
          </cell>
        </row>
        <row r="401">
          <cell r="N401">
            <v>28773.980544999999</v>
          </cell>
        </row>
        <row r="402">
          <cell r="N402">
            <v>28905.367007000001</v>
          </cell>
        </row>
        <row r="403">
          <cell r="N403">
            <v>29017.757693</v>
          </cell>
        </row>
        <row r="404">
          <cell r="N404">
            <v>29109.116064000002</v>
          </cell>
        </row>
        <row r="405">
          <cell r="N405">
            <v>29181.978859999999</v>
          </cell>
        </row>
        <row r="406">
          <cell r="N406">
            <v>29244.789973999999</v>
          </cell>
        </row>
        <row r="407">
          <cell r="N407">
            <v>29322.106951999998</v>
          </cell>
        </row>
        <row r="408">
          <cell r="N408">
            <v>29451.349689999999</v>
          </cell>
        </row>
        <row r="409">
          <cell r="N409">
            <v>29587.035510000002</v>
          </cell>
        </row>
        <row r="410">
          <cell r="N410">
            <v>29701.141175000001</v>
          </cell>
        </row>
        <row r="411">
          <cell r="N411">
            <v>29799.561925000002</v>
          </cell>
        </row>
        <row r="412">
          <cell r="N412">
            <v>29877.021819000001</v>
          </cell>
        </row>
        <row r="413">
          <cell r="N413">
            <v>29938.106043</v>
          </cell>
        </row>
        <row r="414">
          <cell r="N414">
            <v>30019.496098</v>
          </cell>
        </row>
        <row r="415">
          <cell r="N415">
            <v>30271.538492</v>
          </cell>
        </row>
        <row r="416">
          <cell r="N416">
            <v>30328.049438999999</v>
          </cell>
        </row>
        <row r="417">
          <cell r="N417">
            <v>30480.134747</v>
          </cell>
        </row>
        <row r="418">
          <cell r="N418">
            <v>30605.995165</v>
          </cell>
        </row>
        <row r="419">
          <cell r="N419">
            <v>30712.919354000001</v>
          </cell>
        </row>
        <row r="420">
          <cell r="N420">
            <v>30790.843721000001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G4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zoomScale="84" zoomScaleNormal="84" workbookViewId="0">
      <selection activeCell="K5" sqref="K5"/>
    </sheetView>
  </sheetViews>
  <sheetFormatPr defaultRowHeight="15" x14ac:dyDescent="0.25"/>
  <cols>
    <col min="1" max="2" width="14.42578125" customWidth="1"/>
    <col min="3" max="3" width="15.140625" bestFit="1" customWidth="1"/>
    <col min="4" max="4" width="18.85546875" bestFit="1" customWidth="1"/>
    <col min="5" max="5" width="15.7109375" bestFit="1" customWidth="1"/>
    <col min="6" max="6" width="17.7109375" customWidth="1"/>
    <col min="9" max="9" width="14.7109375" bestFit="1" customWidth="1"/>
    <col min="10" max="10" width="12.28515625" bestFit="1" customWidth="1"/>
    <col min="11" max="11" width="20.5703125" customWidth="1"/>
  </cols>
  <sheetData>
    <row r="1" spans="1:12" s="6" customFormat="1" ht="23.45" x14ac:dyDescent="0.45">
      <c r="A1" s="26" t="s">
        <v>462</v>
      </c>
      <c r="B1" s="26"/>
    </row>
    <row r="2" spans="1:12" ht="14.45" x14ac:dyDescent="0.3">
      <c r="A2" s="7" t="s">
        <v>36</v>
      </c>
      <c r="B2" s="7" t="s">
        <v>37</v>
      </c>
      <c r="C2" s="8" t="s">
        <v>38</v>
      </c>
      <c r="D2" t="s">
        <v>39</v>
      </c>
      <c r="E2" t="s">
        <v>40</v>
      </c>
      <c r="F2" s="27" t="s">
        <v>465</v>
      </c>
      <c r="G2" s="27"/>
      <c r="H2" s="27"/>
      <c r="I2" s="27"/>
      <c r="J2" s="27"/>
      <c r="K2" s="27"/>
      <c r="L2" s="14"/>
    </row>
    <row r="3" spans="1:12" ht="24" x14ac:dyDescent="0.3">
      <c r="A3" s="9" t="s">
        <v>41</v>
      </c>
      <c r="B3" s="9"/>
      <c r="C3" s="10">
        <f>[1]Sheet1_Raw!N2</f>
        <v>0</v>
      </c>
      <c r="F3" s="11" t="s">
        <v>36</v>
      </c>
      <c r="G3" s="11" t="s">
        <v>37</v>
      </c>
      <c r="H3" s="11" t="s">
        <v>38</v>
      </c>
      <c r="I3" s="11" t="s">
        <v>42</v>
      </c>
      <c r="J3" s="11" t="s">
        <v>43</v>
      </c>
      <c r="K3" s="11"/>
    </row>
    <row r="4" spans="1:12" ht="24" x14ac:dyDescent="0.25">
      <c r="A4" s="9" t="s">
        <v>44</v>
      </c>
      <c r="B4" s="9"/>
      <c r="C4" s="10">
        <f>[1]Sheet1_Raw!N3</f>
        <v>0</v>
      </c>
      <c r="F4" t="s">
        <v>92</v>
      </c>
      <c r="G4">
        <v>0</v>
      </c>
      <c r="H4">
        <v>1.831018</v>
      </c>
      <c r="I4">
        <v>0.65393500000000004</v>
      </c>
      <c r="J4">
        <v>0.26157399999999997</v>
      </c>
    </row>
    <row r="5" spans="1:12" ht="24" x14ac:dyDescent="0.25">
      <c r="A5" s="9" t="s">
        <v>45</v>
      </c>
      <c r="B5" s="9"/>
      <c r="C5" s="10">
        <f>[1]Sheet1_Raw!N4</f>
        <v>0</v>
      </c>
      <c r="F5" t="s">
        <v>93</v>
      </c>
      <c r="G5">
        <v>1</v>
      </c>
      <c r="H5">
        <v>2.9296289999999998</v>
      </c>
      <c r="I5">
        <v>1.0724534285714287</v>
      </c>
      <c r="J5">
        <v>0.41851842857142862</v>
      </c>
    </row>
    <row r="6" spans="1:12" ht="24" x14ac:dyDescent="0.25">
      <c r="A6" s="9" t="s">
        <v>46</v>
      </c>
      <c r="B6" s="9"/>
      <c r="C6" s="10">
        <f>[1]Sheet1_Raw!N5</f>
        <v>0</v>
      </c>
      <c r="F6" t="s">
        <v>94</v>
      </c>
      <c r="G6">
        <v>2</v>
      </c>
      <c r="H6">
        <v>5.8592579999999996</v>
      </c>
      <c r="I6">
        <v>1.8833328571428574</v>
      </c>
      <c r="J6">
        <v>0.8108794285714287</v>
      </c>
    </row>
    <row r="7" spans="1:12" ht="24" x14ac:dyDescent="0.25">
      <c r="A7" s="9" t="s">
        <v>47</v>
      </c>
      <c r="B7" s="9"/>
      <c r="C7" s="10">
        <f>[1]Sheet1_Raw!N6</f>
        <v>0</v>
      </c>
      <c r="F7" t="s">
        <v>95</v>
      </c>
      <c r="G7">
        <v>3</v>
      </c>
      <c r="H7">
        <v>8.0564800000000005</v>
      </c>
      <c r="I7">
        <v>3.0081011428571429</v>
      </c>
      <c r="J7">
        <v>1.1247682857142856</v>
      </c>
    </row>
    <row r="8" spans="1:12" ht="24" x14ac:dyDescent="0.25">
      <c r="A8" s="9" t="s">
        <v>48</v>
      </c>
      <c r="B8" s="9"/>
      <c r="C8" s="10">
        <f>[1]Sheet1_Raw!N7</f>
        <v>1.191E-2</v>
      </c>
      <c r="F8" t="s">
        <v>96</v>
      </c>
      <c r="G8">
        <v>4</v>
      </c>
      <c r="H8">
        <v>9.887499</v>
      </c>
      <c r="I8">
        <v>4.3421288571428578</v>
      </c>
      <c r="J8">
        <v>1.3340277142857149</v>
      </c>
    </row>
    <row r="9" spans="1:12" ht="24" x14ac:dyDescent="0.25">
      <c r="A9" s="9" t="s">
        <v>49</v>
      </c>
      <c r="B9" s="9"/>
      <c r="C9" s="10">
        <f>[1]Sheet1_Raw!N8</f>
        <v>4.7638E-2</v>
      </c>
      <c r="F9" t="s">
        <v>97</v>
      </c>
      <c r="G9">
        <v>5</v>
      </c>
      <c r="H9">
        <v>11.535415</v>
      </c>
      <c r="I9">
        <v>5.9115731428571427</v>
      </c>
      <c r="J9">
        <v>1.569444285714285</v>
      </c>
    </row>
    <row r="10" spans="1:12" ht="24" x14ac:dyDescent="0.25">
      <c r="A10" s="9" t="s">
        <v>50</v>
      </c>
      <c r="B10" s="9"/>
      <c r="C10" s="10">
        <f>[1]Sheet1_Raw!N9</f>
        <v>4.7638E-2</v>
      </c>
      <c r="F10" t="s">
        <v>98</v>
      </c>
      <c r="G10">
        <v>6</v>
      </c>
      <c r="H10">
        <v>13.183331000000001</v>
      </c>
      <c r="I10">
        <v>7.6118042857142862</v>
      </c>
      <c r="J10">
        <v>1.7002311428571435</v>
      </c>
    </row>
    <row r="11" spans="1:12" ht="24" x14ac:dyDescent="0.25">
      <c r="A11" s="9" t="s">
        <v>51</v>
      </c>
      <c r="B11" s="9"/>
      <c r="C11" s="10">
        <f>[1]Sheet1_Raw!N10</f>
        <v>4.7638E-2</v>
      </c>
      <c r="F11" t="s">
        <v>99</v>
      </c>
      <c r="G11">
        <v>7</v>
      </c>
      <c r="H11">
        <v>19.225691999999999</v>
      </c>
      <c r="I11">
        <v>10.096757714285715</v>
      </c>
      <c r="J11">
        <v>2.484953428571429</v>
      </c>
    </row>
    <row r="12" spans="1:12" ht="24" x14ac:dyDescent="0.25">
      <c r="A12" s="9" t="s">
        <v>52</v>
      </c>
      <c r="B12" s="9"/>
      <c r="C12" s="10">
        <f>[1]Sheet1_Raw!N11</f>
        <v>5.9547999999999997E-2</v>
      </c>
      <c r="F12" t="s">
        <v>100</v>
      </c>
      <c r="G12">
        <v>8</v>
      </c>
      <c r="H12">
        <v>22.521525</v>
      </c>
      <c r="I12">
        <v>12.8956</v>
      </c>
      <c r="J12">
        <v>2.7988422857142847</v>
      </c>
    </row>
    <row r="13" spans="1:12" ht="24" x14ac:dyDescent="0.25">
      <c r="A13" s="9" t="s">
        <v>53</v>
      </c>
      <c r="B13" s="9"/>
      <c r="C13" s="10">
        <f>[1]Sheet1_Raw!N12</f>
        <v>9.5277000000000001E-2</v>
      </c>
      <c r="F13" t="s">
        <v>101</v>
      </c>
      <c r="G13">
        <v>9</v>
      </c>
      <c r="H13">
        <v>25.084949999999999</v>
      </c>
      <c r="I13">
        <v>15.642127428571428</v>
      </c>
      <c r="J13">
        <v>2.7465274285714276</v>
      </c>
    </row>
    <row r="14" spans="1:12" ht="24" x14ac:dyDescent="0.25">
      <c r="A14" s="9" t="s">
        <v>54</v>
      </c>
      <c r="B14" s="9"/>
      <c r="C14" s="10">
        <f>[1]Sheet1_Raw!N13</f>
        <v>0.11909599999999999</v>
      </c>
      <c r="F14" t="s">
        <v>102</v>
      </c>
      <c r="G14">
        <v>10</v>
      </c>
      <c r="H14">
        <v>32.592125000000003</v>
      </c>
      <c r="I14">
        <v>19.147219571428572</v>
      </c>
      <c r="J14">
        <v>3.5050921428571442</v>
      </c>
    </row>
    <row r="15" spans="1:12" ht="24" x14ac:dyDescent="0.25">
      <c r="A15" s="9" t="s">
        <v>55</v>
      </c>
      <c r="B15" s="9"/>
      <c r="C15" s="10">
        <f>[1]Sheet1_Raw!N14</f>
        <v>0.14291499999999999</v>
      </c>
      <c r="F15" t="s">
        <v>103</v>
      </c>
      <c r="G15">
        <v>11</v>
      </c>
      <c r="H15">
        <v>33.873837999999999</v>
      </c>
      <c r="I15">
        <v>22.573839428571432</v>
      </c>
      <c r="J15">
        <v>3.4266198571428603</v>
      </c>
    </row>
    <row r="16" spans="1:12" ht="24" x14ac:dyDescent="0.25">
      <c r="A16" s="9" t="s">
        <v>56</v>
      </c>
      <c r="B16" s="9"/>
      <c r="C16" s="10">
        <f>[1]Sheet1_Raw!N15</f>
        <v>0.14291499999999999</v>
      </c>
      <c r="F16" t="s">
        <v>104</v>
      </c>
      <c r="G16">
        <v>12</v>
      </c>
      <c r="H16">
        <v>34.056939999999997</v>
      </c>
      <c r="I16">
        <v>25.791200142857146</v>
      </c>
      <c r="J16">
        <v>3.2173607142857144</v>
      </c>
    </row>
    <row r="17" spans="1:10" ht="24" x14ac:dyDescent="0.25">
      <c r="A17" s="9" t="s">
        <v>57</v>
      </c>
      <c r="B17" s="9"/>
      <c r="C17" s="10">
        <f>[1]Sheet1_Raw!N16</f>
        <v>0.14291499999999999</v>
      </c>
      <c r="F17" t="s">
        <v>105</v>
      </c>
      <c r="G17">
        <v>13</v>
      </c>
      <c r="H17">
        <v>37.352772000000002</v>
      </c>
      <c r="I17">
        <v>29.243977428571434</v>
      </c>
      <c r="J17">
        <v>3.4527772857142871</v>
      </c>
    </row>
    <row r="18" spans="1:10" ht="24" x14ac:dyDescent="0.25">
      <c r="A18" s="9" t="s">
        <v>58</v>
      </c>
      <c r="B18" s="9"/>
      <c r="C18" s="10">
        <f>[1]Sheet1_Raw!N17</f>
        <v>0.14291499999999999</v>
      </c>
      <c r="F18" t="s">
        <v>106</v>
      </c>
      <c r="G18">
        <v>14</v>
      </c>
      <c r="H18">
        <v>39.549993999999998</v>
      </c>
      <c r="I18">
        <v>32.147449142857141</v>
      </c>
      <c r="J18">
        <v>2.9034717142857076</v>
      </c>
    </row>
    <row r="19" spans="1:10" ht="24" x14ac:dyDescent="0.25">
      <c r="A19" s="9" t="s">
        <v>59</v>
      </c>
      <c r="B19" s="9"/>
      <c r="C19" s="10">
        <f>[1]Sheet1_Raw!N18</f>
        <v>0.15482499999999999</v>
      </c>
      <c r="F19" t="s">
        <v>107</v>
      </c>
      <c r="G19">
        <v>15</v>
      </c>
      <c r="H19">
        <v>41.381013000000003</v>
      </c>
      <c r="I19">
        <v>34.841661714285713</v>
      </c>
      <c r="J19">
        <v>2.6942125714285723</v>
      </c>
    </row>
    <row r="20" spans="1:10" ht="24" x14ac:dyDescent="0.25">
      <c r="A20" s="9" t="s">
        <v>60</v>
      </c>
      <c r="B20" s="9"/>
      <c r="C20" s="10">
        <f>[1]Sheet1_Raw!N19</f>
        <v>0.15482499999999999</v>
      </c>
      <c r="F20" t="s">
        <v>108</v>
      </c>
      <c r="G20">
        <v>16</v>
      </c>
      <c r="H20">
        <v>49.254390999999998</v>
      </c>
      <c r="I20">
        <v>38.294438999999997</v>
      </c>
      <c r="J20">
        <v>3.4527772857142836</v>
      </c>
    </row>
    <row r="21" spans="1:10" ht="24" x14ac:dyDescent="0.25">
      <c r="A21" s="9" t="s">
        <v>61</v>
      </c>
      <c r="B21" s="9"/>
      <c r="C21" s="10">
        <f>[1]Sheet1_Raw!N20</f>
        <v>0.16673399999999999</v>
      </c>
      <c r="F21" t="s">
        <v>109</v>
      </c>
      <c r="G21">
        <v>17</v>
      </c>
      <c r="H21">
        <v>53.465733</v>
      </c>
      <c r="I21">
        <v>41.276383000000003</v>
      </c>
      <c r="J21">
        <v>2.9819440000000057</v>
      </c>
    </row>
    <row r="22" spans="1:10" ht="24" x14ac:dyDescent="0.25">
      <c r="A22" s="9" t="s">
        <v>62</v>
      </c>
      <c r="B22" s="9"/>
      <c r="C22" s="10">
        <f>[1]Sheet1_Raw!N21</f>
        <v>0.16673399999999999</v>
      </c>
      <c r="F22" t="s">
        <v>110</v>
      </c>
      <c r="G22">
        <v>18</v>
      </c>
      <c r="H22">
        <v>57.493972999999997</v>
      </c>
      <c r="I22">
        <v>44.650688000000002</v>
      </c>
      <c r="J22">
        <v>3.3743049999999997</v>
      </c>
    </row>
    <row r="23" spans="1:10" ht="24" x14ac:dyDescent="0.25">
      <c r="A23" s="9" t="s">
        <v>63</v>
      </c>
      <c r="B23" s="9"/>
      <c r="C23" s="10">
        <f>[1]Sheet1_Raw!N22</f>
        <v>0.190553</v>
      </c>
      <c r="F23" t="s">
        <v>111</v>
      </c>
      <c r="G23">
        <v>19</v>
      </c>
      <c r="H23">
        <v>61.522213000000001</v>
      </c>
      <c r="I23">
        <v>48.574298428571431</v>
      </c>
      <c r="J23">
        <v>3.9236104285714291</v>
      </c>
    </row>
    <row r="24" spans="1:10" ht="24" x14ac:dyDescent="0.25">
      <c r="A24" s="9" t="s">
        <v>64</v>
      </c>
      <c r="B24" s="9"/>
      <c r="C24" s="10">
        <f>[1]Sheet1_Raw!N23</f>
        <v>0.190553</v>
      </c>
      <c r="F24" t="s">
        <v>112</v>
      </c>
      <c r="G24">
        <v>20</v>
      </c>
      <c r="H24">
        <v>66.465963000000002</v>
      </c>
      <c r="I24">
        <v>52.733325714285719</v>
      </c>
      <c r="J24">
        <v>4.1590272857142878</v>
      </c>
    </row>
    <row r="25" spans="1:10" ht="24" x14ac:dyDescent="0.25">
      <c r="A25" s="9" t="s">
        <v>65</v>
      </c>
      <c r="B25" s="9"/>
      <c r="C25" s="10">
        <f>[1]Sheet1_Raw!N24</f>
        <v>0.190553</v>
      </c>
      <c r="F25" t="s">
        <v>113</v>
      </c>
      <c r="G25">
        <v>21</v>
      </c>
      <c r="H25">
        <v>73.240729999999999</v>
      </c>
      <c r="I25">
        <v>57.546287999999997</v>
      </c>
      <c r="J25">
        <v>4.8129622857142778</v>
      </c>
    </row>
    <row r="26" spans="1:10" ht="24" x14ac:dyDescent="0.25">
      <c r="A26" s="9" t="s">
        <v>66</v>
      </c>
      <c r="B26" s="9"/>
      <c r="C26" s="10">
        <f>[1]Sheet1_Raw!N25</f>
        <v>0.190553</v>
      </c>
      <c r="F26" t="s">
        <v>114</v>
      </c>
      <c r="G26">
        <v>22</v>
      </c>
      <c r="H26">
        <v>78.001378000000003</v>
      </c>
      <c r="I26">
        <v>62.777768714285706</v>
      </c>
      <c r="J26">
        <v>5.2314807142857092</v>
      </c>
    </row>
    <row r="27" spans="1:10" ht="24" x14ac:dyDescent="0.25">
      <c r="A27" s="9" t="s">
        <v>67</v>
      </c>
      <c r="B27" s="9"/>
      <c r="C27" s="10">
        <f>[1]Sheet1_Raw!N26</f>
        <v>0.190553</v>
      </c>
      <c r="F27" t="s">
        <v>115</v>
      </c>
      <c r="G27">
        <v>23</v>
      </c>
      <c r="H27">
        <v>82.395820999999998</v>
      </c>
      <c r="I27">
        <v>67.512258714285707</v>
      </c>
      <c r="J27">
        <v>4.734490000000001</v>
      </c>
    </row>
    <row r="28" spans="1:10" ht="24" x14ac:dyDescent="0.25">
      <c r="A28" s="9" t="s">
        <v>68</v>
      </c>
      <c r="B28" s="9"/>
      <c r="C28" s="10">
        <f>[1]Sheet1_Raw!N27</f>
        <v>0.190553</v>
      </c>
      <c r="F28" t="s">
        <v>116</v>
      </c>
      <c r="G28">
        <v>24</v>
      </c>
      <c r="H28">
        <v>86.240960000000001</v>
      </c>
      <c r="I28">
        <v>72.194434000000001</v>
      </c>
      <c r="J28">
        <v>4.682175285714294</v>
      </c>
    </row>
    <row r="29" spans="1:10" ht="24" x14ac:dyDescent="0.25">
      <c r="A29" s="9" t="s">
        <v>69</v>
      </c>
      <c r="B29" s="9"/>
      <c r="C29" s="10">
        <f>[1]Sheet1_Raw!N28</f>
        <v>0.190553</v>
      </c>
      <c r="F29" t="s">
        <v>117</v>
      </c>
      <c r="G29">
        <v>25</v>
      </c>
      <c r="H29">
        <v>88.804384999999996</v>
      </c>
      <c r="I29">
        <v>76.667350000000013</v>
      </c>
      <c r="J29">
        <v>4.4729160000000121</v>
      </c>
    </row>
    <row r="30" spans="1:10" ht="24" x14ac:dyDescent="0.25">
      <c r="A30" s="9" t="s">
        <v>70</v>
      </c>
      <c r="B30" s="9"/>
      <c r="C30" s="10">
        <f>[1]Sheet1_Raw!N29</f>
        <v>0.190553</v>
      </c>
      <c r="F30" t="s">
        <v>118</v>
      </c>
      <c r="G30">
        <v>26</v>
      </c>
      <c r="H30">
        <v>97.776375000000002</v>
      </c>
      <c r="I30">
        <v>81.846516000000022</v>
      </c>
      <c r="J30">
        <v>5.1791660000000093</v>
      </c>
    </row>
    <row r="31" spans="1:10" ht="24" x14ac:dyDescent="0.25">
      <c r="A31" s="9" t="s">
        <v>71</v>
      </c>
      <c r="B31" s="9"/>
      <c r="C31" s="10">
        <f>[1]Sheet1_Raw!N30</f>
        <v>0.190553</v>
      </c>
      <c r="F31" t="s">
        <v>119</v>
      </c>
      <c r="G31">
        <v>27</v>
      </c>
      <c r="H31">
        <v>106.382161</v>
      </c>
      <c r="I31">
        <v>87.548829999999995</v>
      </c>
      <c r="J31">
        <v>5.7023139999999728</v>
      </c>
    </row>
    <row r="32" spans="1:10" ht="24" x14ac:dyDescent="0.25">
      <c r="A32" s="9" t="s">
        <v>72</v>
      </c>
      <c r="B32" s="9"/>
      <c r="C32" s="10">
        <f>[1]Sheet1_Raw!N31</f>
        <v>0.190553</v>
      </c>
      <c r="F32" t="s">
        <v>120</v>
      </c>
      <c r="G32">
        <v>28</v>
      </c>
      <c r="H32">
        <v>124.875445</v>
      </c>
      <c r="I32">
        <v>94.925217857142869</v>
      </c>
      <c r="J32">
        <v>7.3763878571428734</v>
      </c>
    </row>
    <row r="33" spans="1:10" ht="24" x14ac:dyDescent="0.25">
      <c r="A33" s="9" t="s">
        <v>73</v>
      </c>
      <c r="B33" s="9"/>
      <c r="C33" s="10">
        <f>[1]Sheet1_Raw!N32</f>
        <v>0.190553</v>
      </c>
      <c r="F33" t="s">
        <v>121</v>
      </c>
      <c r="G33">
        <v>29</v>
      </c>
      <c r="H33">
        <v>128.35437999999999</v>
      </c>
      <c r="I33">
        <v>102.11850385714285</v>
      </c>
      <c r="J33">
        <v>7.1932859999999863</v>
      </c>
    </row>
    <row r="34" spans="1:10" ht="24" x14ac:dyDescent="0.25">
      <c r="A34" s="9" t="s">
        <v>74</v>
      </c>
      <c r="B34" s="9"/>
      <c r="C34" s="10">
        <f>[1]Sheet1_Raw!N33</f>
        <v>0.190553</v>
      </c>
      <c r="D34" s="12">
        <f t="shared" ref="D34:D39" si="0">AVERAGE(C28:C34)</f>
        <v>0.190553</v>
      </c>
      <c r="F34" t="s">
        <v>122</v>
      </c>
      <c r="G34">
        <v>30</v>
      </c>
      <c r="H34">
        <v>130.91780499999999</v>
      </c>
      <c r="I34">
        <v>109.05021585714287</v>
      </c>
      <c r="J34">
        <v>6.9317120000000187</v>
      </c>
    </row>
    <row r="35" spans="1:10" ht="24" x14ac:dyDescent="0.25">
      <c r="A35" s="9" t="s">
        <v>75</v>
      </c>
      <c r="B35" s="9"/>
      <c r="C35" s="10">
        <f>[1]Sheet1_Raw!N34</f>
        <v>0.190553</v>
      </c>
      <c r="D35" s="12">
        <f t="shared" si="0"/>
        <v>0.190553</v>
      </c>
      <c r="F35" t="s">
        <v>123</v>
      </c>
      <c r="G35">
        <v>31</v>
      </c>
      <c r="H35">
        <v>133.29812899999999</v>
      </c>
      <c r="I35">
        <v>115.77266857142857</v>
      </c>
      <c r="J35">
        <v>6.7224527142856942</v>
      </c>
    </row>
    <row r="36" spans="1:10" ht="24" x14ac:dyDescent="0.25">
      <c r="A36" s="9" t="s">
        <v>76</v>
      </c>
      <c r="B36" s="9">
        <v>-6</v>
      </c>
      <c r="C36" s="10">
        <f>[1]Sheet1_Raw!N35</f>
        <v>0.190553</v>
      </c>
      <c r="D36" s="12">
        <f t="shared" si="0"/>
        <v>0.190553</v>
      </c>
      <c r="F36" t="s">
        <v>124</v>
      </c>
      <c r="G36">
        <v>32</v>
      </c>
      <c r="H36">
        <v>135.86155500000001</v>
      </c>
      <c r="I36">
        <v>122.49512142857144</v>
      </c>
      <c r="J36">
        <v>6.7224528571428692</v>
      </c>
    </row>
    <row r="37" spans="1:10" ht="24" x14ac:dyDescent="0.25">
      <c r="A37" s="9" t="s">
        <v>77</v>
      </c>
      <c r="B37" s="9">
        <v>-5</v>
      </c>
      <c r="C37" s="10">
        <f>[1]Sheet1_Raw!N36</f>
        <v>0.202463</v>
      </c>
      <c r="D37" s="12">
        <f t="shared" si="0"/>
        <v>0.19225442857142858</v>
      </c>
      <c r="F37" t="s">
        <v>125</v>
      </c>
      <c r="G37">
        <v>33</v>
      </c>
      <c r="H37">
        <v>140.80530400000001</v>
      </c>
      <c r="I37">
        <v>128.64211128571426</v>
      </c>
      <c r="J37">
        <v>6.1469898571428274</v>
      </c>
    </row>
    <row r="38" spans="1:10" ht="24" x14ac:dyDescent="0.25">
      <c r="A38" s="9" t="s">
        <v>78</v>
      </c>
      <c r="B38" s="9">
        <v>-4</v>
      </c>
      <c r="C38" s="10">
        <f>[1]Sheet1_Raw!N37</f>
        <v>0.32155899999999998</v>
      </c>
      <c r="D38" s="12">
        <f t="shared" si="0"/>
        <v>0.2109695714285714</v>
      </c>
      <c r="E38" s="12">
        <f>D38-D37</f>
        <v>1.8715142857142819E-2</v>
      </c>
      <c r="F38" t="s">
        <v>126</v>
      </c>
      <c r="G38">
        <v>34</v>
      </c>
      <c r="H38">
        <v>152.89002400000001</v>
      </c>
      <c r="I38">
        <v>135.2860917142857</v>
      </c>
      <c r="J38">
        <v>6.6439804285714388</v>
      </c>
    </row>
    <row r="39" spans="1:10" ht="24" x14ac:dyDescent="0.25">
      <c r="A39" s="9" t="s">
        <v>79</v>
      </c>
      <c r="B39" s="9">
        <v>-3</v>
      </c>
      <c r="C39" s="10">
        <f>[1]Sheet1_Raw!N38</f>
        <v>0.54784100000000002</v>
      </c>
      <c r="D39" s="12">
        <f t="shared" si="0"/>
        <v>0.26201071428571426</v>
      </c>
      <c r="E39" s="12">
        <f t="shared" ref="E39:E102" si="1">D39-D38</f>
        <v>5.1041142857142868E-2</v>
      </c>
      <c r="F39" t="s">
        <v>127</v>
      </c>
      <c r="G39">
        <v>35</v>
      </c>
      <c r="H39">
        <v>158.016875</v>
      </c>
      <c r="I39">
        <v>140.02058171428573</v>
      </c>
      <c r="J39">
        <v>4.7344900000000223</v>
      </c>
    </row>
    <row r="40" spans="1:10" ht="24" x14ac:dyDescent="0.25">
      <c r="A40" s="9" t="s">
        <v>80</v>
      </c>
      <c r="B40" s="9">
        <v>-2</v>
      </c>
      <c r="C40" s="10">
        <f>[1]Sheet1_Raw!N39</f>
        <v>0.57165999999999995</v>
      </c>
      <c r="D40" s="12">
        <f>AVERAGE(C34:C40)</f>
        <v>0.31645457142857142</v>
      </c>
      <c r="E40" s="12">
        <f t="shared" si="1"/>
        <v>5.4443857142857155E-2</v>
      </c>
      <c r="F40" t="s">
        <v>128</v>
      </c>
      <c r="G40">
        <v>36</v>
      </c>
      <c r="H40">
        <v>178.89048399999999</v>
      </c>
      <c r="I40">
        <v>147.24002514285715</v>
      </c>
      <c r="J40">
        <v>7.2194434285714237</v>
      </c>
    </row>
    <row r="41" spans="1:10" ht="24" x14ac:dyDescent="0.25">
      <c r="A41" s="9" t="s">
        <v>81</v>
      </c>
      <c r="B41" s="9">
        <v>-1</v>
      </c>
      <c r="C41" s="10">
        <f>[1]Sheet1_Raw!N40</f>
        <v>0.94085700000000005</v>
      </c>
      <c r="D41" s="12">
        <f t="shared" ref="D41:D104" si="2">AVERAGE(C35:C41)</f>
        <v>0.42364085714285721</v>
      </c>
      <c r="E41" s="12">
        <f t="shared" si="1"/>
        <v>0.10718628571428579</v>
      </c>
      <c r="F41" t="s">
        <v>129</v>
      </c>
      <c r="G41">
        <v>37</v>
      </c>
      <c r="H41">
        <v>192.073815</v>
      </c>
      <c r="I41">
        <v>155.976598</v>
      </c>
      <c r="J41">
        <v>8.7365728571428463</v>
      </c>
    </row>
    <row r="42" spans="1:10" ht="24" x14ac:dyDescent="0.25">
      <c r="A42" s="9" t="s">
        <v>82</v>
      </c>
      <c r="B42" s="9">
        <v>0</v>
      </c>
      <c r="C42" s="10">
        <f>[1]Sheet1_Raw!N41</f>
        <v>1.5482450000000001</v>
      </c>
      <c r="D42" s="12">
        <f t="shared" si="2"/>
        <v>0.61759685714285717</v>
      </c>
      <c r="E42" s="12">
        <f t="shared" si="1"/>
        <v>0.19395599999999996</v>
      </c>
      <c r="F42" t="s">
        <v>130</v>
      </c>
      <c r="G42">
        <v>38</v>
      </c>
      <c r="H42">
        <v>199.39788799999999</v>
      </c>
      <c r="I42">
        <v>165.41942071428574</v>
      </c>
      <c r="J42">
        <v>9.4428227142857395</v>
      </c>
    </row>
    <row r="43" spans="1:10" ht="24" x14ac:dyDescent="0.25">
      <c r="A43" s="9" t="s">
        <v>83</v>
      </c>
      <c r="B43" s="9">
        <v>1</v>
      </c>
      <c r="C43" s="10">
        <f>[1]Sheet1_Raw!N42</f>
        <v>1.8936230000000001</v>
      </c>
      <c r="D43" s="12">
        <f t="shared" si="2"/>
        <v>0.86089257142857156</v>
      </c>
      <c r="E43" s="12">
        <f t="shared" si="1"/>
        <v>0.24329571428571439</v>
      </c>
      <c r="F43" t="s">
        <v>131</v>
      </c>
      <c r="G43">
        <v>39</v>
      </c>
      <c r="H43">
        <v>212.581219</v>
      </c>
      <c r="I43">
        <v>176.37937271428569</v>
      </c>
      <c r="J43">
        <v>10.959951999999959</v>
      </c>
    </row>
    <row r="44" spans="1:10" ht="24" x14ac:dyDescent="0.25">
      <c r="A44" s="9" t="s">
        <v>84</v>
      </c>
      <c r="B44" s="9">
        <f t="shared" ref="B44:B107" si="3">1+B43</f>
        <v>2</v>
      </c>
      <c r="C44" s="10">
        <f>[1]Sheet1_Raw!N43</f>
        <v>2.3342770000000002</v>
      </c>
      <c r="D44" s="12">
        <f t="shared" si="2"/>
        <v>1.1654374285714286</v>
      </c>
      <c r="E44" s="12">
        <f t="shared" si="1"/>
        <v>0.30454485714285706</v>
      </c>
      <c r="F44" t="s">
        <v>132</v>
      </c>
      <c r="G44">
        <v>40</v>
      </c>
      <c r="H44">
        <v>214.77844099999999</v>
      </c>
      <c r="I44">
        <v>186.94696371428569</v>
      </c>
      <c r="J44">
        <v>10.567590999999993</v>
      </c>
    </row>
    <row r="45" spans="1:10" ht="24" x14ac:dyDescent="0.25">
      <c r="A45" s="9" t="s">
        <v>85</v>
      </c>
      <c r="B45" s="9">
        <f t="shared" si="3"/>
        <v>3</v>
      </c>
      <c r="C45" s="10">
        <f>[1]Sheet1_Raw!N44</f>
        <v>3.1203090000000002</v>
      </c>
      <c r="D45" s="12">
        <f t="shared" si="2"/>
        <v>1.5652588571428574</v>
      </c>
      <c r="E45" s="12">
        <f t="shared" si="1"/>
        <v>0.39982142857142877</v>
      </c>
      <c r="F45" t="s">
        <v>133</v>
      </c>
      <c r="G45">
        <v>41</v>
      </c>
      <c r="H45">
        <v>219.53908899999999</v>
      </c>
      <c r="I45">
        <v>196.4682587142857</v>
      </c>
      <c r="J45">
        <v>9.5212950000000092</v>
      </c>
    </row>
    <row r="46" spans="1:10" ht="24" x14ac:dyDescent="0.25">
      <c r="A46" s="9" t="s">
        <v>86</v>
      </c>
      <c r="B46" s="9">
        <f t="shared" si="3"/>
        <v>4</v>
      </c>
      <c r="C46" s="10">
        <f>[1]Sheet1_Raw!N45</f>
        <v>5.7404159999999997</v>
      </c>
      <c r="D46" s="12">
        <f t="shared" si="2"/>
        <v>2.3070552857142856</v>
      </c>
      <c r="E46" s="12">
        <f t="shared" si="1"/>
        <v>0.74179642857142825</v>
      </c>
      <c r="F46" t="s">
        <v>134</v>
      </c>
      <c r="G46">
        <v>42</v>
      </c>
      <c r="H46">
        <v>227.778671</v>
      </c>
      <c r="I46">
        <v>206.4342295714286</v>
      </c>
      <c r="J46">
        <v>9.9659708571429064</v>
      </c>
    </row>
    <row r="47" spans="1:10" ht="24" x14ac:dyDescent="0.25">
      <c r="A47" s="9" t="s">
        <v>87</v>
      </c>
      <c r="B47" s="9">
        <f t="shared" si="3"/>
        <v>5</v>
      </c>
      <c r="C47" s="10">
        <f>[1]Sheet1_Raw!N46</f>
        <v>7.9794169999999998</v>
      </c>
      <c r="D47" s="12">
        <f t="shared" si="2"/>
        <v>3.3653062857142859</v>
      </c>
      <c r="E47" s="12">
        <f t="shared" si="1"/>
        <v>1.0582510000000003</v>
      </c>
      <c r="F47" t="s">
        <v>135</v>
      </c>
      <c r="G47">
        <v>43</v>
      </c>
      <c r="H47">
        <v>242.60991899999999</v>
      </c>
      <c r="I47">
        <v>215.53700600000002</v>
      </c>
      <c r="J47">
        <v>9.102776428571417</v>
      </c>
    </row>
    <row r="48" spans="1:10" ht="24" x14ac:dyDescent="0.25">
      <c r="A48" s="9" t="s">
        <v>88</v>
      </c>
      <c r="B48" s="9">
        <f t="shared" si="3"/>
        <v>6</v>
      </c>
      <c r="C48" s="10">
        <f>[1]Sheet1_Raw!N47</f>
        <v>9.5157530000000001</v>
      </c>
      <c r="D48" s="12">
        <f t="shared" si="2"/>
        <v>4.5902914285714287</v>
      </c>
      <c r="E48" s="12">
        <f t="shared" si="1"/>
        <v>1.2249851428571428</v>
      </c>
      <c r="F48" t="s">
        <v>136</v>
      </c>
      <c r="G48">
        <v>44</v>
      </c>
      <c r="H48">
        <v>249.018483</v>
      </c>
      <c r="I48">
        <v>223.67195857142858</v>
      </c>
      <c r="J48">
        <v>8.1349525714285562</v>
      </c>
    </row>
    <row r="49" spans="1:10" ht="24" x14ac:dyDescent="0.25">
      <c r="A49" s="9" t="s">
        <v>89</v>
      </c>
      <c r="B49" s="9">
        <f t="shared" si="3"/>
        <v>7</v>
      </c>
      <c r="C49" s="10">
        <f>[1]Sheet1_Raw!N48</f>
        <v>12.385961</v>
      </c>
      <c r="D49" s="12">
        <f t="shared" si="2"/>
        <v>6.1385365714285713</v>
      </c>
      <c r="E49" s="12">
        <f t="shared" si="1"/>
        <v>1.5482451428571427</v>
      </c>
      <c r="F49" t="s">
        <v>137</v>
      </c>
      <c r="G49">
        <v>45</v>
      </c>
      <c r="H49">
        <v>251.39880600000001</v>
      </c>
      <c r="I49">
        <v>231.10066114285715</v>
      </c>
      <c r="J49">
        <v>7.4287025714285733</v>
      </c>
    </row>
    <row r="50" spans="1:10" ht="24" x14ac:dyDescent="0.25">
      <c r="A50" s="9" t="s">
        <v>90</v>
      </c>
      <c r="B50" s="9">
        <f t="shared" si="3"/>
        <v>8</v>
      </c>
      <c r="C50" s="10">
        <f>[1]Sheet1_Raw!N49</f>
        <v>14.005663</v>
      </c>
      <c r="D50" s="12">
        <f t="shared" si="2"/>
        <v>7.8688279999999997</v>
      </c>
      <c r="E50" s="12">
        <f t="shared" si="1"/>
        <v>1.7302914285714284</v>
      </c>
      <c r="F50" t="s">
        <v>138</v>
      </c>
      <c r="G50">
        <v>46</v>
      </c>
      <c r="H50">
        <v>252.49741700000001</v>
      </c>
      <c r="I50">
        <v>236.80297514285712</v>
      </c>
      <c r="J50">
        <v>5.7023139999999728</v>
      </c>
    </row>
    <row r="51" spans="1:10" ht="24" x14ac:dyDescent="0.25">
      <c r="A51" s="9" t="s">
        <v>91</v>
      </c>
      <c r="B51" s="9">
        <f t="shared" si="3"/>
        <v>9</v>
      </c>
      <c r="C51" s="10">
        <f>[1]Sheet1_Raw!N50</f>
        <v>17.352255</v>
      </c>
      <c r="D51" s="12">
        <f t="shared" si="2"/>
        <v>10.014253428571427</v>
      </c>
      <c r="E51" s="12">
        <f t="shared" si="1"/>
        <v>2.1454254285714276</v>
      </c>
      <c r="F51" t="s">
        <v>139</v>
      </c>
      <c r="G51">
        <v>47</v>
      </c>
      <c r="H51">
        <v>252.86362099999999</v>
      </c>
      <c r="I51">
        <v>242.24371514285713</v>
      </c>
      <c r="J51">
        <v>5.4407400000000052</v>
      </c>
    </row>
    <row r="52" spans="1:10" ht="24" x14ac:dyDescent="0.25">
      <c r="A52" s="9" t="s">
        <v>92</v>
      </c>
      <c r="B52" s="9">
        <f t="shared" si="3"/>
        <v>10</v>
      </c>
      <c r="C52" s="10">
        <f>[1]Sheet1_Raw!N51</f>
        <v>22.723474</v>
      </c>
      <c r="D52" s="12">
        <f t="shared" si="2"/>
        <v>12.814705571428572</v>
      </c>
      <c r="E52" s="12">
        <f t="shared" si="1"/>
        <v>2.8004521428571447</v>
      </c>
      <c r="F52" t="s">
        <v>140</v>
      </c>
      <c r="G52">
        <v>48</v>
      </c>
      <c r="H52">
        <v>253.412926</v>
      </c>
      <c r="I52">
        <v>247.08283471428572</v>
      </c>
      <c r="J52">
        <v>4.8391195714285971</v>
      </c>
    </row>
    <row r="53" spans="1:10" ht="24" x14ac:dyDescent="0.25">
      <c r="A53" s="9" t="s">
        <v>93</v>
      </c>
      <c r="B53" s="9">
        <f t="shared" si="3"/>
        <v>11</v>
      </c>
      <c r="C53" s="10">
        <f>[1]Sheet1_Raw!N52</f>
        <v>24.748103</v>
      </c>
      <c r="D53" s="12">
        <f t="shared" si="2"/>
        <v>15.530089428571429</v>
      </c>
      <c r="E53" s="12">
        <f t="shared" si="1"/>
        <v>2.7153838571428572</v>
      </c>
      <c r="F53" t="s">
        <v>141</v>
      </c>
      <c r="G53">
        <v>49</v>
      </c>
      <c r="H53">
        <v>254.694639</v>
      </c>
      <c r="I53">
        <v>250.92797300000001</v>
      </c>
      <c r="J53">
        <v>3.8451382857142846</v>
      </c>
    </row>
    <row r="54" spans="1:10" ht="24" x14ac:dyDescent="0.25">
      <c r="A54" s="9" t="s">
        <v>94</v>
      </c>
      <c r="B54" s="9">
        <f t="shared" si="3"/>
        <v>12</v>
      </c>
      <c r="C54" s="10">
        <f>[1]Sheet1_Raw!N53</f>
        <v>43.767698000000003</v>
      </c>
      <c r="D54" s="12">
        <f t="shared" si="2"/>
        <v>20.642700999999999</v>
      </c>
      <c r="E54" s="12">
        <f t="shared" si="1"/>
        <v>5.1126115714285696</v>
      </c>
      <c r="F54" t="s">
        <v>142</v>
      </c>
      <c r="G54">
        <v>50</v>
      </c>
      <c r="H54">
        <v>255.61014800000001</v>
      </c>
      <c r="I54">
        <v>252.78514857142858</v>
      </c>
      <c r="J54">
        <v>1.85717557142857</v>
      </c>
    </row>
    <row r="55" spans="1:10" ht="24" x14ac:dyDescent="0.25">
      <c r="A55" s="9" t="s">
        <v>95</v>
      </c>
      <c r="B55" s="9">
        <f t="shared" si="3"/>
        <v>13</v>
      </c>
      <c r="C55" s="10">
        <f>[1]Sheet1_Raw!N54</f>
        <v>54.605414000000003</v>
      </c>
      <c r="D55" s="12">
        <f t="shared" si="2"/>
        <v>27.084081142857144</v>
      </c>
      <c r="E55" s="12">
        <f t="shared" si="1"/>
        <v>6.4413801428571453</v>
      </c>
      <c r="F55" t="s">
        <v>143</v>
      </c>
      <c r="G55">
        <v>51</v>
      </c>
      <c r="H55">
        <v>256.89186100000001</v>
      </c>
      <c r="I55">
        <v>253.90991685714286</v>
      </c>
      <c r="J55">
        <v>1.124768285714282</v>
      </c>
    </row>
    <row r="56" spans="1:10" ht="24" x14ac:dyDescent="0.25">
      <c r="A56" s="9" t="s">
        <v>96</v>
      </c>
      <c r="B56" s="9">
        <f t="shared" si="3"/>
        <v>14</v>
      </c>
      <c r="C56" s="10">
        <f>[1]Sheet1_Raw!N55</f>
        <v>69.016002999999998</v>
      </c>
      <c r="D56" s="12">
        <f t="shared" si="2"/>
        <v>35.174087142857147</v>
      </c>
      <c r="E56" s="12">
        <f t="shared" si="1"/>
        <v>8.0900060000000025</v>
      </c>
      <c r="F56" t="s">
        <v>144</v>
      </c>
      <c r="G56">
        <v>52</v>
      </c>
      <c r="H56">
        <v>257.62426799999997</v>
      </c>
      <c r="I56">
        <v>254.7992685714286</v>
      </c>
      <c r="J56">
        <v>0.88935171428573767</v>
      </c>
    </row>
    <row r="57" spans="1:10" ht="24" x14ac:dyDescent="0.25">
      <c r="A57" s="9" t="s">
        <v>97</v>
      </c>
      <c r="B57" s="9">
        <f t="shared" si="3"/>
        <v>15</v>
      </c>
      <c r="C57" s="10">
        <f>[1]Sheet1_Raw!N56</f>
        <v>86.606449999999995</v>
      </c>
      <c r="D57" s="12">
        <f t="shared" si="2"/>
        <v>45.54562814285714</v>
      </c>
      <c r="E57" s="12">
        <f t="shared" si="1"/>
        <v>10.371540999999993</v>
      </c>
      <c r="F57" t="s">
        <v>145</v>
      </c>
      <c r="G57">
        <v>53</v>
      </c>
      <c r="H57">
        <v>257.80736999999999</v>
      </c>
      <c r="I57">
        <v>255.55783328571428</v>
      </c>
      <c r="J57">
        <v>0.75856471428568284</v>
      </c>
    </row>
    <row r="58" spans="1:10" ht="24" x14ac:dyDescent="0.25">
      <c r="A58" s="9" t="s">
        <v>98</v>
      </c>
      <c r="B58" s="9">
        <f t="shared" si="3"/>
        <v>16</v>
      </c>
      <c r="C58" s="10">
        <f>[1]Sheet1_Raw!N57</f>
        <v>110.246961</v>
      </c>
      <c r="D58" s="12">
        <f t="shared" si="2"/>
        <v>58.816300428571424</v>
      </c>
      <c r="E58" s="12">
        <f t="shared" si="1"/>
        <v>13.270672285714284</v>
      </c>
      <c r="F58" t="s">
        <v>146</v>
      </c>
      <c r="G58">
        <v>54</v>
      </c>
      <c r="H58">
        <v>258.72287899999998</v>
      </c>
      <c r="I58">
        <v>256.39487014285714</v>
      </c>
      <c r="J58">
        <v>0.8370368571428628</v>
      </c>
    </row>
    <row r="59" spans="1:10" ht="24" x14ac:dyDescent="0.25">
      <c r="A59" s="9" t="s">
        <v>99</v>
      </c>
      <c r="B59" s="9">
        <f t="shared" si="3"/>
        <v>17</v>
      </c>
      <c r="C59" s="10">
        <f>[1]Sheet1_Raw!N58</f>
        <v>146.80936500000001</v>
      </c>
      <c r="D59" s="12">
        <f t="shared" si="2"/>
        <v>76.542856285714279</v>
      </c>
      <c r="E59" s="12">
        <f t="shared" si="1"/>
        <v>17.726555857142856</v>
      </c>
      <c r="F59" t="s">
        <v>147</v>
      </c>
      <c r="G59">
        <v>55</v>
      </c>
      <c r="H59">
        <v>260.18769400000002</v>
      </c>
      <c r="I59">
        <v>257.36269414285715</v>
      </c>
      <c r="J59">
        <v>0.96782400000000735</v>
      </c>
    </row>
    <row r="60" spans="1:10" ht="24" x14ac:dyDescent="0.25">
      <c r="A60" s="9" t="s">
        <v>100</v>
      </c>
      <c r="B60" s="9">
        <f t="shared" si="3"/>
        <v>18</v>
      </c>
      <c r="C60" s="10">
        <f>[1]Sheet1_Raw!N59</f>
        <v>182.45473100000001</v>
      </c>
      <c r="D60" s="12">
        <f t="shared" si="2"/>
        <v>99.072374571428568</v>
      </c>
      <c r="E60" s="12">
        <f t="shared" si="1"/>
        <v>22.529518285714289</v>
      </c>
      <c r="F60" t="s">
        <v>148</v>
      </c>
      <c r="G60">
        <v>56</v>
      </c>
      <c r="H60">
        <v>261.65250900000001</v>
      </c>
      <c r="I60">
        <v>258.35667557142858</v>
      </c>
      <c r="J60">
        <v>0.99398142857143057</v>
      </c>
    </row>
    <row r="61" spans="1:10" ht="24" x14ac:dyDescent="0.25">
      <c r="A61" s="9" t="s">
        <v>101</v>
      </c>
      <c r="B61" s="9">
        <f t="shared" si="3"/>
        <v>19</v>
      </c>
      <c r="C61" s="10">
        <f>[1]Sheet1_Raw!N60</f>
        <v>236.38130000000001</v>
      </c>
      <c r="D61" s="12">
        <f t="shared" si="2"/>
        <v>126.58860342857143</v>
      </c>
      <c r="E61" s="12">
        <f t="shared" si="1"/>
        <v>27.516228857142863</v>
      </c>
      <c r="F61" t="s">
        <v>149</v>
      </c>
      <c r="G61">
        <v>57</v>
      </c>
      <c r="H61">
        <v>264.58213799999999</v>
      </c>
      <c r="I61">
        <v>259.63838842857143</v>
      </c>
      <c r="J61">
        <v>1.2817128571428498</v>
      </c>
    </row>
    <row r="62" spans="1:10" ht="24" x14ac:dyDescent="0.25">
      <c r="A62" s="9" t="s">
        <v>102</v>
      </c>
      <c r="B62" s="9">
        <f t="shared" si="3"/>
        <v>20</v>
      </c>
      <c r="C62" s="10">
        <f>[1]Sheet1_Raw!N61</f>
        <v>264.54745100000002</v>
      </c>
      <c r="D62" s="12">
        <f t="shared" si="2"/>
        <v>156.58032299999999</v>
      </c>
      <c r="E62" s="12">
        <f t="shared" si="1"/>
        <v>29.991719571428561</v>
      </c>
      <c r="F62" t="s">
        <v>150</v>
      </c>
      <c r="G62">
        <v>58</v>
      </c>
      <c r="H62">
        <v>266.41315600000001</v>
      </c>
      <c r="I62">
        <v>260.99857342857143</v>
      </c>
      <c r="J62">
        <v>1.3601850000000013</v>
      </c>
    </row>
    <row r="63" spans="1:10" ht="24" x14ac:dyDescent="0.25">
      <c r="A63" s="9" t="s">
        <v>103</v>
      </c>
      <c r="B63" s="9">
        <f t="shared" si="3"/>
        <v>21</v>
      </c>
      <c r="C63" s="10">
        <f>[1]Sheet1_Raw!N62</f>
        <v>296.22692799999999</v>
      </c>
      <c r="D63" s="12">
        <f t="shared" si="2"/>
        <v>189.03902657142859</v>
      </c>
      <c r="E63" s="12">
        <f t="shared" si="1"/>
        <v>32.4587035714286</v>
      </c>
      <c r="F63" t="s">
        <v>151</v>
      </c>
      <c r="G63">
        <v>59</v>
      </c>
      <c r="H63">
        <v>266.41315600000001</v>
      </c>
      <c r="I63">
        <v>262.25412885714286</v>
      </c>
      <c r="J63">
        <v>1.2555554285714265</v>
      </c>
    </row>
    <row r="64" spans="1:10" ht="24" x14ac:dyDescent="0.25">
      <c r="A64" s="9" t="s">
        <v>104</v>
      </c>
      <c r="B64" s="9">
        <f t="shared" si="3"/>
        <v>22</v>
      </c>
      <c r="C64" s="10">
        <f>[1]Sheet1_Raw!N63</f>
        <v>346.044692</v>
      </c>
      <c r="D64" s="12">
        <f t="shared" si="2"/>
        <v>226.10163257142858</v>
      </c>
      <c r="E64" s="12">
        <f t="shared" si="1"/>
        <v>37.062605999999988</v>
      </c>
      <c r="F64" t="s">
        <v>152</v>
      </c>
      <c r="G64">
        <v>60</v>
      </c>
      <c r="H64">
        <v>266.77936</v>
      </c>
      <c r="I64">
        <v>263.53584171428571</v>
      </c>
      <c r="J64">
        <v>1.2817128571428498</v>
      </c>
    </row>
    <row r="65" spans="1:10" ht="24" x14ac:dyDescent="0.25">
      <c r="A65" s="9" t="s">
        <v>105</v>
      </c>
      <c r="B65" s="9">
        <f t="shared" si="3"/>
        <v>23</v>
      </c>
      <c r="C65" s="10">
        <f>[1]Sheet1_Raw!N64</f>
        <v>392.849332</v>
      </c>
      <c r="D65" s="12">
        <f t="shared" si="2"/>
        <v>266.47339985714285</v>
      </c>
      <c r="E65" s="12">
        <f t="shared" si="1"/>
        <v>40.37176728571427</v>
      </c>
      <c r="F65" t="s">
        <v>153</v>
      </c>
      <c r="G65">
        <v>61</v>
      </c>
      <c r="H65">
        <v>266.77936</v>
      </c>
      <c r="I65">
        <v>264.68676757142856</v>
      </c>
      <c r="J65">
        <v>1.1509258571428518</v>
      </c>
    </row>
    <row r="66" spans="1:10" ht="24" x14ac:dyDescent="0.25">
      <c r="A66" s="9" t="s">
        <v>106</v>
      </c>
      <c r="B66" s="9">
        <f t="shared" si="3"/>
        <v>24</v>
      </c>
      <c r="C66" s="10">
        <f>[1]Sheet1_Raw!N65</f>
        <v>444.501171</v>
      </c>
      <c r="D66" s="12">
        <f t="shared" si="2"/>
        <v>309.00080071428567</v>
      </c>
      <c r="E66" s="12">
        <f t="shared" si="1"/>
        <v>42.527400857142823</v>
      </c>
      <c r="F66" t="s">
        <v>154</v>
      </c>
      <c r="G66">
        <v>62</v>
      </c>
      <c r="H66">
        <v>268.24417399999999</v>
      </c>
      <c r="I66">
        <v>265.83769328571429</v>
      </c>
      <c r="J66">
        <v>1.1509257142857336</v>
      </c>
    </row>
    <row r="67" spans="1:10" ht="24" x14ac:dyDescent="0.25">
      <c r="A67" s="9" t="s">
        <v>107</v>
      </c>
      <c r="B67" s="9">
        <f t="shared" si="3"/>
        <v>25</v>
      </c>
      <c r="C67" s="10">
        <f>[1]Sheet1_Raw!N66</f>
        <v>523.28302799999994</v>
      </c>
      <c r="D67" s="12">
        <f t="shared" si="2"/>
        <v>357.69055742857142</v>
      </c>
      <c r="E67" s="12">
        <f t="shared" si="1"/>
        <v>48.68975671428575</v>
      </c>
      <c r="F67" t="s">
        <v>155</v>
      </c>
      <c r="G67">
        <v>63</v>
      </c>
      <c r="H67">
        <v>268.97658200000001</v>
      </c>
      <c r="I67">
        <v>266.88398942857145</v>
      </c>
      <c r="J67">
        <v>1.0462961428571589</v>
      </c>
    </row>
    <row r="68" spans="1:10" ht="24" x14ac:dyDescent="0.25">
      <c r="A68" s="9" t="s">
        <v>108</v>
      </c>
      <c r="B68" s="9">
        <f t="shared" si="3"/>
        <v>26</v>
      </c>
      <c r="C68" s="10">
        <f>[1]Sheet1_Raw!N67</f>
        <v>605.85213099999999</v>
      </c>
      <c r="D68" s="12">
        <f t="shared" si="2"/>
        <v>410.47210471428571</v>
      </c>
      <c r="E68" s="12">
        <f t="shared" si="1"/>
        <v>52.781547285714282</v>
      </c>
      <c r="F68" t="s">
        <v>156</v>
      </c>
      <c r="G68">
        <v>64</v>
      </c>
      <c r="H68">
        <v>270.441396</v>
      </c>
      <c r="I68">
        <v>267.72102628571429</v>
      </c>
      <c r="J68">
        <v>0.83703685714283438</v>
      </c>
    </row>
    <row r="69" spans="1:10" ht="24" x14ac:dyDescent="0.25">
      <c r="A69" s="9" t="s">
        <v>109</v>
      </c>
      <c r="B69" s="9">
        <f t="shared" si="3"/>
        <v>27</v>
      </c>
      <c r="C69" s="10">
        <f>[1]Sheet1_Raw!N68</f>
        <v>687.12308900000005</v>
      </c>
      <c r="D69" s="12">
        <f t="shared" si="2"/>
        <v>470.84005300000001</v>
      </c>
      <c r="E69" s="12">
        <f t="shared" si="1"/>
        <v>60.367948285714306</v>
      </c>
      <c r="F69" t="s">
        <v>157</v>
      </c>
      <c r="G69">
        <v>65</v>
      </c>
      <c r="H69">
        <v>270.990702</v>
      </c>
      <c r="I69">
        <v>268.37496142857145</v>
      </c>
      <c r="J69">
        <v>0.65393514285716492</v>
      </c>
    </row>
    <row r="70" spans="1:10" ht="24" x14ac:dyDescent="0.25">
      <c r="A70" s="9" t="s">
        <v>110</v>
      </c>
      <c r="B70" s="9">
        <f t="shared" si="3"/>
        <v>28</v>
      </c>
      <c r="C70" s="10">
        <f>[1]Sheet1_Raw!N69</f>
        <v>739.52523199999996</v>
      </c>
      <c r="D70" s="12">
        <f t="shared" si="2"/>
        <v>534.16838214285713</v>
      </c>
      <c r="E70" s="12">
        <f t="shared" si="1"/>
        <v>63.328329142857115</v>
      </c>
      <c r="F70" t="s">
        <v>158</v>
      </c>
      <c r="G70">
        <v>66</v>
      </c>
      <c r="H70">
        <v>273.37102499999997</v>
      </c>
      <c r="I70">
        <v>269.36894271428571</v>
      </c>
      <c r="J70">
        <v>0.99398128571425559</v>
      </c>
    </row>
    <row r="71" spans="1:10" ht="24" x14ac:dyDescent="0.25">
      <c r="A71" s="9" t="s">
        <v>111</v>
      </c>
      <c r="B71" s="9">
        <f t="shared" si="3"/>
        <v>29</v>
      </c>
      <c r="C71" s="10">
        <f>[1]Sheet1_Raw!N70</f>
        <v>796.57210899999995</v>
      </c>
      <c r="D71" s="12">
        <f t="shared" si="2"/>
        <v>598.52944171428578</v>
      </c>
      <c r="E71" s="12">
        <f t="shared" si="1"/>
        <v>64.361059571428655</v>
      </c>
      <c r="F71" t="s">
        <v>159</v>
      </c>
      <c r="G71">
        <v>67</v>
      </c>
      <c r="H71">
        <v>273.55412699999999</v>
      </c>
      <c r="I71">
        <v>270.33676657142854</v>
      </c>
      <c r="J71">
        <v>0.96782385714283237</v>
      </c>
    </row>
    <row r="72" spans="1:10" ht="24" x14ac:dyDescent="0.25">
      <c r="A72" s="9" t="s">
        <v>112</v>
      </c>
      <c r="B72" s="9">
        <f t="shared" si="3"/>
        <v>30</v>
      </c>
      <c r="C72" s="10">
        <f>[1]Sheet1_Raw!N71</f>
        <v>855.20295999999996</v>
      </c>
      <c r="D72" s="12">
        <f t="shared" si="2"/>
        <v>664.57995999999991</v>
      </c>
      <c r="E72" s="12">
        <f t="shared" si="1"/>
        <v>66.050518285714134</v>
      </c>
      <c r="F72" t="s">
        <v>160</v>
      </c>
      <c r="G72">
        <v>68</v>
      </c>
      <c r="H72">
        <v>273.73722900000001</v>
      </c>
      <c r="I72">
        <v>271.33074785714285</v>
      </c>
      <c r="J72">
        <v>0.99398128571431243</v>
      </c>
    </row>
    <row r="73" spans="1:10" ht="24" x14ac:dyDescent="0.25">
      <c r="A73" s="9" t="s">
        <v>113</v>
      </c>
      <c r="B73" s="9">
        <f t="shared" si="3"/>
        <v>31</v>
      </c>
      <c r="C73" s="10">
        <f>[1]Sheet1_Raw!N72</f>
        <v>927.42264</v>
      </c>
      <c r="D73" s="12">
        <f t="shared" si="2"/>
        <v>733.56874128571417</v>
      </c>
      <c r="E73" s="12">
        <f t="shared" si="1"/>
        <v>68.988781285714253</v>
      </c>
      <c r="F73" t="s">
        <v>161</v>
      </c>
      <c r="G73">
        <v>69</v>
      </c>
      <c r="H73">
        <v>273.73722900000001</v>
      </c>
      <c r="I73">
        <v>272.11547000000002</v>
      </c>
      <c r="J73">
        <v>0.78472214285716291</v>
      </c>
    </row>
    <row r="74" spans="1:10" ht="24" x14ac:dyDescent="0.25">
      <c r="A74" s="9" t="s">
        <v>114</v>
      </c>
      <c r="B74" s="9">
        <f t="shared" si="3"/>
        <v>32</v>
      </c>
      <c r="C74" s="10">
        <f>[1]Sheet1_Raw!N73</f>
        <v>1009.860737</v>
      </c>
      <c r="D74" s="12">
        <f t="shared" si="2"/>
        <v>803.07984257142857</v>
      </c>
      <c r="E74" s="12">
        <f t="shared" si="1"/>
        <v>69.511101285714403</v>
      </c>
      <c r="F74" t="s">
        <v>162</v>
      </c>
      <c r="G74">
        <v>70</v>
      </c>
      <c r="H74">
        <v>273.92033099999998</v>
      </c>
      <c r="I74">
        <v>272.82171985714291</v>
      </c>
      <c r="J74">
        <v>0.70624985714289323</v>
      </c>
    </row>
    <row r="75" spans="1:10" ht="24" x14ac:dyDescent="0.25">
      <c r="A75" s="9" t="s">
        <v>115</v>
      </c>
      <c r="B75" s="9">
        <f t="shared" si="3"/>
        <v>33</v>
      </c>
      <c r="C75" s="10">
        <f>[1]Sheet1_Raw!N74</f>
        <v>1085.6651999999999</v>
      </c>
      <c r="D75" s="12">
        <f t="shared" si="2"/>
        <v>871.62456671428583</v>
      </c>
      <c r="E75" s="12">
        <f t="shared" si="1"/>
        <v>68.544724142857262</v>
      </c>
      <c r="F75" t="s">
        <v>163</v>
      </c>
      <c r="G75">
        <v>71</v>
      </c>
      <c r="H75">
        <v>275.01894199999998</v>
      </c>
      <c r="I75">
        <v>273.47565500000002</v>
      </c>
      <c r="J75">
        <v>0.65393514285710808</v>
      </c>
    </row>
    <row r="76" spans="1:10" ht="24" x14ac:dyDescent="0.25">
      <c r="A76" s="9" t="s">
        <v>116</v>
      </c>
      <c r="B76" s="9">
        <f t="shared" si="3"/>
        <v>34</v>
      </c>
      <c r="C76" s="10">
        <f>[1]Sheet1_Raw!N75</f>
        <v>1144.4151469999999</v>
      </c>
      <c r="D76" s="12">
        <f t="shared" si="2"/>
        <v>936.95200357142858</v>
      </c>
      <c r="E76" s="12">
        <f t="shared" si="1"/>
        <v>65.327436857142743</v>
      </c>
      <c r="F76" t="s">
        <v>164</v>
      </c>
      <c r="G76">
        <v>72</v>
      </c>
      <c r="H76">
        <v>275.202044</v>
      </c>
      <c r="I76">
        <v>274.07727528571428</v>
      </c>
      <c r="J76">
        <v>0.60162028571426163</v>
      </c>
    </row>
    <row r="77" spans="1:10" ht="24" x14ac:dyDescent="0.25">
      <c r="A77" s="9" t="s">
        <v>117</v>
      </c>
      <c r="B77" s="9">
        <f t="shared" si="3"/>
        <v>35</v>
      </c>
      <c r="C77" s="10">
        <f>[1]Sheet1_Raw!N76</f>
        <v>1192.4226550000001</v>
      </c>
      <c r="D77" s="12">
        <f t="shared" si="2"/>
        <v>1001.6516354285715</v>
      </c>
      <c r="E77" s="12">
        <f t="shared" si="1"/>
        <v>64.69963185714289</v>
      </c>
      <c r="F77" t="s">
        <v>165</v>
      </c>
      <c r="G77">
        <v>73</v>
      </c>
      <c r="H77">
        <v>275.38514600000002</v>
      </c>
      <c r="I77">
        <v>274.36500685714287</v>
      </c>
      <c r="J77">
        <v>0.28773157142859418</v>
      </c>
    </row>
    <row r="78" spans="1:10" ht="24" x14ac:dyDescent="0.25">
      <c r="A78" s="9" t="s">
        <v>118</v>
      </c>
      <c r="B78" s="9">
        <f t="shared" si="3"/>
        <v>36</v>
      </c>
      <c r="C78" s="10">
        <f>[1]Sheet1_Raw!N77</f>
        <v>1231.1406919999999</v>
      </c>
      <c r="D78" s="12">
        <f t="shared" si="2"/>
        <v>1063.7328615714284</v>
      </c>
      <c r="E78" s="12">
        <f t="shared" si="1"/>
        <v>62.081226142856963</v>
      </c>
      <c r="F78" t="s">
        <v>166</v>
      </c>
      <c r="G78">
        <v>74</v>
      </c>
      <c r="H78">
        <v>276.30065500000001</v>
      </c>
      <c r="I78">
        <v>274.75736799999999</v>
      </c>
      <c r="J78">
        <v>0.3923611428571121</v>
      </c>
    </row>
    <row r="79" spans="1:10" ht="24" x14ac:dyDescent="0.25">
      <c r="A79" s="9" t="s">
        <v>119</v>
      </c>
      <c r="B79" s="9">
        <f t="shared" si="3"/>
        <v>37</v>
      </c>
      <c r="C79" s="10">
        <f>[1]Sheet1_Raw!N78</f>
        <v>1282.220871</v>
      </c>
      <c r="D79" s="12">
        <f t="shared" si="2"/>
        <v>1124.7354202857143</v>
      </c>
      <c r="E79" s="12">
        <f t="shared" si="1"/>
        <v>61.002558714285897</v>
      </c>
      <c r="F79" t="s">
        <v>167</v>
      </c>
      <c r="G79">
        <v>75</v>
      </c>
      <c r="H79">
        <v>276.66685799999999</v>
      </c>
      <c r="I79">
        <v>275.17588642857146</v>
      </c>
      <c r="J79">
        <v>0.41851842857147403</v>
      </c>
    </row>
    <row r="80" spans="1:10" ht="24" x14ac:dyDescent="0.25">
      <c r="A80" s="9" t="s">
        <v>120</v>
      </c>
      <c r="B80" s="9">
        <f t="shared" si="3"/>
        <v>38</v>
      </c>
      <c r="C80" s="10">
        <f>[1]Sheet1_Raw!N79</f>
        <v>1349.3075229999999</v>
      </c>
      <c r="D80" s="12">
        <f t="shared" si="2"/>
        <v>1185.0046892857142</v>
      </c>
      <c r="E80" s="12">
        <f t="shared" si="1"/>
        <v>60.269268999999895</v>
      </c>
      <c r="F80" t="s">
        <v>168</v>
      </c>
      <c r="G80">
        <v>76</v>
      </c>
      <c r="H80">
        <v>277.03306199999997</v>
      </c>
      <c r="I80">
        <v>275.64671971428572</v>
      </c>
      <c r="J80">
        <v>0.47083328571426364</v>
      </c>
    </row>
    <row r="81" spans="1:10" ht="24" x14ac:dyDescent="0.25">
      <c r="A81" s="9" t="s">
        <v>121</v>
      </c>
      <c r="B81" s="9">
        <f t="shared" si="3"/>
        <v>39</v>
      </c>
      <c r="C81" s="10">
        <f>[1]Sheet1_Raw!N80</f>
        <v>1407.4858099999999</v>
      </c>
      <c r="D81" s="12">
        <f t="shared" si="2"/>
        <v>1241.8082711428572</v>
      </c>
      <c r="E81" s="12">
        <f t="shared" si="1"/>
        <v>56.803581857142945</v>
      </c>
      <c r="F81" t="s">
        <v>169</v>
      </c>
      <c r="G81">
        <v>77</v>
      </c>
      <c r="H81">
        <v>277.39926600000001</v>
      </c>
      <c r="I81">
        <v>276.14371042857147</v>
      </c>
      <c r="J81">
        <v>0.49699071428574371</v>
      </c>
    </row>
    <row r="82" spans="1:10" ht="24" x14ac:dyDescent="0.25">
      <c r="A82" s="9" t="s">
        <v>122</v>
      </c>
      <c r="B82" s="9">
        <f t="shared" si="3"/>
        <v>40</v>
      </c>
      <c r="C82" s="10">
        <f>[1]Sheet1_Raw!N81</f>
        <v>1455.005026</v>
      </c>
      <c r="D82" s="12">
        <f t="shared" si="2"/>
        <v>1294.5711034285716</v>
      </c>
      <c r="E82" s="12">
        <f t="shared" si="1"/>
        <v>52.762832285714467</v>
      </c>
      <c r="F82" t="s">
        <v>170</v>
      </c>
      <c r="G82">
        <v>78</v>
      </c>
      <c r="H82">
        <v>278.314775</v>
      </c>
      <c r="I82">
        <v>276.61454371428573</v>
      </c>
      <c r="J82">
        <v>0.47083328571426364</v>
      </c>
    </row>
    <row r="83" spans="1:10" ht="24" x14ac:dyDescent="0.25">
      <c r="A83" s="9" t="s">
        <v>123</v>
      </c>
      <c r="B83" s="9">
        <f t="shared" si="3"/>
        <v>41</v>
      </c>
      <c r="C83" s="10">
        <f>[1]Sheet1_Raw!N82</f>
        <v>1487.6015400000001</v>
      </c>
      <c r="D83" s="12">
        <f t="shared" si="2"/>
        <v>1343.5977310000001</v>
      </c>
      <c r="E83" s="12">
        <f t="shared" si="1"/>
        <v>49.026627571428435</v>
      </c>
      <c r="F83" t="s">
        <v>171</v>
      </c>
      <c r="G83">
        <v>79</v>
      </c>
      <c r="H83">
        <v>278.314775</v>
      </c>
      <c r="I83">
        <v>277.05921957142857</v>
      </c>
      <c r="J83">
        <v>0.44467585714284041</v>
      </c>
    </row>
    <row r="84" spans="1:10" ht="24" x14ac:dyDescent="0.25">
      <c r="A84" s="9" t="s">
        <v>124</v>
      </c>
      <c r="B84" s="9">
        <f t="shared" si="3"/>
        <v>42</v>
      </c>
      <c r="C84" s="10">
        <f>[1]Sheet1_Raw!N83</f>
        <v>1522.687156</v>
      </c>
      <c r="D84" s="12">
        <f t="shared" si="2"/>
        <v>1390.778374</v>
      </c>
      <c r="E84" s="12">
        <f t="shared" si="1"/>
        <v>47.180642999999918</v>
      </c>
      <c r="F84" t="s">
        <v>172</v>
      </c>
      <c r="G84">
        <v>80</v>
      </c>
      <c r="H84">
        <v>278.49787700000002</v>
      </c>
      <c r="I84">
        <v>277.50389542857141</v>
      </c>
      <c r="J84">
        <v>0.44467585714284041</v>
      </c>
    </row>
    <row r="85" spans="1:10" ht="24" x14ac:dyDescent="0.25">
      <c r="A85" s="9" t="s">
        <v>125</v>
      </c>
      <c r="B85" s="9">
        <f t="shared" si="3"/>
        <v>43</v>
      </c>
      <c r="C85" s="10">
        <f>[1]Sheet1_Raw!N84</f>
        <v>1549.1025999999999</v>
      </c>
      <c r="D85" s="12">
        <f t="shared" si="2"/>
        <v>1436.2015037142858</v>
      </c>
      <c r="E85" s="12">
        <f t="shared" si="1"/>
        <v>45.423129714285778</v>
      </c>
      <c r="F85" t="s">
        <v>173</v>
      </c>
      <c r="G85">
        <v>81</v>
      </c>
      <c r="H85">
        <v>278.49787700000002</v>
      </c>
      <c r="I85">
        <v>277.81778428571431</v>
      </c>
      <c r="J85">
        <v>0.31388885714289927</v>
      </c>
    </row>
    <row r="86" spans="1:10" ht="24" x14ac:dyDescent="0.25">
      <c r="A86" s="9" t="s">
        <v>126</v>
      </c>
      <c r="B86" s="9">
        <f t="shared" si="3"/>
        <v>44</v>
      </c>
      <c r="C86" s="10">
        <f>[1]Sheet1_Raw!N85</f>
        <v>1564.4302259999999</v>
      </c>
      <c r="D86" s="12">
        <f t="shared" si="2"/>
        <v>1476.5171258571429</v>
      </c>
      <c r="E86" s="12">
        <f t="shared" si="1"/>
        <v>40.315622142857137</v>
      </c>
      <c r="F86" t="s">
        <v>174</v>
      </c>
      <c r="G86">
        <v>82</v>
      </c>
      <c r="H86">
        <v>278.68097799999998</v>
      </c>
      <c r="I86">
        <v>278.10551571428567</v>
      </c>
      <c r="J86">
        <v>0.28773142857136236</v>
      </c>
    </row>
    <row r="87" spans="1:10" ht="24" x14ac:dyDescent="0.25">
      <c r="A87" s="9" t="s">
        <v>127</v>
      </c>
      <c r="B87" s="9">
        <f t="shared" si="3"/>
        <v>45</v>
      </c>
      <c r="C87" s="10">
        <f>[1]Sheet1_Raw!N86</f>
        <v>1604.8513330000001</v>
      </c>
      <c r="D87" s="12">
        <f t="shared" si="2"/>
        <v>1513.0233844285717</v>
      </c>
      <c r="E87" s="12">
        <f t="shared" si="1"/>
        <v>36.506258571428816</v>
      </c>
      <c r="F87" t="s">
        <v>175</v>
      </c>
      <c r="G87">
        <v>83</v>
      </c>
      <c r="H87">
        <v>278.68097799999998</v>
      </c>
      <c r="I87">
        <v>278.34093228571425</v>
      </c>
      <c r="J87">
        <v>0.23541657142857275</v>
      </c>
    </row>
    <row r="88" spans="1:10" ht="24" x14ac:dyDescent="0.25">
      <c r="A88" s="9" t="s">
        <v>128</v>
      </c>
      <c r="B88" s="9">
        <f t="shared" si="3"/>
        <v>46</v>
      </c>
      <c r="C88" s="10">
        <f>[1]Sheet1_Raw!N87</f>
        <v>1639.9250400000001</v>
      </c>
      <c r="D88" s="12">
        <f t="shared" si="2"/>
        <v>1546.2289887142858</v>
      </c>
      <c r="E88" s="12">
        <f t="shared" si="1"/>
        <v>33.205604285714116</v>
      </c>
      <c r="F88" t="s">
        <v>176</v>
      </c>
      <c r="G88">
        <v>84</v>
      </c>
      <c r="H88">
        <v>279.23028399999998</v>
      </c>
      <c r="I88">
        <v>278.60250628571424</v>
      </c>
      <c r="J88">
        <v>0.26157399999999598</v>
      </c>
    </row>
    <row r="89" spans="1:10" ht="24" x14ac:dyDescent="0.25">
      <c r="A89" s="9" t="s">
        <v>129</v>
      </c>
      <c r="B89" s="9">
        <f t="shared" si="3"/>
        <v>47</v>
      </c>
      <c r="C89" s="10">
        <f>[1]Sheet1_Raw!N88</f>
        <v>1683.978568</v>
      </c>
      <c r="D89" s="12">
        <f t="shared" si="2"/>
        <v>1578.939494714286</v>
      </c>
      <c r="E89" s="12">
        <f t="shared" si="1"/>
        <v>32.710506000000123</v>
      </c>
      <c r="F89" t="s">
        <v>177</v>
      </c>
      <c r="G89">
        <v>85</v>
      </c>
      <c r="H89">
        <v>279.413386</v>
      </c>
      <c r="I89">
        <v>278.75945071428572</v>
      </c>
      <c r="J89">
        <v>0.15694442857147806</v>
      </c>
    </row>
    <row r="90" spans="1:10" ht="24" x14ac:dyDescent="0.25">
      <c r="A90" s="9" t="s">
        <v>130</v>
      </c>
      <c r="B90" s="9">
        <f t="shared" si="3"/>
        <v>48</v>
      </c>
      <c r="C90" s="10">
        <f>[1]Sheet1_Raw!N89</f>
        <v>1707.142697</v>
      </c>
      <c r="D90" s="12">
        <f t="shared" si="2"/>
        <v>1610.3025171428574</v>
      </c>
      <c r="E90" s="12">
        <f t="shared" si="1"/>
        <v>31.363022428571412</v>
      </c>
      <c r="F90" t="s">
        <v>178</v>
      </c>
      <c r="G90">
        <v>86</v>
      </c>
      <c r="H90">
        <v>279.413386</v>
      </c>
      <c r="I90">
        <v>278.91639514285714</v>
      </c>
      <c r="J90">
        <v>0.15694442857142121</v>
      </c>
    </row>
    <row r="91" spans="1:10" ht="24" x14ac:dyDescent="0.25">
      <c r="A91" s="9" t="s">
        <v>131</v>
      </c>
      <c r="B91" s="9">
        <f t="shared" si="3"/>
        <v>49</v>
      </c>
      <c r="C91" s="10">
        <f>[1]Sheet1_Raw!N90</f>
        <v>1729.0801389999999</v>
      </c>
      <c r="D91" s="12">
        <f t="shared" si="2"/>
        <v>1639.7872289999998</v>
      </c>
      <c r="E91" s="12">
        <f t="shared" si="1"/>
        <v>29.484711857142429</v>
      </c>
    </row>
    <row r="92" spans="1:10" ht="24" x14ac:dyDescent="0.25">
      <c r="A92" s="9" t="s">
        <v>132</v>
      </c>
      <c r="B92" s="9">
        <f t="shared" si="3"/>
        <v>50</v>
      </c>
      <c r="C92" s="10">
        <f>[1]Sheet1_Raw!N91</f>
        <v>1751.4820549999999</v>
      </c>
      <c r="D92" s="12">
        <f t="shared" si="2"/>
        <v>1668.6985797142856</v>
      </c>
      <c r="E92" s="12">
        <f t="shared" si="1"/>
        <v>28.911350714285845</v>
      </c>
    </row>
    <row r="93" spans="1:10" ht="24" x14ac:dyDescent="0.25">
      <c r="A93" s="9" t="s">
        <v>133</v>
      </c>
      <c r="B93" s="9">
        <f t="shared" si="3"/>
        <v>51</v>
      </c>
      <c r="C93" s="10">
        <f>[1]Sheet1_Raw!N92</f>
        <v>1766.0831969999999</v>
      </c>
      <c r="D93" s="12">
        <f t="shared" si="2"/>
        <v>1697.5061470000001</v>
      </c>
      <c r="E93" s="12">
        <f t="shared" si="1"/>
        <v>28.807567285714413</v>
      </c>
    </row>
    <row r="94" spans="1:10" ht="24" x14ac:dyDescent="0.25">
      <c r="A94" s="9" t="s">
        <v>134</v>
      </c>
      <c r="B94" s="9">
        <f t="shared" si="3"/>
        <v>52</v>
      </c>
      <c r="C94" s="10">
        <f>[1]Sheet1_Raw!N93</f>
        <v>1794.154072</v>
      </c>
      <c r="D94" s="12">
        <f t="shared" si="2"/>
        <v>1724.5493954285714</v>
      </c>
      <c r="E94" s="12">
        <f t="shared" si="1"/>
        <v>27.04324842857136</v>
      </c>
    </row>
    <row r="95" spans="1:10" ht="24" x14ac:dyDescent="0.25">
      <c r="A95" s="9" t="s">
        <v>135</v>
      </c>
      <c r="B95" s="9">
        <f t="shared" si="3"/>
        <v>53</v>
      </c>
      <c r="C95" s="10">
        <f>[1]Sheet1_Raw!N94</f>
        <v>1823.701734</v>
      </c>
      <c r="D95" s="12">
        <f t="shared" si="2"/>
        <v>1750.8032088571429</v>
      </c>
      <c r="E95" s="12">
        <f t="shared" si="1"/>
        <v>26.253813428571448</v>
      </c>
    </row>
    <row r="96" spans="1:10" ht="24" x14ac:dyDescent="0.25">
      <c r="A96" s="9" t="s">
        <v>136</v>
      </c>
      <c r="B96" s="9">
        <f t="shared" si="3"/>
        <v>54</v>
      </c>
      <c r="C96" s="10">
        <f>[1]Sheet1_Raw!N95</f>
        <v>1845.9726450000001</v>
      </c>
      <c r="D96" s="12">
        <f t="shared" si="2"/>
        <v>1773.9452198571428</v>
      </c>
      <c r="E96" s="12">
        <f t="shared" si="1"/>
        <v>23.142010999999911</v>
      </c>
    </row>
    <row r="97" spans="1:5" ht="24" x14ac:dyDescent="0.25">
      <c r="A97" s="9" t="s">
        <v>137</v>
      </c>
      <c r="B97" s="9">
        <f t="shared" si="3"/>
        <v>55</v>
      </c>
      <c r="C97" s="10">
        <f>[1]Sheet1_Raw!N96</f>
        <v>1864.003745</v>
      </c>
      <c r="D97" s="12">
        <f t="shared" si="2"/>
        <v>1796.3539409999998</v>
      </c>
      <c r="E97" s="12">
        <f t="shared" si="1"/>
        <v>22.408721142857075</v>
      </c>
    </row>
    <row r="98" spans="1:5" ht="24" x14ac:dyDescent="0.25">
      <c r="A98" s="9" t="s">
        <v>138</v>
      </c>
      <c r="B98" s="9">
        <f t="shared" si="3"/>
        <v>56</v>
      </c>
      <c r="C98" s="10">
        <f>[1]Sheet1_Raw!N97</f>
        <v>1878.9740850000001</v>
      </c>
      <c r="D98" s="12">
        <f t="shared" si="2"/>
        <v>1817.7673618571428</v>
      </c>
      <c r="E98" s="12">
        <f t="shared" si="1"/>
        <v>21.41342085714291</v>
      </c>
    </row>
    <row r="99" spans="1:5" ht="24" x14ac:dyDescent="0.25">
      <c r="A99" s="9" t="s">
        <v>139</v>
      </c>
      <c r="B99" s="9">
        <f t="shared" si="3"/>
        <v>57</v>
      </c>
      <c r="C99" s="10">
        <f>[1]Sheet1_Raw!N98</f>
        <v>1890.7407479999999</v>
      </c>
      <c r="D99" s="12">
        <f t="shared" si="2"/>
        <v>1837.6614608571429</v>
      </c>
      <c r="E99" s="12">
        <f t="shared" si="1"/>
        <v>19.894099000000097</v>
      </c>
    </row>
    <row r="100" spans="1:5" ht="24" x14ac:dyDescent="0.25">
      <c r="A100" s="9" t="s">
        <v>140</v>
      </c>
      <c r="B100" s="9">
        <f t="shared" si="3"/>
        <v>58</v>
      </c>
      <c r="C100" s="10">
        <f>[1]Sheet1_Raw!N99</f>
        <v>1904.4844000000001</v>
      </c>
      <c r="D100" s="12">
        <f t="shared" si="2"/>
        <v>1857.4330612857143</v>
      </c>
      <c r="E100" s="12">
        <f t="shared" si="1"/>
        <v>19.771600428571446</v>
      </c>
    </row>
    <row r="101" spans="1:5" ht="24" x14ac:dyDescent="0.25">
      <c r="A101" s="9" t="s">
        <v>141</v>
      </c>
      <c r="B101" s="9">
        <f t="shared" si="3"/>
        <v>59</v>
      </c>
      <c r="C101" s="10">
        <f>[1]Sheet1_Raw!N100</f>
        <v>1923.861283</v>
      </c>
      <c r="D101" s="12">
        <f t="shared" si="2"/>
        <v>1875.9626628571427</v>
      </c>
      <c r="E101" s="12">
        <f t="shared" si="1"/>
        <v>18.529601571428429</v>
      </c>
    </row>
    <row r="102" spans="1:5" ht="24" x14ac:dyDescent="0.25">
      <c r="A102" s="9" t="s">
        <v>142</v>
      </c>
      <c r="B102" s="9">
        <f t="shared" si="3"/>
        <v>60</v>
      </c>
      <c r="C102" s="10">
        <f>[1]Sheet1_Raw!N101</f>
        <v>1941.368363</v>
      </c>
      <c r="D102" s="12">
        <f t="shared" si="2"/>
        <v>1892.7721812857142</v>
      </c>
      <c r="E102" s="12">
        <f t="shared" si="1"/>
        <v>16.809518428571437</v>
      </c>
    </row>
    <row r="103" spans="1:5" ht="24" x14ac:dyDescent="0.25">
      <c r="A103" s="9" t="s">
        <v>143</v>
      </c>
      <c r="B103" s="9">
        <f t="shared" si="3"/>
        <v>61</v>
      </c>
      <c r="C103" s="10">
        <f>[1]Sheet1_Raw!N102</f>
        <v>1954.087792</v>
      </c>
      <c r="D103" s="12">
        <f t="shared" si="2"/>
        <v>1908.2172022857142</v>
      </c>
      <c r="E103" s="12">
        <f t="shared" ref="E103:E166" si="4">D103-D102</f>
        <v>15.445020999999997</v>
      </c>
    </row>
    <row r="104" spans="1:5" ht="24" x14ac:dyDescent="0.25">
      <c r="A104" s="9" t="s">
        <v>144</v>
      </c>
      <c r="B104" s="9">
        <f t="shared" si="3"/>
        <v>62</v>
      </c>
      <c r="C104" s="10">
        <f>[1]Sheet1_Raw!N103</f>
        <v>1964.687316</v>
      </c>
      <c r="D104" s="12">
        <f t="shared" si="2"/>
        <v>1922.6005695714287</v>
      </c>
      <c r="E104" s="12">
        <f t="shared" si="4"/>
        <v>14.383367285714485</v>
      </c>
    </row>
    <row r="105" spans="1:5" ht="24" x14ac:dyDescent="0.25">
      <c r="A105" s="9" t="s">
        <v>145</v>
      </c>
      <c r="B105" s="9">
        <f t="shared" si="3"/>
        <v>63</v>
      </c>
      <c r="C105" s="10">
        <f>[1]Sheet1_Raw!N104</f>
        <v>1972.988292</v>
      </c>
      <c r="D105" s="12">
        <f t="shared" ref="D105:D168" si="5">AVERAGE(C99:C105)</f>
        <v>1936.0311705714284</v>
      </c>
      <c r="E105" s="12">
        <f t="shared" si="4"/>
        <v>13.430600999999797</v>
      </c>
    </row>
    <row r="106" spans="1:5" ht="24" x14ac:dyDescent="0.25">
      <c r="A106" s="9" t="s">
        <v>146</v>
      </c>
      <c r="B106" s="9">
        <f t="shared" si="3"/>
        <v>64</v>
      </c>
      <c r="C106" s="10">
        <f>[1]Sheet1_Raw!N105</f>
        <v>1978.800166</v>
      </c>
      <c r="D106" s="12">
        <f t="shared" si="5"/>
        <v>1948.6110874285716</v>
      </c>
      <c r="E106" s="12">
        <f t="shared" si="4"/>
        <v>12.579916857143189</v>
      </c>
    </row>
    <row r="107" spans="1:5" ht="24" x14ac:dyDescent="0.25">
      <c r="A107" s="9" t="s">
        <v>147</v>
      </c>
      <c r="B107" s="9">
        <f t="shared" si="3"/>
        <v>65</v>
      </c>
      <c r="C107" s="10">
        <f>[1]Sheet1_Raw!N106</f>
        <v>1988.982855</v>
      </c>
      <c r="D107" s="12">
        <f t="shared" si="5"/>
        <v>1960.6822952857144</v>
      </c>
      <c r="E107" s="12">
        <f t="shared" si="4"/>
        <v>12.071207857142781</v>
      </c>
    </row>
    <row r="108" spans="1:5" ht="24" x14ac:dyDescent="0.25">
      <c r="A108" s="9" t="s">
        <v>148</v>
      </c>
      <c r="B108" s="9">
        <f t="shared" ref="B108:B171" si="6">1+B107</f>
        <v>66</v>
      </c>
      <c r="C108" s="10">
        <f>[1]Sheet1_Raw!N107</f>
        <v>2002.738417</v>
      </c>
      <c r="D108" s="12">
        <f t="shared" si="5"/>
        <v>1971.9504572857143</v>
      </c>
      <c r="E108" s="12">
        <f t="shared" si="4"/>
        <v>11.268161999999847</v>
      </c>
    </row>
    <row r="109" spans="1:5" ht="24" x14ac:dyDescent="0.25">
      <c r="A109" s="9" t="s">
        <v>149</v>
      </c>
      <c r="B109" s="9">
        <f t="shared" si="6"/>
        <v>67</v>
      </c>
      <c r="C109" s="10">
        <f>[1]Sheet1_Raw!N108</f>
        <v>2017.839761</v>
      </c>
      <c r="D109" s="12">
        <f t="shared" si="5"/>
        <v>1982.8749427142855</v>
      </c>
      <c r="E109" s="12">
        <f t="shared" si="4"/>
        <v>10.924485428571188</v>
      </c>
    </row>
    <row r="110" spans="1:5" ht="24" x14ac:dyDescent="0.25">
      <c r="A110" s="9" t="s">
        <v>150</v>
      </c>
      <c r="B110" s="9">
        <f t="shared" si="6"/>
        <v>68</v>
      </c>
      <c r="C110" s="10">
        <f>[1]Sheet1_Raw!N109</f>
        <v>2031.6310530000001</v>
      </c>
      <c r="D110" s="12">
        <f t="shared" si="5"/>
        <v>1993.9525514285717</v>
      </c>
      <c r="E110" s="12">
        <f t="shared" si="4"/>
        <v>11.077608714286271</v>
      </c>
    </row>
    <row r="111" spans="1:5" ht="24" x14ac:dyDescent="0.25">
      <c r="A111" s="9" t="s">
        <v>151</v>
      </c>
      <c r="B111" s="9">
        <f t="shared" si="6"/>
        <v>69</v>
      </c>
      <c r="C111" s="10">
        <f>[1]Sheet1_Raw!N110</f>
        <v>2040.3965020000001</v>
      </c>
      <c r="D111" s="12">
        <f t="shared" si="5"/>
        <v>2004.7681494285712</v>
      </c>
      <c r="E111" s="12">
        <f t="shared" si="4"/>
        <v>10.815597999999454</v>
      </c>
    </row>
    <row r="112" spans="1:5" ht="24" x14ac:dyDescent="0.25">
      <c r="A112" s="9" t="s">
        <v>152</v>
      </c>
      <c r="B112" s="9">
        <f t="shared" si="6"/>
        <v>70</v>
      </c>
      <c r="C112" s="10">
        <f>[1]Sheet1_Raw!N111</f>
        <v>2047.0063170000001</v>
      </c>
      <c r="D112" s="12">
        <f t="shared" si="5"/>
        <v>2015.3421529999998</v>
      </c>
      <c r="E112" s="12">
        <f t="shared" si="4"/>
        <v>10.574003571428648</v>
      </c>
    </row>
    <row r="113" spans="1:5" ht="24" x14ac:dyDescent="0.25">
      <c r="A113" s="9" t="s">
        <v>153</v>
      </c>
      <c r="B113" s="9">
        <f t="shared" si="6"/>
        <v>71</v>
      </c>
      <c r="C113" s="10">
        <f>[1]Sheet1_Raw!N112</f>
        <v>2055.3072929999998</v>
      </c>
      <c r="D113" s="12">
        <f t="shared" si="5"/>
        <v>2026.2717425714286</v>
      </c>
      <c r="E113" s="12">
        <f t="shared" si="4"/>
        <v>10.929589571428778</v>
      </c>
    </row>
    <row r="114" spans="1:5" ht="24" x14ac:dyDescent="0.25">
      <c r="A114" s="9" t="s">
        <v>154</v>
      </c>
      <c r="B114" s="9">
        <f t="shared" si="6"/>
        <v>72</v>
      </c>
      <c r="C114" s="10">
        <f>[1]Sheet1_Raw!N113</f>
        <v>2062.3934920000002</v>
      </c>
      <c r="D114" s="12">
        <f t="shared" si="5"/>
        <v>2036.7589764285715</v>
      </c>
      <c r="E114" s="12">
        <f t="shared" si="4"/>
        <v>10.487233857142883</v>
      </c>
    </row>
    <row r="115" spans="1:5" ht="24" x14ac:dyDescent="0.25">
      <c r="A115" s="9" t="s">
        <v>155</v>
      </c>
      <c r="B115" s="9">
        <f t="shared" si="6"/>
        <v>73</v>
      </c>
      <c r="C115" s="10">
        <f>[1]Sheet1_Raw!N114</f>
        <v>2073.4336699999999</v>
      </c>
      <c r="D115" s="12">
        <f t="shared" si="5"/>
        <v>2046.8582982857145</v>
      </c>
      <c r="E115" s="12">
        <f t="shared" si="4"/>
        <v>10.099321857142968</v>
      </c>
    </row>
    <row r="116" spans="1:5" ht="24" x14ac:dyDescent="0.25">
      <c r="A116" s="9" t="s">
        <v>156</v>
      </c>
      <c r="B116" s="9">
        <f t="shared" si="6"/>
        <v>74</v>
      </c>
      <c r="C116" s="10">
        <f>[1]Sheet1_Raw!N115</f>
        <v>2077.9593100000002</v>
      </c>
      <c r="D116" s="12">
        <f t="shared" si="5"/>
        <v>2055.4468052857146</v>
      </c>
      <c r="E116" s="12">
        <f t="shared" si="4"/>
        <v>8.5885070000001633</v>
      </c>
    </row>
    <row r="117" spans="1:5" ht="24" x14ac:dyDescent="0.25">
      <c r="A117" s="9" t="s">
        <v>157</v>
      </c>
      <c r="B117" s="9">
        <f t="shared" si="6"/>
        <v>75</v>
      </c>
      <c r="C117" s="10">
        <f>[1]Sheet1_Raw!N116</f>
        <v>2086.9510409999998</v>
      </c>
      <c r="D117" s="12">
        <f t="shared" si="5"/>
        <v>2063.3496607142856</v>
      </c>
      <c r="E117" s="12">
        <f t="shared" si="4"/>
        <v>7.9028554285710015</v>
      </c>
    </row>
    <row r="118" spans="1:5" ht="24" x14ac:dyDescent="0.25">
      <c r="A118" s="9" t="s">
        <v>158</v>
      </c>
      <c r="B118" s="9">
        <f t="shared" si="6"/>
        <v>76</v>
      </c>
      <c r="C118" s="10">
        <f>[1]Sheet1_Raw!N117</f>
        <v>2093.1321119999998</v>
      </c>
      <c r="D118" s="12">
        <f t="shared" si="5"/>
        <v>2070.8833192857142</v>
      </c>
      <c r="E118" s="12">
        <f t="shared" si="4"/>
        <v>7.533658571428532</v>
      </c>
    </row>
    <row r="119" spans="1:5" ht="24" x14ac:dyDescent="0.25">
      <c r="A119" s="9" t="s">
        <v>159</v>
      </c>
      <c r="B119" s="9">
        <f t="shared" si="6"/>
        <v>77</v>
      </c>
      <c r="C119" s="10">
        <f>[1]Sheet1_Raw!N118</f>
        <v>2100.4803219999999</v>
      </c>
      <c r="D119" s="12">
        <f t="shared" si="5"/>
        <v>2078.5224628571427</v>
      </c>
      <c r="E119" s="12">
        <f t="shared" si="4"/>
        <v>7.6391435714285763</v>
      </c>
    </row>
    <row r="120" spans="1:5" ht="24" x14ac:dyDescent="0.25">
      <c r="A120" s="9" t="s">
        <v>160</v>
      </c>
      <c r="B120" s="9">
        <f t="shared" si="6"/>
        <v>78</v>
      </c>
      <c r="C120" s="10">
        <f>[1]Sheet1_Raw!N119</f>
        <v>2102.6478649999999</v>
      </c>
      <c r="D120" s="12">
        <f t="shared" si="5"/>
        <v>2085.2854017142854</v>
      </c>
      <c r="E120" s="12">
        <f t="shared" si="4"/>
        <v>6.7629388571426716</v>
      </c>
    </row>
    <row r="121" spans="1:5" ht="24" x14ac:dyDescent="0.25">
      <c r="A121" s="9" t="s">
        <v>161</v>
      </c>
      <c r="B121" s="9">
        <f t="shared" si="6"/>
        <v>79</v>
      </c>
      <c r="C121" s="10">
        <f>[1]Sheet1_Raw!N120</f>
        <v>2117.2609170000001</v>
      </c>
      <c r="D121" s="12">
        <f t="shared" si="5"/>
        <v>2093.1236052857139</v>
      </c>
      <c r="E121" s="12">
        <f t="shared" si="4"/>
        <v>7.8382035714284939</v>
      </c>
    </row>
    <row r="122" spans="1:5" ht="24" x14ac:dyDescent="0.25">
      <c r="A122" s="9" t="s">
        <v>162</v>
      </c>
      <c r="B122" s="9">
        <f t="shared" si="6"/>
        <v>80</v>
      </c>
      <c r="C122" s="10">
        <f>[1]Sheet1_Raw!N121</f>
        <v>2125.5380730000002</v>
      </c>
      <c r="D122" s="12">
        <f t="shared" si="5"/>
        <v>2100.5670914285715</v>
      </c>
      <c r="E122" s="12">
        <f t="shared" si="4"/>
        <v>7.4434861428576369</v>
      </c>
    </row>
    <row r="123" spans="1:5" ht="24" x14ac:dyDescent="0.25">
      <c r="A123" s="9" t="s">
        <v>163</v>
      </c>
      <c r="B123" s="9">
        <f t="shared" si="6"/>
        <v>81</v>
      </c>
      <c r="C123" s="10">
        <f>[1]Sheet1_Raw!N122</f>
        <v>2132.0645220000001</v>
      </c>
      <c r="D123" s="12">
        <f t="shared" si="5"/>
        <v>2108.296407428571</v>
      </c>
      <c r="E123" s="12">
        <f t="shared" si="4"/>
        <v>7.7293159999994714</v>
      </c>
    </row>
    <row r="124" spans="1:5" ht="24" x14ac:dyDescent="0.25">
      <c r="A124" s="9" t="s">
        <v>164</v>
      </c>
      <c r="B124" s="9">
        <f t="shared" si="6"/>
        <v>82</v>
      </c>
      <c r="C124" s="10">
        <f>[1]Sheet1_Raw!N123</f>
        <v>2140.2702210000002</v>
      </c>
      <c r="D124" s="12">
        <f t="shared" si="5"/>
        <v>2115.9134331428572</v>
      </c>
      <c r="E124" s="12">
        <f t="shared" si="4"/>
        <v>7.6170257142862283</v>
      </c>
    </row>
    <row r="125" spans="1:5" ht="24" x14ac:dyDescent="0.25">
      <c r="A125" s="9" t="s">
        <v>165</v>
      </c>
      <c r="B125" s="9">
        <f t="shared" si="6"/>
        <v>83</v>
      </c>
      <c r="C125" s="10">
        <f>[1]Sheet1_Raw!N124</f>
        <v>2143.557264</v>
      </c>
      <c r="D125" s="12">
        <f t="shared" si="5"/>
        <v>2123.1170262857145</v>
      </c>
      <c r="E125" s="12">
        <f t="shared" si="4"/>
        <v>7.2035931428572439</v>
      </c>
    </row>
    <row r="126" spans="1:5" ht="24" x14ac:dyDescent="0.25">
      <c r="A126" s="9" t="s">
        <v>166</v>
      </c>
      <c r="B126" s="9">
        <f t="shared" si="6"/>
        <v>84</v>
      </c>
      <c r="C126" s="10">
        <f>[1]Sheet1_Raw!N125</f>
        <v>2147.6303400000002</v>
      </c>
      <c r="D126" s="12">
        <f t="shared" si="5"/>
        <v>2129.852743142857</v>
      </c>
      <c r="E126" s="12">
        <f t="shared" si="4"/>
        <v>6.7357168571425063</v>
      </c>
    </row>
    <row r="127" spans="1:5" ht="24" x14ac:dyDescent="0.25">
      <c r="A127" s="9" t="s">
        <v>167</v>
      </c>
      <c r="B127" s="9">
        <f t="shared" si="6"/>
        <v>85</v>
      </c>
      <c r="C127" s="10">
        <f>[1]Sheet1_Raw!N126</f>
        <v>2150.869745</v>
      </c>
      <c r="D127" s="12">
        <f t="shared" si="5"/>
        <v>2136.7415831428575</v>
      </c>
      <c r="E127" s="12">
        <f t="shared" si="4"/>
        <v>6.8888400000005277</v>
      </c>
    </row>
    <row r="128" spans="1:5" ht="24" x14ac:dyDescent="0.25">
      <c r="A128" s="9" t="s">
        <v>168</v>
      </c>
      <c r="B128" s="9">
        <f t="shared" si="6"/>
        <v>86</v>
      </c>
      <c r="C128" s="10">
        <f>[1]Sheet1_Raw!N127</f>
        <v>2158.015492</v>
      </c>
      <c r="D128" s="12">
        <f t="shared" si="5"/>
        <v>2142.5636652857147</v>
      </c>
      <c r="E128" s="12">
        <f t="shared" si="4"/>
        <v>5.8220821428571981</v>
      </c>
    </row>
    <row r="129" spans="1:5" ht="24" x14ac:dyDescent="0.25">
      <c r="A129" s="9" t="s">
        <v>169</v>
      </c>
      <c r="B129" s="9">
        <f t="shared" si="6"/>
        <v>87</v>
      </c>
      <c r="C129" s="10">
        <f>[1]Sheet1_Raw!N128</f>
        <v>2161.8741949999999</v>
      </c>
      <c r="D129" s="12">
        <f t="shared" si="5"/>
        <v>2147.7545398571428</v>
      </c>
      <c r="E129" s="12">
        <f t="shared" si="4"/>
        <v>5.1908745714281395</v>
      </c>
    </row>
    <row r="130" spans="1:5" ht="24" x14ac:dyDescent="0.25">
      <c r="A130" s="9" t="s">
        <v>170</v>
      </c>
      <c r="B130" s="9">
        <f t="shared" si="6"/>
        <v>88</v>
      </c>
      <c r="C130" s="10">
        <f>[1]Sheet1_Raw!N129</f>
        <v>2169.8774309999999</v>
      </c>
      <c r="D130" s="12">
        <f t="shared" si="5"/>
        <v>2153.1563840000003</v>
      </c>
      <c r="E130" s="12">
        <f t="shared" si="4"/>
        <v>5.4018441428574988</v>
      </c>
    </row>
    <row r="131" spans="1:5" ht="24" x14ac:dyDescent="0.25">
      <c r="A131" s="9" t="s">
        <v>171</v>
      </c>
      <c r="B131" s="9">
        <f t="shared" si="6"/>
        <v>89</v>
      </c>
      <c r="C131" s="10">
        <f>[1]Sheet1_Raw!N130</f>
        <v>2178.5237849999999</v>
      </c>
      <c r="D131" s="12">
        <f t="shared" si="5"/>
        <v>2158.6211788571431</v>
      </c>
      <c r="E131" s="12">
        <f t="shared" si="4"/>
        <v>5.464794857142806</v>
      </c>
    </row>
    <row r="132" spans="1:5" ht="24" x14ac:dyDescent="0.25">
      <c r="A132" s="9" t="s">
        <v>172</v>
      </c>
      <c r="B132" s="9">
        <f t="shared" si="6"/>
        <v>90</v>
      </c>
      <c r="C132" s="10">
        <f>[1]Sheet1_Raw!N131</f>
        <v>2181.7036419999999</v>
      </c>
      <c r="D132" s="12">
        <f t="shared" si="5"/>
        <v>2164.0706614285714</v>
      </c>
      <c r="E132" s="12">
        <f t="shared" si="4"/>
        <v>5.4494825714282342</v>
      </c>
    </row>
    <row r="133" spans="1:5" ht="24" x14ac:dyDescent="0.25">
      <c r="A133" s="9" t="s">
        <v>173</v>
      </c>
      <c r="B133" s="9">
        <f t="shared" si="6"/>
        <v>91</v>
      </c>
      <c r="C133" s="10">
        <f>[1]Sheet1_Raw!N132</f>
        <v>2184.3356589999999</v>
      </c>
      <c r="D133" s="12">
        <f t="shared" si="5"/>
        <v>2169.3142784285715</v>
      </c>
      <c r="E133" s="12">
        <f t="shared" si="4"/>
        <v>5.2436170000000857</v>
      </c>
    </row>
    <row r="134" spans="1:5" ht="24" x14ac:dyDescent="0.25">
      <c r="A134" s="9" t="s">
        <v>174</v>
      </c>
      <c r="B134" s="9">
        <f t="shared" si="6"/>
        <v>92</v>
      </c>
      <c r="C134" s="10">
        <f>[1]Sheet1_Raw!N133</f>
        <v>2186.5270209999999</v>
      </c>
      <c r="D134" s="12">
        <f t="shared" si="5"/>
        <v>2174.408175</v>
      </c>
      <c r="E134" s="12">
        <f t="shared" si="4"/>
        <v>5.0938965714285587</v>
      </c>
    </row>
    <row r="135" spans="1:5" ht="24" x14ac:dyDescent="0.25">
      <c r="A135" s="9" t="s">
        <v>175</v>
      </c>
      <c r="B135" s="9">
        <f t="shared" si="6"/>
        <v>93</v>
      </c>
      <c r="C135" s="10">
        <f>[1]Sheet1_Raw!N134</f>
        <v>2189.9212510000002</v>
      </c>
      <c r="D135" s="12">
        <f t="shared" si="5"/>
        <v>2178.9661405714282</v>
      </c>
      <c r="E135" s="12">
        <f t="shared" si="4"/>
        <v>4.5579655714282126</v>
      </c>
    </row>
    <row r="136" spans="1:5" ht="24" x14ac:dyDescent="0.25">
      <c r="A136" s="9" t="s">
        <v>176</v>
      </c>
      <c r="B136" s="9">
        <f t="shared" si="6"/>
        <v>94</v>
      </c>
      <c r="C136" s="10">
        <f>[1]Sheet1_Raw!N135</f>
        <v>2192.8033679999999</v>
      </c>
      <c r="D136" s="12">
        <f t="shared" si="5"/>
        <v>2183.384593857143</v>
      </c>
      <c r="E136" s="12">
        <f t="shared" si="4"/>
        <v>4.4184532857148042</v>
      </c>
    </row>
    <row r="137" spans="1:5" ht="24" x14ac:dyDescent="0.25">
      <c r="A137" s="9" t="s">
        <v>177</v>
      </c>
      <c r="B137" s="9">
        <f t="shared" si="6"/>
        <v>95</v>
      </c>
      <c r="C137" s="10">
        <f>[1]Sheet1_Raw!N136</f>
        <v>2196.9836300000002</v>
      </c>
      <c r="D137" s="12">
        <f t="shared" si="5"/>
        <v>2187.2569080000003</v>
      </c>
      <c r="E137" s="12">
        <f t="shared" si="4"/>
        <v>3.872314142857249</v>
      </c>
    </row>
    <row r="138" spans="1:5" ht="24" x14ac:dyDescent="0.25">
      <c r="A138" s="9" t="s">
        <v>178</v>
      </c>
      <c r="B138" s="9">
        <f t="shared" si="6"/>
        <v>96</v>
      </c>
      <c r="C138" s="10">
        <f>[1]Sheet1_Raw!N137</f>
        <v>2202.366759</v>
      </c>
      <c r="D138" s="12">
        <f t="shared" si="5"/>
        <v>2190.6630471428571</v>
      </c>
      <c r="E138" s="12">
        <f t="shared" si="4"/>
        <v>3.4061391428567731</v>
      </c>
    </row>
    <row r="139" spans="1:5" ht="24" x14ac:dyDescent="0.25">
      <c r="A139" s="9" t="s">
        <v>179</v>
      </c>
      <c r="B139" s="9">
        <f t="shared" si="6"/>
        <v>97</v>
      </c>
      <c r="C139" s="10">
        <f>[1]Sheet1_Raw!N138</f>
        <v>2208.6311970000002</v>
      </c>
      <c r="D139" s="12">
        <f t="shared" si="5"/>
        <v>2194.5098407142859</v>
      </c>
      <c r="E139" s="12">
        <f t="shared" si="4"/>
        <v>3.8467935714288615</v>
      </c>
    </row>
    <row r="140" spans="1:5" ht="24" x14ac:dyDescent="0.25">
      <c r="A140" s="9" t="s">
        <v>180</v>
      </c>
      <c r="B140" s="9">
        <f t="shared" si="6"/>
        <v>98</v>
      </c>
      <c r="C140" s="10">
        <f>[1]Sheet1_Raw!N139</f>
        <v>2212.2040710000001</v>
      </c>
      <c r="D140" s="12">
        <f t="shared" si="5"/>
        <v>2198.4910424285713</v>
      </c>
      <c r="E140" s="12">
        <f t="shared" si="4"/>
        <v>3.981201714285362</v>
      </c>
    </row>
    <row r="141" spans="1:5" ht="24" x14ac:dyDescent="0.25">
      <c r="A141" s="9" t="s">
        <v>181</v>
      </c>
      <c r="B141" s="9">
        <f t="shared" si="6"/>
        <v>99</v>
      </c>
      <c r="C141" s="10">
        <f>[1]Sheet1_Raw!N140</f>
        <v>2216.479609</v>
      </c>
      <c r="D141" s="12">
        <f t="shared" si="5"/>
        <v>2202.7699835714288</v>
      </c>
      <c r="E141" s="12">
        <f t="shared" si="4"/>
        <v>4.2789411428575477</v>
      </c>
    </row>
    <row r="142" spans="1:5" ht="24" x14ac:dyDescent="0.25">
      <c r="A142" s="9" t="s">
        <v>182</v>
      </c>
      <c r="B142" s="9">
        <f t="shared" si="6"/>
        <v>100</v>
      </c>
      <c r="C142" s="10">
        <f>[1]Sheet1_Raw!N141</f>
        <v>2221.207711</v>
      </c>
      <c r="D142" s="12">
        <f t="shared" si="5"/>
        <v>2207.2394778571429</v>
      </c>
      <c r="E142" s="12">
        <f t="shared" si="4"/>
        <v>4.4694942857140632</v>
      </c>
    </row>
    <row r="143" spans="1:5" ht="24" x14ac:dyDescent="0.25">
      <c r="A143" s="9" t="s">
        <v>183</v>
      </c>
      <c r="B143" s="9">
        <f t="shared" si="6"/>
        <v>101</v>
      </c>
      <c r="C143" s="10">
        <f>[1]Sheet1_Raw!N142</f>
        <v>2221.3982649999998</v>
      </c>
      <c r="D143" s="12">
        <f t="shared" si="5"/>
        <v>2211.324463142857</v>
      </c>
      <c r="E143" s="12">
        <f t="shared" si="4"/>
        <v>4.0849852857140831</v>
      </c>
    </row>
    <row r="144" spans="1:5" ht="24" x14ac:dyDescent="0.25">
      <c r="A144" s="9" t="s">
        <v>184</v>
      </c>
      <c r="B144" s="9">
        <f t="shared" si="6"/>
        <v>102</v>
      </c>
      <c r="C144" s="10">
        <f>[1]Sheet1_Raw!N143</f>
        <v>2223.4109830000002</v>
      </c>
      <c r="D144" s="12">
        <f t="shared" si="5"/>
        <v>2215.0997992857142</v>
      </c>
      <c r="E144" s="12">
        <f t="shared" si="4"/>
        <v>3.7753361428572134</v>
      </c>
    </row>
    <row r="145" spans="1:5" ht="24" x14ac:dyDescent="0.25">
      <c r="A145" s="9" t="s">
        <v>185</v>
      </c>
      <c r="B145" s="9">
        <f t="shared" si="6"/>
        <v>103</v>
      </c>
      <c r="C145" s="10">
        <f>[1]Sheet1_Raw!N144</f>
        <v>2229.7826070000001</v>
      </c>
      <c r="D145" s="12">
        <f t="shared" si="5"/>
        <v>2219.016349</v>
      </c>
      <c r="E145" s="12">
        <f t="shared" si="4"/>
        <v>3.916549714285793</v>
      </c>
    </row>
    <row r="146" spans="1:5" ht="24" x14ac:dyDescent="0.25">
      <c r="A146" s="9" t="s">
        <v>186</v>
      </c>
      <c r="B146" s="9">
        <f t="shared" si="6"/>
        <v>104</v>
      </c>
      <c r="C146" s="10">
        <f>[1]Sheet1_Raw!N145</f>
        <v>2230.2709</v>
      </c>
      <c r="D146" s="12">
        <f t="shared" si="5"/>
        <v>2222.1077351428571</v>
      </c>
      <c r="E146" s="12">
        <f t="shared" si="4"/>
        <v>3.0913861428571181</v>
      </c>
    </row>
    <row r="147" spans="1:5" ht="24" x14ac:dyDescent="0.25">
      <c r="A147" s="9" t="s">
        <v>187</v>
      </c>
      <c r="B147" s="9">
        <f t="shared" si="6"/>
        <v>105</v>
      </c>
      <c r="C147" s="10">
        <f>[1]Sheet1_Raw!N146</f>
        <v>2233.2602040000002</v>
      </c>
      <c r="D147" s="12">
        <f t="shared" si="5"/>
        <v>2225.115754142857</v>
      </c>
      <c r="E147" s="12">
        <f t="shared" si="4"/>
        <v>3.0080189999998765</v>
      </c>
    </row>
    <row r="148" spans="1:5" ht="24" x14ac:dyDescent="0.25">
      <c r="A148" s="9" t="s">
        <v>188</v>
      </c>
      <c r="B148" s="9">
        <f t="shared" si="6"/>
        <v>106</v>
      </c>
      <c r="C148" s="10">
        <f>[1]Sheet1_Raw!N147</f>
        <v>2235.2133749999998</v>
      </c>
      <c r="D148" s="12">
        <f t="shared" si="5"/>
        <v>2227.7920064285713</v>
      </c>
      <c r="E148" s="12">
        <f t="shared" si="4"/>
        <v>2.6762522857143267</v>
      </c>
    </row>
    <row r="149" spans="1:5" ht="24" x14ac:dyDescent="0.25">
      <c r="A149" s="9" t="s">
        <v>189</v>
      </c>
      <c r="B149" s="9">
        <f t="shared" si="6"/>
        <v>107</v>
      </c>
      <c r="C149" s="10">
        <f>[1]Sheet1_Raw!N148</f>
        <v>2242.0018340000001</v>
      </c>
      <c r="D149" s="12">
        <f t="shared" si="5"/>
        <v>2230.7625954285713</v>
      </c>
      <c r="E149" s="12">
        <f t="shared" si="4"/>
        <v>2.9705890000000181</v>
      </c>
    </row>
    <row r="150" spans="1:5" ht="24" x14ac:dyDescent="0.25">
      <c r="A150" s="9" t="s">
        <v>190</v>
      </c>
      <c r="B150" s="9">
        <f t="shared" si="6"/>
        <v>108</v>
      </c>
      <c r="C150" s="10">
        <f>[1]Sheet1_Raw!N149</f>
        <v>2246.1940060000002</v>
      </c>
      <c r="D150" s="12">
        <f t="shared" si="5"/>
        <v>2234.3048441428573</v>
      </c>
      <c r="E150" s="12">
        <f t="shared" si="4"/>
        <v>3.5422487142859609</v>
      </c>
    </row>
    <row r="151" spans="1:5" ht="24" x14ac:dyDescent="0.25">
      <c r="A151" s="9" t="s">
        <v>191</v>
      </c>
      <c r="B151" s="9">
        <f t="shared" si="6"/>
        <v>109</v>
      </c>
      <c r="C151" s="10">
        <f>[1]Sheet1_Raw!N150</f>
        <v>2260.6403230000001</v>
      </c>
      <c r="D151" s="12">
        <f t="shared" si="5"/>
        <v>2239.6233212857142</v>
      </c>
      <c r="E151" s="12">
        <f t="shared" si="4"/>
        <v>5.3184771428568638</v>
      </c>
    </row>
    <row r="152" spans="1:5" ht="24" x14ac:dyDescent="0.25">
      <c r="A152" s="9" t="s">
        <v>192</v>
      </c>
      <c r="B152" s="9">
        <f t="shared" si="6"/>
        <v>110</v>
      </c>
      <c r="C152" s="10">
        <f>[1]Sheet1_Raw!N151</f>
        <v>2266.3807400000001</v>
      </c>
      <c r="D152" s="12">
        <f t="shared" si="5"/>
        <v>2244.8516260000001</v>
      </c>
      <c r="E152" s="12">
        <f t="shared" si="4"/>
        <v>5.2283047142859687</v>
      </c>
    </row>
    <row r="153" spans="1:5" ht="24" x14ac:dyDescent="0.25">
      <c r="A153" s="9" t="s">
        <v>193</v>
      </c>
      <c r="B153" s="9">
        <f t="shared" si="6"/>
        <v>111</v>
      </c>
      <c r="C153" s="10">
        <f>[1]Sheet1_Raw!N152</f>
        <v>2270.7991929999998</v>
      </c>
      <c r="D153" s="12">
        <f t="shared" si="5"/>
        <v>2250.6413821428573</v>
      </c>
      <c r="E153" s="12">
        <f t="shared" si="4"/>
        <v>5.7897561428571862</v>
      </c>
    </row>
    <row r="154" spans="1:5" ht="24" x14ac:dyDescent="0.25">
      <c r="A154" s="9" t="s">
        <v>194</v>
      </c>
      <c r="B154" s="9">
        <f t="shared" si="6"/>
        <v>112</v>
      </c>
      <c r="C154" s="10">
        <f>[1]Sheet1_Raw!N153</f>
        <v>2277.9687589999999</v>
      </c>
      <c r="D154" s="12">
        <f t="shared" si="5"/>
        <v>2257.0283185714284</v>
      </c>
      <c r="E154" s="12">
        <f t="shared" si="4"/>
        <v>6.3869364285710617</v>
      </c>
    </row>
    <row r="155" spans="1:5" ht="24" x14ac:dyDescent="0.25">
      <c r="A155" s="9" t="s">
        <v>195</v>
      </c>
      <c r="B155" s="9">
        <f t="shared" si="6"/>
        <v>113</v>
      </c>
      <c r="C155" s="10">
        <f>[1]Sheet1_Raw!N154</f>
        <v>2283.8759100000002</v>
      </c>
      <c r="D155" s="12">
        <f t="shared" si="5"/>
        <v>2263.9801092857142</v>
      </c>
      <c r="E155" s="12">
        <f t="shared" si="4"/>
        <v>6.9517907142858348</v>
      </c>
    </row>
    <row r="156" spans="1:5" ht="24" x14ac:dyDescent="0.25">
      <c r="A156" s="9" t="s">
        <v>196</v>
      </c>
      <c r="B156" s="9">
        <f t="shared" si="6"/>
        <v>114</v>
      </c>
      <c r="C156" s="10">
        <f>[1]Sheet1_Raw!N155</f>
        <v>2292.3555289999999</v>
      </c>
      <c r="D156" s="12">
        <f t="shared" si="5"/>
        <v>2271.1734942857142</v>
      </c>
      <c r="E156" s="12">
        <f t="shared" si="4"/>
        <v>7.1933850000000348</v>
      </c>
    </row>
    <row r="157" spans="1:5" ht="24" x14ac:dyDescent="0.25">
      <c r="A157" s="9" t="s">
        <v>197</v>
      </c>
      <c r="B157" s="9">
        <f t="shared" si="6"/>
        <v>115</v>
      </c>
      <c r="C157" s="10">
        <f>[1]Sheet1_Raw!N156</f>
        <v>2297.012174</v>
      </c>
      <c r="D157" s="12">
        <f t="shared" si="5"/>
        <v>2278.4332325714286</v>
      </c>
      <c r="E157" s="12">
        <f t="shared" si="4"/>
        <v>7.2597382857143202</v>
      </c>
    </row>
    <row r="158" spans="1:5" ht="24" x14ac:dyDescent="0.25">
      <c r="A158" s="9" t="s">
        <v>198</v>
      </c>
      <c r="B158" s="9">
        <f t="shared" si="6"/>
        <v>116</v>
      </c>
      <c r="C158" s="10">
        <f>[1]Sheet1_Raw!N157</f>
        <v>2302.9669629999999</v>
      </c>
      <c r="D158" s="12">
        <f t="shared" si="5"/>
        <v>2284.4798954285716</v>
      </c>
      <c r="E158" s="12">
        <f t="shared" si="4"/>
        <v>6.0466628571430192</v>
      </c>
    </row>
    <row r="159" spans="1:5" ht="24" x14ac:dyDescent="0.25">
      <c r="A159" s="9" t="s">
        <v>199</v>
      </c>
      <c r="B159" s="9">
        <f t="shared" si="6"/>
        <v>117</v>
      </c>
      <c r="C159" s="10">
        <f>[1]Sheet1_Raw!N158</f>
        <v>2310.8868320000001</v>
      </c>
      <c r="D159" s="12">
        <f t="shared" si="5"/>
        <v>2290.8379085714287</v>
      </c>
      <c r="E159" s="12">
        <f t="shared" si="4"/>
        <v>6.3580131428570894</v>
      </c>
    </row>
    <row r="160" spans="1:5" ht="24" x14ac:dyDescent="0.25">
      <c r="A160" s="9" t="s">
        <v>200</v>
      </c>
      <c r="B160" s="9">
        <f t="shared" si="6"/>
        <v>118</v>
      </c>
      <c r="C160" s="10">
        <f>[1]Sheet1_Raw!N159</f>
        <v>2315.9126740000002</v>
      </c>
      <c r="D160" s="12">
        <f t="shared" si="5"/>
        <v>2297.2826915714286</v>
      </c>
      <c r="E160" s="12">
        <f t="shared" si="4"/>
        <v>6.4447829999999158</v>
      </c>
    </row>
    <row r="161" spans="1:5" ht="24" x14ac:dyDescent="0.25">
      <c r="A161" s="9" t="s">
        <v>201</v>
      </c>
      <c r="B161" s="9">
        <f t="shared" si="6"/>
        <v>119</v>
      </c>
      <c r="C161" s="10">
        <f>[1]Sheet1_Raw!N160</f>
        <v>2318.711425</v>
      </c>
      <c r="D161" s="12">
        <f t="shared" si="5"/>
        <v>2303.1030724285715</v>
      </c>
      <c r="E161" s="12">
        <f t="shared" si="4"/>
        <v>5.8203808571429363</v>
      </c>
    </row>
    <row r="162" spans="1:5" ht="24" x14ac:dyDescent="0.25">
      <c r="A162" s="9" t="s">
        <v>202</v>
      </c>
      <c r="B162" s="9">
        <f t="shared" si="6"/>
        <v>120</v>
      </c>
      <c r="C162" s="10">
        <f>[1]Sheet1_Raw!N161</f>
        <v>2322.8678669999999</v>
      </c>
      <c r="D162" s="12">
        <f t="shared" si="5"/>
        <v>2308.6733519999993</v>
      </c>
      <c r="E162" s="12">
        <f t="shared" si="4"/>
        <v>5.5702795714278182</v>
      </c>
    </row>
    <row r="163" spans="1:5" ht="24" x14ac:dyDescent="0.25">
      <c r="A163" s="9" t="s">
        <v>203</v>
      </c>
      <c r="B163" s="9">
        <f t="shared" si="6"/>
        <v>121</v>
      </c>
      <c r="C163" s="10">
        <f>[1]Sheet1_Raw!N162</f>
        <v>2327.3458690000002</v>
      </c>
      <c r="D163" s="12">
        <f t="shared" si="5"/>
        <v>2313.6719720000001</v>
      </c>
      <c r="E163" s="12">
        <f t="shared" si="4"/>
        <v>4.9986200000007557</v>
      </c>
    </row>
    <row r="164" spans="1:5" ht="24" x14ac:dyDescent="0.25">
      <c r="A164" s="9" t="s">
        <v>204</v>
      </c>
      <c r="B164" s="9">
        <f t="shared" si="6"/>
        <v>122</v>
      </c>
      <c r="C164" s="10">
        <f>[1]Sheet1_Raw!N163</f>
        <v>2333.0029180000001</v>
      </c>
      <c r="D164" s="12">
        <f t="shared" si="5"/>
        <v>2318.8135068571432</v>
      </c>
      <c r="E164" s="12">
        <f t="shared" si="4"/>
        <v>5.1415348571431423</v>
      </c>
    </row>
    <row r="165" spans="1:5" ht="24" x14ac:dyDescent="0.25">
      <c r="A165" s="9" t="s">
        <v>205</v>
      </c>
      <c r="B165" s="9">
        <f t="shared" si="6"/>
        <v>123</v>
      </c>
      <c r="C165" s="10">
        <f>[1]Sheet1_Raw!N164</f>
        <v>2338.6837869999999</v>
      </c>
      <c r="D165" s="12">
        <f t="shared" si="5"/>
        <v>2323.9159102857147</v>
      </c>
      <c r="E165" s="12">
        <f t="shared" si="4"/>
        <v>5.1024034285715061</v>
      </c>
    </row>
    <row r="166" spans="1:5" ht="24" x14ac:dyDescent="0.25">
      <c r="A166" s="9" t="s">
        <v>206</v>
      </c>
      <c r="B166" s="9">
        <f t="shared" si="6"/>
        <v>124</v>
      </c>
      <c r="C166" s="10">
        <f>[1]Sheet1_Raw!N165</f>
        <v>2343.5667130000002</v>
      </c>
      <c r="D166" s="12">
        <f t="shared" si="5"/>
        <v>2328.5844647142858</v>
      </c>
      <c r="E166" s="12">
        <f t="shared" si="4"/>
        <v>4.6685544285710421</v>
      </c>
    </row>
    <row r="167" spans="1:5" ht="24" x14ac:dyDescent="0.25">
      <c r="A167" s="9" t="s">
        <v>207</v>
      </c>
      <c r="B167" s="9">
        <f t="shared" si="6"/>
        <v>125</v>
      </c>
      <c r="C167" s="10">
        <f>[1]Sheet1_Raw!N166</f>
        <v>2348.5449170000002</v>
      </c>
      <c r="D167" s="12">
        <f t="shared" si="5"/>
        <v>2333.2462137142861</v>
      </c>
      <c r="E167" s="12">
        <f t="shared" ref="E167:E230" si="7">D167-D166</f>
        <v>4.6617490000003272</v>
      </c>
    </row>
    <row r="168" spans="1:5" ht="24" x14ac:dyDescent="0.25">
      <c r="A168" s="9" t="s">
        <v>208</v>
      </c>
      <c r="B168" s="9">
        <f t="shared" si="6"/>
        <v>126</v>
      </c>
      <c r="C168" s="10">
        <f>[1]Sheet1_Raw!N167</f>
        <v>2352.4155300000002</v>
      </c>
      <c r="D168" s="12">
        <f t="shared" si="5"/>
        <v>2338.0610858571431</v>
      </c>
      <c r="E168" s="12">
        <f t="shared" si="7"/>
        <v>4.8148721428569843</v>
      </c>
    </row>
    <row r="169" spans="1:5" ht="24" x14ac:dyDescent="0.25">
      <c r="A169" s="9" t="s">
        <v>209</v>
      </c>
      <c r="B169" s="9">
        <f t="shared" si="6"/>
        <v>127</v>
      </c>
      <c r="C169" s="10">
        <f>[1]Sheet1_Raw!N168</f>
        <v>2358.8586110000001</v>
      </c>
      <c r="D169" s="12">
        <f t="shared" ref="D169:D232" si="8">AVERAGE(C163:C169)</f>
        <v>2343.2026207142858</v>
      </c>
      <c r="E169" s="12">
        <f t="shared" si="7"/>
        <v>5.1415348571426875</v>
      </c>
    </row>
    <row r="170" spans="1:5" ht="24" x14ac:dyDescent="0.25">
      <c r="A170" s="9" t="s">
        <v>210</v>
      </c>
      <c r="B170" s="9">
        <f t="shared" si="6"/>
        <v>128</v>
      </c>
      <c r="C170" s="10">
        <f>[1]Sheet1_Raw!N169</f>
        <v>2362.181384</v>
      </c>
      <c r="D170" s="12">
        <f t="shared" si="8"/>
        <v>2348.1791228571428</v>
      </c>
      <c r="E170" s="12">
        <f t="shared" si="7"/>
        <v>4.9765021428570435</v>
      </c>
    </row>
    <row r="171" spans="1:5" ht="24" x14ac:dyDescent="0.25">
      <c r="A171" s="9" t="s">
        <v>211</v>
      </c>
      <c r="B171" s="9">
        <f t="shared" si="6"/>
        <v>129</v>
      </c>
      <c r="C171" s="10">
        <f>[1]Sheet1_Raw!N170</f>
        <v>2366.4211930000001</v>
      </c>
      <c r="D171" s="12">
        <f t="shared" si="8"/>
        <v>2352.9531621428573</v>
      </c>
      <c r="E171" s="12">
        <f t="shared" si="7"/>
        <v>4.7740392857144798</v>
      </c>
    </row>
    <row r="172" spans="1:5" ht="24" x14ac:dyDescent="0.25">
      <c r="A172" s="9" t="s">
        <v>212</v>
      </c>
      <c r="B172" s="9">
        <f t="shared" ref="B172:B235" si="9">1+B171</f>
        <v>130</v>
      </c>
      <c r="C172" s="10">
        <f>[1]Sheet1_Raw!N171</f>
        <v>2370.0178860000001</v>
      </c>
      <c r="D172" s="12">
        <f t="shared" si="8"/>
        <v>2357.4294620000001</v>
      </c>
      <c r="E172" s="12">
        <f t="shared" si="7"/>
        <v>4.4762998571427488</v>
      </c>
    </row>
    <row r="173" spans="1:5" ht="24" x14ac:dyDescent="0.25">
      <c r="A173" s="9" t="s">
        <v>213</v>
      </c>
      <c r="B173" s="9">
        <f t="shared" si="9"/>
        <v>131</v>
      </c>
      <c r="C173" s="10">
        <f>[1]Sheet1_Raw!N172</f>
        <v>2373.9599560000001</v>
      </c>
      <c r="D173" s="12">
        <f t="shared" si="8"/>
        <v>2361.7713538571429</v>
      </c>
      <c r="E173" s="12">
        <f t="shared" si="7"/>
        <v>4.3418918571428549</v>
      </c>
    </row>
    <row r="174" spans="1:5" ht="24" x14ac:dyDescent="0.25">
      <c r="A174" s="9" t="s">
        <v>214</v>
      </c>
      <c r="B174" s="9">
        <f t="shared" si="9"/>
        <v>132</v>
      </c>
      <c r="C174" s="10">
        <f>[1]Sheet1_Raw!N173</f>
        <v>2378.4498669999998</v>
      </c>
      <c r="D174" s="12">
        <f t="shared" si="8"/>
        <v>2366.0434895714284</v>
      </c>
      <c r="E174" s="12">
        <f t="shared" si="7"/>
        <v>4.2721357142854686</v>
      </c>
    </row>
    <row r="175" spans="1:5" ht="24" x14ac:dyDescent="0.25">
      <c r="A175" s="9" t="s">
        <v>215</v>
      </c>
      <c r="B175" s="9">
        <f t="shared" si="9"/>
        <v>133</v>
      </c>
      <c r="C175" s="10">
        <f>[1]Sheet1_Raw!N174</f>
        <v>2380.9508780000001</v>
      </c>
      <c r="D175" s="12">
        <f t="shared" si="8"/>
        <v>2370.1199678571429</v>
      </c>
      <c r="E175" s="12">
        <f t="shared" si="7"/>
        <v>4.0764782857145292</v>
      </c>
    </row>
    <row r="176" spans="1:5" ht="24" x14ac:dyDescent="0.25">
      <c r="A176" s="9" t="s">
        <v>216</v>
      </c>
      <c r="B176" s="9">
        <f t="shared" si="9"/>
        <v>134</v>
      </c>
      <c r="C176" s="10">
        <f>[1]Sheet1_Raw!N175</f>
        <v>2384.0592780000002</v>
      </c>
      <c r="D176" s="12">
        <f t="shared" si="8"/>
        <v>2373.7200631428568</v>
      </c>
      <c r="E176" s="12">
        <f t="shared" si="7"/>
        <v>3.6000952857139055</v>
      </c>
    </row>
    <row r="177" spans="1:5" ht="24" x14ac:dyDescent="0.25">
      <c r="A177" s="9" t="s">
        <v>217</v>
      </c>
      <c r="B177" s="9">
        <f t="shared" si="9"/>
        <v>135</v>
      </c>
      <c r="C177" s="10">
        <f>[1]Sheet1_Raw!N176</f>
        <v>2387.346321</v>
      </c>
      <c r="D177" s="12">
        <f t="shared" si="8"/>
        <v>2377.3150541428572</v>
      </c>
      <c r="E177" s="12">
        <f t="shared" si="7"/>
        <v>3.5949910000003911</v>
      </c>
    </row>
    <row r="178" spans="1:5" ht="24" x14ac:dyDescent="0.25">
      <c r="A178" s="9" t="s">
        <v>218</v>
      </c>
      <c r="B178" s="9">
        <f t="shared" si="9"/>
        <v>136</v>
      </c>
      <c r="C178" s="10">
        <f>[1]Sheet1_Raw!N177</f>
        <v>2392.5150779999999</v>
      </c>
      <c r="D178" s="12">
        <f t="shared" si="8"/>
        <v>2381.0427520000003</v>
      </c>
      <c r="E178" s="12">
        <f t="shared" si="7"/>
        <v>3.7276978571430845</v>
      </c>
    </row>
    <row r="179" spans="1:5" ht="24" x14ac:dyDescent="0.25">
      <c r="A179" s="9" t="s">
        <v>219</v>
      </c>
      <c r="B179" s="9">
        <f t="shared" si="9"/>
        <v>137</v>
      </c>
      <c r="C179" s="10">
        <f>[1]Sheet1_Raw!N178</f>
        <v>2399.1844420000002</v>
      </c>
      <c r="D179" s="12">
        <f t="shared" si="8"/>
        <v>2385.2094028571432</v>
      </c>
      <c r="E179" s="12">
        <f t="shared" si="7"/>
        <v>4.1666508571429404</v>
      </c>
    </row>
    <row r="180" spans="1:5" ht="24" x14ac:dyDescent="0.25">
      <c r="A180" s="9" t="s">
        <v>220</v>
      </c>
      <c r="B180" s="9">
        <f t="shared" si="9"/>
        <v>138</v>
      </c>
      <c r="C180" s="10">
        <f>[1]Sheet1_Raw!N179</f>
        <v>2406.2706400000002</v>
      </c>
      <c r="D180" s="12">
        <f t="shared" si="8"/>
        <v>2389.8252148571432</v>
      </c>
      <c r="E180" s="12">
        <f t="shared" si="7"/>
        <v>4.6158120000000054</v>
      </c>
    </row>
    <row r="181" spans="1:5" ht="24" x14ac:dyDescent="0.25">
      <c r="A181" s="9" t="s">
        <v>221</v>
      </c>
      <c r="B181" s="9">
        <f t="shared" si="9"/>
        <v>139</v>
      </c>
      <c r="C181" s="10">
        <f>[1]Sheet1_Raw!N180</f>
        <v>2410.8081900000002</v>
      </c>
      <c r="D181" s="12">
        <f t="shared" si="8"/>
        <v>2394.4478324285715</v>
      </c>
      <c r="E181" s="12">
        <f t="shared" si="7"/>
        <v>4.6226175714282363</v>
      </c>
    </row>
    <row r="182" spans="1:5" ht="24" x14ac:dyDescent="0.25">
      <c r="A182" s="9" t="s">
        <v>222</v>
      </c>
      <c r="B182" s="9">
        <f t="shared" si="9"/>
        <v>140</v>
      </c>
      <c r="C182" s="10">
        <f>[1]Sheet1_Raw!N181</f>
        <v>2414.488249</v>
      </c>
      <c r="D182" s="12">
        <f t="shared" si="8"/>
        <v>2399.2388854285714</v>
      </c>
      <c r="E182" s="12">
        <f t="shared" si="7"/>
        <v>4.7910529999999198</v>
      </c>
    </row>
    <row r="183" spans="1:5" ht="24" x14ac:dyDescent="0.25">
      <c r="A183" s="9" t="s">
        <v>223</v>
      </c>
      <c r="B183" s="9">
        <f t="shared" si="9"/>
        <v>141</v>
      </c>
      <c r="C183" s="10">
        <f>[1]Sheet1_Raw!N182</f>
        <v>2421.5149000000001</v>
      </c>
      <c r="D183" s="12">
        <f t="shared" si="8"/>
        <v>2404.5896885714287</v>
      </c>
      <c r="E183" s="12">
        <f t="shared" si="7"/>
        <v>5.3508031428573304</v>
      </c>
    </row>
    <row r="184" spans="1:5" ht="24" x14ac:dyDescent="0.25">
      <c r="A184" s="9" t="s">
        <v>224</v>
      </c>
      <c r="B184" s="9">
        <f t="shared" si="9"/>
        <v>142</v>
      </c>
      <c r="C184" s="10">
        <f>[1]Sheet1_Raw!N183</f>
        <v>2426.183454</v>
      </c>
      <c r="D184" s="12">
        <f t="shared" si="8"/>
        <v>2410.1378504285717</v>
      </c>
      <c r="E184" s="12">
        <f t="shared" si="7"/>
        <v>5.5481618571429863</v>
      </c>
    </row>
    <row r="185" spans="1:5" ht="24" x14ac:dyDescent="0.25">
      <c r="A185" s="9" t="s">
        <v>225</v>
      </c>
      <c r="B185" s="9">
        <f t="shared" si="9"/>
        <v>143</v>
      </c>
      <c r="C185" s="10">
        <f>[1]Sheet1_Raw!N184</f>
        <v>2432.8409080000001</v>
      </c>
      <c r="D185" s="12">
        <f t="shared" si="8"/>
        <v>2415.8986832857145</v>
      </c>
      <c r="E185" s="12">
        <f t="shared" si="7"/>
        <v>5.7608328571427592</v>
      </c>
    </row>
    <row r="186" spans="1:5" ht="24" x14ac:dyDescent="0.25">
      <c r="A186" s="9" t="s">
        <v>226</v>
      </c>
      <c r="B186" s="9">
        <f t="shared" si="9"/>
        <v>144</v>
      </c>
      <c r="C186" s="10">
        <f>[1]Sheet1_Raw!N185</f>
        <v>2440.0462029999999</v>
      </c>
      <c r="D186" s="12">
        <f t="shared" si="8"/>
        <v>2421.7360777142858</v>
      </c>
      <c r="E186" s="12">
        <f t="shared" si="7"/>
        <v>5.8373944285713151</v>
      </c>
    </row>
    <row r="187" spans="1:5" ht="24" x14ac:dyDescent="0.25">
      <c r="A187" s="9" t="s">
        <v>227</v>
      </c>
      <c r="B187" s="9">
        <f t="shared" si="9"/>
        <v>145</v>
      </c>
      <c r="C187" s="10">
        <f>[1]Sheet1_Raw!N186</f>
        <v>2448.8831100000002</v>
      </c>
      <c r="D187" s="12">
        <f t="shared" si="8"/>
        <v>2427.8235734285713</v>
      </c>
      <c r="E187" s="12">
        <f t="shared" si="7"/>
        <v>6.0874957142855237</v>
      </c>
    </row>
    <row r="188" spans="1:5" ht="24" x14ac:dyDescent="0.25">
      <c r="A188" s="9" t="s">
        <v>228</v>
      </c>
      <c r="B188" s="9">
        <f t="shared" si="9"/>
        <v>146</v>
      </c>
      <c r="C188" s="10">
        <f>[1]Sheet1_Raw!N187</f>
        <v>2456.6838830000002</v>
      </c>
      <c r="D188" s="12">
        <f t="shared" si="8"/>
        <v>2434.3772438571432</v>
      </c>
      <c r="E188" s="12">
        <f t="shared" si="7"/>
        <v>6.553670428571877</v>
      </c>
    </row>
    <row r="189" spans="1:5" ht="24" x14ac:dyDescent="0.25">
      <c r="A189" s="9" t="s">
        <v>229</v>
      </c>
      <c r="B189" s="9">
        <f t="shared" si="9"/>
        <v>147</v>
      </c>
      <c r="C189" s="10">
        <f>[1]Sheet1_Raw!N188</f>
        <v>2461.3167090000002</v>
      </c>
      <c r="D189" s="12">
        <f t="shared" si="8"/>
        <v>2441.0670238571429</v>
      </c>
      <c r="E189" s="12">
        <f t="shared" si="7"/>
        <v>6.6897799999997005</v>
      </c>
    </row>
    <row r="190" spans="1:5" ht="24" x14ac:dyDescent="0.25">
      <c r="A190" s="9" t="s">
        <v>230</v>
      </c>
      <c r="B190" s="9">
        <f t="shared" si="9"/>
        <v>148</v>
      </c>
      <c r="C190" s="10">
        <f>[1]Sheet1_Raw!N189</f>
        <v>2466.6164709999998</v>
      </c>
      <c r="D190" s="12">
        <f t="shared" si="8"/>
        <v>2447.5101054285719</v>
      </c>
      <c r="E190" s="12">
        <f t="shared" si="7"/>
        <v>6.4430815714290475</v>
      </c>
    </row>
    <row r="191" spans="1:5" ht="24" x14ac:dyDescent="0.25">
      <c r="A191" s="9" t="s">
        <v>231</v>
      </c>
      <c r="B191" s="9">
        <f t="shared" si="9"/>
        <v>149</v>
      </c>
      <c r="C191" s="10">
        <f>[1]Sheet1_Raw!N190</f>
        <v>2473.7026700000001</v>
      </c>
      <c r="D191" s="12">
        <f t="shared" si="8"/>
        <v>2454.2985648571425</v>
      </c>
      <c r="E191" s="12">
        <f t="shared" si="7"/>
        <v>6.7884594285706044</v>
      </c>
    </row>
    <row r="192" spans="1:5" ht="24" x14ac:dyDescent="0.25">
      <c r="A192" s="9" t="s">
        <v>232</v>
      </c>
      <c r="B192" s="9">
        <f t="shared" si="9"/>
        <v>150</v>
      </c>
      <c r="C192" s="10">
        <f>[1]Sheet1_Raw!N191</f>
        <v>2483.6948050000001</v>
      </c>
      <c r="D192" s="12">
        <f t="shared" si="8"/>
        <v>2461.5634072857142</v>
      </c>
      <c r="E192" s="12">
        <f t="shared" si="7"/>
        <v>7.2648424285716828</v>
      </c>
    </row>
    <row r="193" spans="1:5" ht="24" x14ac:dyDescent="0.25">
      <c r="A193" s="13" t="s">
        <v>233</v>
      </c>
      <c r="B193" s="9">
        <f t="shared" si="9"/>
        <v>151</v>
      </c>
      <c r="C193" s="10">
        <f>[1]Sheet1_Raw!N192</f>
        <v>2495.4733780000001</v>
      </c>
      <c r="D193" s="12">
        <f t="shared" si="8"/>
        <v>2469.4815751428573</v>
      </c>
      <c r="E193" s="12">
        <f t="shared" si="7"/>
        <v>7.9181678571430893</v>
      </c>
    </row>
    <row r="194" spans="1:5" ht="24" x14ac:dyDescent="0.25">
      <c r="A194" s="9" t="s">
        <v>234</v>
      </c>
      <c r="B194" s="9">
        <f t="shared" si="9"/>
        <v>152</v>
      </c>
      <c r="C194" s="10">
        <f>[1]Sheet1_Raw!N193</f>
        <v>2505.7632530000001</v>
      </c>
      <c r="D194" s="12">
        <f t="shared" si="8"/>
        <v>2477.6073098571428</v>
      </c>
      <c r="E194" s="12">
        <f t="shared" si="7"/>
        <v>8.1257347142854996</v>
      </c>
    </row>
    <row r="195" spans="1:5" ht="24" x14ac:dyDescent="0.25">
      <c r="A195" s="9" t="s">
        <v>235</v>
      </c>
      <c r="B195" s="9">
        <f t="shared" si="9"/>
        <v>153</v>
      </c>
      <c r="C195" s="10">
        <f>[1]Sheet1_Raw!N194</f>
        <v>2512.9804570000001</v>
      </c>
      <c r="D195" s="12">
        <f t="shared" si="8"/>
        <v>2485.649677571429</v>
      </c>
      <c r="E195" s="12">
        <f t="shared" si="7"/>
        <v>8.0423677142862289</v>
      </c>
    </row>
    <row r="196" spans="1:5" ht="24" x14ac:dyDescent="0.25">
      <c r="A196" s="9" t="s">
        <v>236</v>
      </c>
      <c r="B196" s="9">
        <f t="shared" si="9"/>
        <v>154</v>
      </c>
      <c r="C196" s="10">
        <f>[1]Sheet1_Raw!N195</f>
        <v>2515.5410160000001</v>
      </c>
      <c r="D196" s="12">
        <f t="shared" si="8"/>
        <v>2493.3960071428569</v>
      </c>
      <c r="E196" s="12">
        <f t="shared" si="7"/>
        <v>7.7463295714278502</v>
      </c>
    </row>
    <row r="197" spans="1:5" ht="24" x14ac:dyDescent="0.25">
      <c r="A197" s="9" t="s">
        <v>237</v>
      </c>
      <c r="B197" s="9">
        <f t="shared" si="9"/>
        <v>155</v>
      </c>
      <c r="C197" s="10">
        <f>[1]Sheet1_Raw!N196</f>
        <v>2526.15245</v>
      </c>
      <c r="D197" s="12">
        <f t="shared" si="8"/>
        <v>2501.9011470000005</v>
      </c>
      <c r="E197" s="12">
        <f t="shared" si="7"/>
        <v>8.5051398571436039</v>
      </c>
    </row>
    <row r="198" spans="1:5" ht="24" x14ac:dyDescent="0.25">
      <c r="A198" s="9" t="s">
        <v>238</v>
      </c>
      <c r="B198" s="9">
        <f t="shared" si="9"/>
        <v>156</v>
      </c>
      <c r="C198" s="10">
        <f>[1]Sheet1_Raw!N197</f>
        <v>2534.6916179999998</v>
      </c>
      <c r="D198" s="12">
        <f t="shared" si="8"/>
        <v>2510.6138538571427</v>
      </c>
      <c r="E198" s="12">
        <f t="shared" si="7"/>
        <v>8.712706857142166</v>
      </c>
    </row>
    <row r="199" spans="1:5" ht="24" x14ac:dyDescent="0.25">
      <c r="A199" s="9" t="s">
        <v>239</v>
      </c>
      <c r="B199" s="9">
        <f t="shared" si="9"/>
        <v>157</v>
      </c>
      <c r="C199" s="10">
        <f>[1]Sheet1_Raw!N198</f>
        <v>2549.9954250000001</v>
      </c>
      <c r="D199" s="12">
        <f t="shared" si="8"/>
        <v>2520.0853710000001</v>
      </c>
      <c r="E199" s="12">
        <f t="shared" si="7"/>
        <v>9.4715171428574649</v>
      </c>
    </row>
    <row r="200" spans="1:5" ht="24" x14ac:dyDescent="0.25">
      <c r="A200" s="9" t="s">
        <v>240</v>
      </c>
      <c r="B200" s="9">
        <f t="shared" si="9"/>
        <v>158</v>
      </c>
      <c r="C200" s="10">
        <f>[1]Sheet1_Raw!N199</f>
        <v>2561.023694</v>
      </c>
      <c r="D200" s="12">
        <f t="shared" si="8"/>
        <v>2529.4497018571428</v>
      </c>
      <c r="E200" s="12">
        <f t="shared" si="7"/>
        <v>9.3643308571427042</v>
      </c>
    </row>
    <row r="201" spans="1:5" ht="24" x14ac:dyDescent="0.25">
      <c r="A201" s="9" t="s">
        <v>241</v>
      </c>
      <c r="B201" s="9">
        <f t="shared" si="9"/>
        <v>159</v>
      </c>
      <c r="C201" s="10">
        <f>[1]Sheet1_Raw!N200</f>
        <v>2574.8030749999998</v>
      </c>
      <c r="D201" s="12">
        <f t="shared" si="8"/>
        <v>2539.3125335714285</v>
      </c>
      <c r="E201" s="12">
        <f t="shared" si="7"/>
        <v>9.8628317142856758</v>
      </c>
    </row>
    <row r="202" spans="1:5" ht="24" x14ac:dyDescent="0.25">
      <c r="A202" s="9" t="s">
        <v>242</v>
      </c>
      <c r="B202" s="9">
        <f t="shared" si="9"/>
        <v>160</v>
      </c>
      <c r="C202" s="10">
        <f>[1]Sheet1_Raw!N201</f>
        <v>2583.2231470000002</v>
      </c>
      <c r="D202" s="12">
        <f t="shared" si="8"/>
        <v>2549.3472035714285</v>
      </c>
      <c r="E202" s="12">
        <f t="shared" si="7"/>
        <v>10.034670000000006</v>
      </c>
    </row>
    <row r="203" spans="1:5" ht="24" x14ac:dyDescent="0.25">
      <c r="A203" s="9" t="s">
        <v>243</v>
      </c>
      <c r="B203" s="9">
        <f t="shared" si="9"/>
        <v>161</v>
      </c>
      <c r="C203" s="10">
        <f>[1]Sheet1_Raw!N202</f>
        <v>2587.8083339999998</v>
      </c>
      <c r="D203" s="12">
        <f t="shared" si="8"/>
        <v>2559.6711061428573</v>
      </c>
      <c r="E203" s="12">
        <f t="shared" si="7"/>
        <v>10.323902571428789</v>
      </c>
    </row>
    <row r="204" spans="1:5" ht="24" x14ac:dyDescent="0.25">
      <c r="A204" s="9" t="s">
        <v>244</v>
      </c>
      <c r="B204" s="9">
        <f t="shared" si="9"/>
        <v>162</v>
      </c>
      <c r="C204" s="10">
        <f>[1]Sheet1_Raw!N203</f>
        <v>2602.3380189999998</v>
      </c>
      <c r="D204" s="12">
        <f t="shared" si="8"/>
        <v>2570.5547588571426</v>
      </c>
      <c r="E204" s="12">
        <f t="shared" si="7"/>
        <v>10.88365271428529</v>
      </c>
    </row>
    <row r="205" spans="1:5" ht="24" x14ac:dyDescent="0.25">
      <c r="A205" s="9" t="s">
        <v>245</v>
      </c>
      <c r="B205" s="9">
        <f t="shared" si="9"/>
        <v>163</v>
      </c>
      <c r="C205" s="10">
        <f>[1]Sheet1_Raw!N204</f>
        <v>2614.6287029999999</v>
      </c>
      <c r="D205" s="12">
        <f t="shared" si="8"/>
        <v>2581.9743424285712</v>
      </c>
      <c r="E205" s="12">
        <f t="shared" si="7"/>
        <v>11.419583571428575</v>
      </c>
    </row>
    <row r="206" spans="1:5" ht="24" x14ac:dyDescent="0.25">
      <c r="A206" s="9" t="s">
        <v>246</v>
      </c>
      <c r="B206" s="9">
        <f t="shared" si="9"/>
        <v>164</v>
      </c>
      <c r="C206" s="10">
        <f>[1]Sheet1_Raw!N205</f>
        <v>2630.3374370000001</v>
      </c>
      <c r="D206" s="12">
        <f t="shared" si="8"/>
        <v>2593.4517727142857</v>
      </c>
      <c r="E206" s="12">
        <f t="shared" si="7"/>
        <v>11.47743028571449</v>
      </c>
    </row>
    <row r="207" spans="1:5" ht="24" x14ac:dyDescent="0.25">
      <c r="A207" s="9" t="s">
        <v>247</v>
      </c>
      <c r="B207" s="9">
        <f t="shared" si="9"/>
        <v>165</v>
      </c>
      <c r="C207" s="10">
        <f>[1]Sheet1_Raw!N206</f>
        <v>2647.272856</v>
      </c>
      <c r="D207" s="12">
        <f t="shared" si="8"/>
        <v>2605.7730815714285</v>
      </c>
      <c r="E207" s="12">
        <f t="shared" si="7"/>
        <v>12.321308857142867</v>
      </c>
    </row>
    <row r="208" spans="1:5" ht="24" x14ac:dyDescent="0.25">
      <c r="A208" s="9" t="s">
        <v>248</v>
      </c>
      <c r="B208" s="9">
        <f t="shared" si="9"/>
        <v>166</v>
      </c>
      <c r="C208" s="10">
        <f>[1]Sheet1_Raw!N207</f>
        <v>2665.2563190000001</v>
      </c>
      <c r="D208" s="12">
        <f t="shared" si="8"/>
        <v>2618.6949735714288</v>
      </c>
      <c r="E208" s="12">
        <f t="shared" si="7"/>
        <v>12.921892000000298</v>
      </c>
    </row>
    <row r="209" spans="1:5" ht="24" x14ac:dyDescent="0.25">
      <c r="A209" s="9" t="s">
        <v>249</v>
      </c>
      <c r="B209" s="9">
        <f t="shared" si="9"/>
        <v>167</v>
      </c>
      <c r="C209" s="10">
        <f>[1]Sheet1_Raw!N208</f>
        <v>2673.5572940000002</v>
      </c>
      <c r="D209" s="12">
        <f t="shared" si="8"/>
        <v>2631.5998517142862</v>
      </c>
      <c r="E209" s="12">
        <f t="shared" si="7"/>
        <v>12.904878142857342</v>
      </c>
    </row>
    <row r="210" spans="1:5" ht="24" x14ac:dyDescent="0.25">
      <c r="A210" s="9" t="s">
        <v>250</v>
      </c>
      <c r="B210" s="9">
        <f t="shared" si="9"/>
        <v>168</v>
      </c>
      <c r="C210" s="10">
        <f>[1]Sheet1_Raw!N209</f>
        <v>2679.7383650000002</v>
      </c>
      <c r="D210" s="12">
        <f t="shared" si="8"/>
        <v>2644.732713285714</v>
      </c>
      <c r="E210" s="12">
        <f t="shared" si="7"/>
        <v>13.132861571427838</v>
      </c>
    </row>
    <row r="211" spans="1:5" ht="24" x14ac:dyDescent="0.25">
      <c r="A211" s="9" t="s">
        <v>251</v>
      </c>
      <c r="B211" s="9">
        <f t="shared" si="9"/>
        <v>169</v>
      </c>
      <c r="C211" s="10">
        <f>[1]Sheet1_Raw!N210</f>
        <v>2699.90128</v>
      </c>
      <c r="D211" s="12">
        <f t="shared" si="8"/>
        <v>2658.6703220000004</v>
      </c>
      <c r="E211" s="12">
        <f t="shared" si="7"/>
        <v>13.937608714286398</v>
      </c>
    </row>
    <row r="212" spans="1:5" ht="24" x14ac:dyDescent="0.25">
      <c r="A212" s="9" t="s">
        <v>252</v>
      </c>
      <c r="B212" s="9">
        <f t="shared" si="9"/>
        <v>170</v>
      </c>
      <c r="C212" s="10">
        <f>[1]Sheet1_Raw!N211</f>
        <v>2716.8128809999998</v>
      </c>
      <c r="D212" s="12">
        <f t="shared" si="8"/>
        <v>2673.268061714286</v>
      </c>
      <c r="E212" s="12">
        <f t="shared" si="7"/>
        <v>14.597739714285581</v>
      </c>
    </row>
    <row r="213" spans="1:5" ht="24" x14ac:dyDescent="0.25">
      <c r="A213" s="9" t="s">
        <v>253</v>
      </c>
      <c r="B213" s="9">
        <f t="shared" si="9"/>
        <v>171</v>
      </c>
      <c r="C213" s="10">
        <f>[1]Sheet1_Raw!N212</f>
        <v>2735.7014709999999</v>
      </c>
      <c r="D213" s="12">
        <f t="shared" si="8"/>
        <v>2688.3200665714285</v>
      </c>
      <c r="E213" s="12">
        <f t="shared" si="7"/>
        <v>15.052004857142492</v>
      </c>
    </row>
    <row r="214" spans="1:5" ht="24" x14ac:dyDescent="0.25">
      <c r="A214" s="9" t="s">
        <v>254</v>
      </c>
      <c r="B214" s="9">
        <f t="shared" si="9"/>
        <v>172</v>
      </c>
      <c r="C214" s="10">
        <f>[1]Sheet1_Raw!N213</f>
        <v>2754.5900609999999</v>
      </c>
      <c r="D214" s="12">
        <f t="shared" si="8"/>
        <v>2703.651095857143</v>
      </c>
      <c r="E214" s="12">
        <f t="shared" si="7"/>
        <v>15.331029285714521</v>
      </c>
    </row>
    <row r="215" spans="1:5" ht="24" x14ac:dyDescent="0.25">
      <c r="A215" s="9" t="s">
        <v>255</v>
      </c>
      <c r="B215" s="9">
        <f t="shared" si="9"/>
        <v>173</v>
      </c>
      <c r="C215" s="10">
        <f>[1]Sheet1_Raw!N214</f>
        <v>2775.2769979999998</v>
      </c>
      <c r="D215" s="12">
        <f t="shared" si="8"/>
        <v>2719.3683357142859</v>
      </c>
      <c r="E215" s="12">
        <f t="shared" si="7"/>
        <v>15.717239857142886</v>
      </c>
    </row>
    <row r="216" spans="1:5" ht="24" x14ac:dyDescent="0.25">
      <c r="A216" s="9" t="s">
        <v>256</v>
      </c>
      <c r="B216" s="9">
        <f t="shared" si="9"/>
        <v>174</v>
      </c>
      <c r="C216" s="10">
        <f>[1]Sheet1_Raw!N215</f>
        <v>2785.1857669999999</v>
      </c>
      <c r="D216" s="12">
        <f t="shared" si="8"/>
        <v>2735.3152604285715</v>
      </c>
      <c r="E216" s="12">
        <f t="shared" si="7"/>
        <v>15.946924714285615</v>
      </c>
    </row>
    <row r="217" spans="1:5" ht="24" x14ac:dyDescent="0.25">
      <c r="A217" s="9" t="s">
        <v>257</v>
      </c>
      <c r="B217" s="9">
        <f t="shared" si="9"/>
        <v>175</v>
      </c>
      <c r="C217" s="10">
        <f>[1]Sheet1_Raw!N216</f>
        <v>2792.7245290000001</v>
      </c>
      <c r="D217" s="12">
        <f t="shared" si="8"/>
        <v>2751.4561409999997</v>
      </c>
      <c r="E217" s="12">
        <f t="shared" si="7"/>
        <v>16.14088057142817</v>
      </c>
    </row>
    <row r="218" spans="1:5" ht="24" x14ac:dyDescent="0.25">
      <c r="A218" s="9" t="s">
        <v>258</v>
      </c>
      <c r="B218" s="9">
        <f t="shared" si="9"/>
        <v>176</v>
      </c>
      <c r="C218" s="10">
        <f>[1]Sheet1_Raw!N217</f>
        <v>2812.1133220000002</v>
      </c>
      <c r="D218" s="12">
        <f t="shared" si="8"/>
        <v>2767.4864327142859</v>
      </c>
      <c r="E218" s="12">
        <f t="shared" si="7"/>
        <v>16.03029171428625</v>
      </c>
    </row>
    <row r="219" spans="1:5" ht="24" x14ac:dyDescent="0.25">
      <c r="A219" s="9" t="s">
        <v>259</v>
      </c>
      <c r="B219" s="9">
        <f t="shared" si="9"/>
        <v>177</v>
      </c>
      <c r="C219" s="10">
        <f>[1]Sheet1_Raw!N218</f>
        <v>2829.5132149999999</v>
      </c>
      <c r="D219" s="12">
        <f t="shared" si="8"/>
        <v>2783.5864804285711</v>
      </c>
      <c r="E219" s="12">
        <f t="shared" si="7"/>
        <v>16.100047714285211</v>
      </c>
    </row>
    <row r="220" spans="1:5" ht="24" x14ac:dyDescent="0.25">
      <c r="A220" s="9" t="s">
        <v>260</v>
      </c>
      <c r="B220" s="9">
        <f t="shared" si="9"/>
        <v>178</v>
      </c>
      <c r="C220" s="10">
        <f>[1]Sheet1_Raw!N219</f>
        <v>2846.5081829999999</v>
      </c>
      <c r="D220" s="12">
        <f t="shared" si="8"/>
        <v>2799.4160107142857</v>
      </c>
      <c r="E220" s="12">
        <f t="shared" si="7"/>
        <v>15.829530285714554</v>
      </c>
    </row>
    <row r="221" spans="1:5" ht="24" x14ac:dyDescent="0.25">
      <c r="A221" s="9" t="s">
        <v>261</v>
      </c>
      <c r="B221" s="9">
        <f t="shared" si="9"/>
        <v>179</v>
      </c>
      <c r="C221" s="10">
        <f>[1]Sheet1_Raw!N220</f>
        <v>2865.0990339999998</v>
      </c>
      <c r="D221" s="12">
        <f t="shared" si="8"/>
        <v>2815.2030068571426</v>
      </c>
      <c r="E221" s="12">
        <f t="shared" si="7"/>
        <v>15.786996142856879</v>
      </c>
    </row>
    <row r="222" spans="1:5" ht="24" x14ac:dyDescent="0.25">
      <c r="A222" s="9" t="s">
        <v>262</v>
      </c>
      <c r="B222" s="9">
        <f t="shared" si="9"/>
        <v>180</v>
      </c>
      <c r="C222" s="10">
        <f>[1]Sheet1_Raw!N221</f>
        <v>2883.6184269999999</v>
      </c>
      <c r="D222" s="12">
        <f t="shared" si="8"/>
        <v>2830.680353857143</v>
      </c>
      <c r="E222" s="12">
        <f t="shared" si="7"/>
        <v>15.477347000000464</v>
      </c>
    </row>
    <row r="223" spans="1:5" ht="24" x14ac:dyDescent="0.25">
      <c r="A223" s="9" t="s">
        <v>263</v>
      </c>
      <c r="B223" s="9">
        <f t="shared" si="9"/>
        <v>181</v>
      </c>
      <c r="C223" s="10">
        <f>[1]Sheet1_Raw!N222</f>
        <v>2892.0623179999998</v>
      </c>
      <c r="D223" s="12">
        <f t="shared" si="8"/>
        <v>2845.9484325714288</v>
      </c>
      <c r="E223" s="12">
        <f t="shared" si="7"/>
        <v>15.268078714285821</v>
      </c>
    </row>
    <row r="224" spans="1:5" ht="24" x14ac:dyDescent="0.25">
      <c r="A224" s="9" t="s">
        <v>264</v>
      </c>
      <c r="B224" s="9">
        <f t="shared" si="9"/>
        <v>182</v>
      </c>
      <c r="C224" s="10">
        <f>[1]Sheet1_Raw!N223</f>
        <v>2897.659819</v>
      </c>
      <c r="D224" s="12">
        <f t="shared" si="8"/>
        <v>2860.939188285714</v>
      </c>
      <c r="E224" s="12">
        <f t="shared" si="7"/>
        <v>14.990755714285115</v>
      </c>
    </row>
    <row r="225" spans="1:5" ht="24" x14ac:dyDescent="0.25">
      <c r="A225" s="9" t="s">
        <v>265</v>
      </c>
      <c r="B225" s="9">
        <f t="shared" si="9"/>
        <v>183</v>
      </c>
      <c r="C225" s="10">
        <f>[1]Sheet1_Raw!N224</f>
        <v>2915.4884569999999</v>
      </c>
      <c r="D225" s="12">
        <f t="shared" si="8"/>
        <v>2875.7070647142855</v>
      </c>
      <c r="E225" s="12">
        <f t="shared" si="7"/>
        <v>14.767876428571526</v>
      </c>
    </row>
    <row r="226" spans="1:5" ht="24" x14ac:dyDescent="0.25">
      <c r="A226" s="9" t="s">
        <v>266</v>
      </c>
      <c r="B226" s="9">
        <f t="shared" si="9"/>
        <v>184</v>
      </c>
      <c r="C226" s="10">
        <f>[1]Sheet1_Raw!N225</f>
        <v>2929.9347750000002</v>
      </c>
      <c r="D226" s="12">
        <f t="shared" si="8"/>
        <v>2890.0530018571435</v>
      </c>
      <c r="E226" s="12">
        <f t="shared" si="7"/>
        <v>14.34593714285802</v>
      </c>
    </row>
    <row r="227" spans="1:5" ht="24" x14ac:dyDescent="0.25">
      <c r="A227" s="9" t="s">
        <v>267</v>
      </c>
      <c r="B227" s="9">
        <f t="shared" si="9"/>
        <v>185</v>
      </c>
      <c r="C227" s="10">
        <f>[1]Sheet1_Raw!N226</f>
        <v>2946.5605460000002</v>
      </c>
      <c r="D227" s="12">
        <f t="shared" si="8"/>
        <v>2904.3461965714291</v>
      </c>
      <c r="E227" s="12">
        <f t="shared" si="7"/>
        <v>14.293194714285619</v>
      </c>
    </row>
    <row r="228" spans="1:5" ht="24" x14ac:dyDescent="0.25">
      <c r="A228" s="9" t="s">
        <v>268</v>
      </c>
      <c r="B228" s="9">
        <f t="shared" si="9"/>
        <v>186</v>
      </c>
      <c r="C228" s="10">
        <f>[1]Sheet1_Raw!N227</f>
        <v>2963.5793319999998</v>
      </c>
      <c r="D228" s="12">
        <f t="shared" si="8"/>
        <v>2918.4148105714289</v>
      </c>
      <c r="E228" s="12">
        <f t="shared" si="7"/>
        <v>14.068613999999798</v>
      </c>
    </row>
    <row r="229" spans="1:5" ht="24" x14ac:dyDescent="0.25">
      <c r="A229" s="9" t="s">
        <v>269</v>
      </c>
      <c r="B229" s="9">
        <f t="shared" si="9"/>
        <v>187</v>
      </c>
      <c r="C229" s="10">
        <f>[1]Sheet1_Raw!N228</f>
        <v>2980.7648530000001</v>
      </c>
      <c r="D229" s="12">
        <f t="shared" si="8"/>
        <v>2932.2928714285713</v>
      </c>
      <c r="E229" s="12">
        <f t="shared" si="7"/>
        <v>13.878060857142373</v>
      </c>
    </row>
    <row r="230" spans="1:5" ht="24" x14ac:dyDescent="0.25">
      <c r="A230" s="9" t="s">
        <v>270</v>
      </c>
      <c r="B230" s="9">
        <f t="shared" si="9"/>
        <v>188</v>
      </c>
      <c r="C230" s="10">
        <f>[1]Sheet1_Raw!N229</f>
        <v>2989.994776</v>
      </c>
      <c r="D230" s="12">
        <f t="shared" si="8"/>
        <v>2946.2832225714287</v>
      </c>
      <c r="E230" s="12">
        <f t="shared" si="7"/>
        <v>13.990351142857435</v>
      </c>
    </row>
    <row r="231" spans="1:5" ht="24" x14ac:dyDescent="0.25">
      <c r="A231" s="9" t="s">
        <v>271</v>
      </c>
      <c r="B231" s="9">
        <f t="shared" si="9"/>
        <v>189</v>
      </c>
      <c r="C231" s="10">
        <f>[1]Sheet1_Raw!N230</f>
        <v>2997.974193</v>
      </c>
      <c r="D231" s="12">
        <f t="shared" si="8"/>
        <v>2960.6138474285713</v>
      </c>
      <c r="E231" s="12">
        <f t="shared" ref="E231:E294" si="10">D231-D230</f>
        <v>14.330624857142539</v>
      </c>
    </row>
    <row r="232" spans="1:5" ht="24" x14ac:dyDescent="0.25">
      <c r="A232" s="9" t="s">
        <v>272</v>
      </c>
      <c r="B232" s="9">
        <f t="shared" si="9"/>
        <v>190</v>
      </c>
      <c r="C232" s="10">
        <f>[1]Sheet1_Raw!N231</f>
        <v>3020.578571</v>
      </c>
      <c r="D232" s="12">
        <f t="shared" si="8"/>
        <v>2975.6267208571421</v>
      </c>
      <c r="E232" s="12">
        <f t="shared" si="10"/>
        <v>15.012873428570856</v>
      </c>
    </row>
    <row r="233" spans="1:5" ht="24" x14ac:dyDescent="0.25">
      <c r="A233" s="9" t="s">
        <v>273</v>
      </c>
      <c r="B233" s="9">
        <f t="shared" si="9"/>
        <v>191</v>
      </c>
      <c r="C233" s="10">
        <f>[1]Sheet1_Raw!N232</f>
        <v>3036.4302189999999</v>
      </c>
      <c r="D233" s="12">
        <f t="shared" ref="D233:D296" si="11">AVERAGE(C227:C233)</f>
        <v>2990.840355714286</v>
      </c>
      <c r="E233" s="12">
        <f t="shared" si="10"/>
        <v>15.213634857143916</v>
      </c>
    </row>
    <row r="234" spans="1:5" ht="24" x14ac:dyDescent="0.25">
      <c r="A234" s="9" t="s">
        <v>274</v>
      </c>
      <c r="B234" s="9">
        <f t="shared" si="9"/>
        <v>192</v>
      </c>
      <c r="C234" s="10">
        <f>[1]Sheet1_Raw!N233</f>
        <v>3054.0087560000002</v>
      </c>
      <c r="D234" s="12">
        <f t="shared" si="11"/>
        <v>3006.1900999999998</v>
      </c>
      <c r="E234" s="12">
        <f t="shared" si="10"/>
        <v>15.349744285713768</v>
      </c>
    </row>
    <row r="235" spans="1:5" ht="24" x14ac:dyDescent="0.25">
      <c r="A235" s="9" t="s">
        <v>275</v>
      </c>
      <c r="B235" s="9">
        <f t="shared" si="9"/>
        <v>193</v>
      </c>
      <c r="C235" s="10">
        <f>[1]Sheet1_Raw!N234</f>
        <v>3074.445592</v>
      </c>
      <c r="D235" s="12">
        <f t="shared" si="11"/>
        <v>3022.0281371428573</v>
      </c>
      <c r="E235" s="12">
        <f t="shared" si="10"/>
        <v>15.838037142857502</v>
      </c>
    </row>
    <row r="236" spans="1:5" ht="24" x14ac:dyDescent="0.25">
      <c r="A236" s="9" t="s">
        <v>276</v>
      </c>
      <c r="B236" s="9">
        <f t="shared" ref="B236:B299" si="12">1+B235</f>
        <v>194</v>
      </c>
      <c r="C236" s="10">
        <f>[1]Sheet1_Raw!N235</f>
        <v>3093.3341820000001</v>
      </c>
      <c r="D236" s="12">
        <f t="shared" si="11"/>
        <v>3038.1094698571428</v>
      </c>
      <c r="E236" s="12">
        <f t="shared" si="10"/>
        <v>16.081332714285509</v>
      </c>
    </row>
    <row r="237" spans="1:5" ht="24" x14ac:dyDescent="0.25">
      <c r="A237" s="9" t="s">
        <v>277</v>
      </c>
      <c r="B237" s="9">
        <f t="shared" si="12"/>
        <v>195</v>
      </c>
      <c r="C237" s="10">
        <f>[1]Sheet1_Raw!N236</f>
        <v>3106.2203450000002</v>
      </c>
      <c r="D237" s="12">
        <f t="shared" si="11"/>
        <v>3054.7131225714288</v>
      </c>
      <c r="E237" s="12">
        <f t="shared" si="10"/>
        <v>16.603652714286</v>
      </c>
    </row>
    <row r="238" spans="1:5" ht="24" x14ac:dyDescent="0.25">
      <c r="A238" s="9" t="s">
        <v>278</v>
      </c>
      <c r="B238" s="9">
        <f t="shared" si="12"/>
        <v>196</v>
      </c>
      <c r="C238" s="10">
        <f>[1]Sheet1_Raw!N237</f>
        <v>3117.1771570000001</v>
      </c>
      <c r="D238" s="12">
        <f t="shared" si="11"/>
        <v>3071.742117428571</v>
      </c>
      <c r="E238" s="12">
        <f t="shared" si="10"/>
        <v>17.028994857142152</v>
      </c>
    </row>
    <row r="239" spans="1:5" ht="24" x14ac:dyDescent="0.25">
      <c r="A239" s="9" t="s">
        <v>279</v>
      </c>
      <c r="B239" s="9">
        <f t="shared" si="12"/>
        <v>197</v>
      </c>
      <c r="C239" s="10">
        <f>[1]Sheet1_Raw!N238</f>
        <v>3134.8628800000001</v>
      </c>
      <c r="D239" s="12">
        <f t="shared" si="11"/>
        <v>3088.0684472857142</v>
      </c>
      <c r="E239" s="12">
        <f t="shared" si="10"/>
        <v>16.326329857143264</v>
      </c>
    </row>
    <row r="240" spans="1:5" ht="24" x14ac:dyDescent="0.25">
      <c r="A240" s="9" t="s">
        <v>280</v>
      </c>
      <c r="B240" s="9">
        <f t="shared" si="12"/>
        <v>198</v>
      </c>
      <c r="C240" s="10">
        <f>[1]Sheet1_Raw!N239</f>
        <v>3156.204843</v>
      </c>
      <c r="D240" s="12">
        <f t="shared" si="11"/>
        <v>3105.1791078571428</v>
      </c>
      <c r="E240" s="12">
        <f t="shared" si="10"/>
        <v>17.110660571428525</v>
      </c>
    </row>
    <row r="241" spans="1:5" ht="24" x14ac:dyDescent="0.25">
      <c r="A241" s="9" t="s">
        <v>281</v>
      </c>
      <c r="B241" s="9">
        <f t="shared" si="12"/>
        <v>199</v>
      </c>
      <c r="C241" s="10">
        <f>[1]Sheet1_Raw!N240</f>
        <v>3178.29711</v>
      </c>
      <c r="D241" s="12">
        <f t="shared" si="11"/>
        <v>3122.9345870000002</v>
      </c>
      <c r="E241" s="12">
        <f t="shared" si="10"/>
        <v>17.755479142857439</v>
      </c>
    </row>
    <row r="242" spans="1:5" ht="24" x14ac:dyDescent="0.25">
      <c r="A242" s="9" t="s">
        <v>282</v>
      </c>
      <c r="B242" s="9">
        <f t="shared" si="12"/>
        <v>200</v>
      </c>
      <c r="C242" s="10">
        <f>[1]Sheet1_Raw!N241</f>
        <v>3204.2480799999998</v>
      </c>
      <c r="D242" s="12">
        <f t="shared" si="11"/>
        <v>3141.4777995714289</v>
      </c>
      <c r="E242" s="12">
        <f t="shared" si="10"/>
        <v>18.543212571428739</v>
      </c>
    </row>
    <row r="243" spans="1:5" ht="24" x14ac:dyDescent="0.25">
      <c r="A243" s="9" t="s">
        <v>283</v>
      </c>
      <c r="B243" s="9">
        <f t="shared" si="12"/>
        <v>201</v>
      </c>
      <c r="C243" s="10">
        <f>[1]Sheet1_Raw!N242</f>
        <v>3230.4372410000001</v>
      </c>
      <c r="D243" s="12">
        <f t="shared" si="11"/>
        <v>3161.063950857143</v>
      </c>
      <c r="E243" s="12">
        <f t="shared" si="10"/>
        <v>19.586151285714095</v>
      </c>
    </row>
    <row r="244" spans="1:5" ht="24" x14ac:dyDescent="0.25">
      <c r="A244" s="9" t="s">
        <v>284</v>
      </c>
      <c r="B244" s="9">
        <f t="shared" si="12"/>
        <v>202</v>
      </c>
      <c r="C244" s="10">
        <f>[1]Sheet1_Raw!N243</f>
        <v>3250.50488</v>
      </c>
      <c r="D244" s="12">
        <f t="shared" si="11"/>
        <v>3181.6760272857141</v>
      </c>
      <c r="E244" s="12">
        <f t="shared" si="10"/>
        <v>20.612076428571072</v>
      </c>
    </row>
    <row r="245" spans="1:5" ht="24" x14ac:dyDescent="0.25">
      <c r="A245" s="9" t="s">
        <v>285</v>
      </c>
      <c r="B245" s="9">
        <f t="shared" si="12"/>
        <v>203</v>
      </c>
      <c r="C245" s="10">
        <f>[1]Sheet1_Raw!N244</f>
        <v>3262.8074740000002</v>
      </c>
      <c r="D245" s="12">
        <f t="shared" si="11"/>
        <v>3202.4803582857139</v>
      </c>
      <c r="E245" s="12">
        <f t="shared" si="10"/>
        <v>20.80433099999982</v>
      </c>
    </row>
    <row r="246" spans="1:5" ht="24" x14ac:dyDescent="0.25">
      <c r="A246" s="9" t="s">
        <v>286</v>
      </c>
      <c r="B246" s="9">
        <f t="shared" si="12"/>
        <v>204</v>
      </c>
      <c r="C246" s="10">
        <f>[1]Sheet1_Raw!N245</f>
        <v>3281.8032499999999</v>
      </c>
      <c r="D246" s="12">
        <f t="shared" si="11"/>
        <v>3223.471839714286</v>
      </c>
      <c r="E246" s="12">
        <f t="shared" si="10"/>
        <v>20.991481428572115</v>
      </c>
    </row>
    <row r="247" spans="1:5" ht="24" x14ac:dyDescent="0.25">
      <c r="A247" s="9" t="s">
        <v>287</v>
      </c>
      <c r="B247" s="9">
        <f t="shared" si="12"/>
        <v>205</v>
      </c>
      <c r="C247" s="10">
        <f>[1]Sheet1_Raw!N246</f>
        <v>3303.8597880000002</v>
      </c>
      <c r="D247" s="12">
        <f t="shared" si="11"/>
        <v>3244.5654032857151</v>
      </c>
      <c r="E247" s="12">
        <f t="shared" si="10"/>
        <v>21.093563571429058</v>
      </c>
    </row>
    <row r="248" spans="1:5" ht="24" x14ac:dyDescent="0.25">
      <c r="A248" s="9" t="s">
        <v>288</v>
      </c>
      <c r="B248" s="9">
        <f t="shared" si="12"/>
        <v>206</v>
      </c>
      <c r="C248" s="10">
        <f>[1]Sheet1_Raw!N247</f>
        <v>3323.0699370000002</v>
      </c>
      <c r="D248" s="12">
        <f t="shared" si="11"/>
        <v>3265.247235714286</v>
      </c>
      <c r="E248" s="12">
        <f t="shared" si="10"/>
        <v>20.681832428570942</v>
      </c>
    </row>
    <row r="249" spans="1:5" ht="24" x14ac:dyDescent="0.25">
      <c r="A249" s="9" t="s">
        <v>289</v>
      </c>
      <c r="B249" s="9">
        <f t="shared" si="12"/>
        <v>207</v>
      </c>
      <c r="C249" s="10">
        <f>[1]Sheet1_Raw!N248</f>
        <v>3350.7120669999999</v>
      </c>
      <c r="D249" s="12">
        <f t="shared" si="11"/>
        <v>3286.1706624285716</v>
      </c>
      <c r="E249" s="12">
        <f t="shared" si="10"/>
        <v>20.923426714285597</v>
      </c>
    </row>
    <row r="250" spans="1:5" ht="24" x14ac:dyDescent="0.25">
      <c r="A250" s="9" t="s">
        <v>290</v>
      </c>
      <c r="B250" s="9">
        <f t="shared" si="12"/>
        <v>208</v>
      </c>
      <c r="C250" s="10">
        <f>[1]Sheet1_Raw!N249</f>
        <v>3378.890128</v>
      </c>
      <c r="D250" s="12">
        <f t="shared" si="11"/>
        <v>3307.3782177142857</v>
      </c>
      <c r="E250" s="12">
        <f t="shared" si="10"/>
        <v>21.207555285714079</v>
      </c>
    </row>
    <row r="251" spans="1:5" ht="24" x14ac:dyDescent="0.25">
      <c r="A251" s="9" t="s">
        <v>291</v>
      </c>
      <c r="B251" s="9">
        <f t="shared" si="12"/>
        <v>209</v>
      </c>
      <c r="C251" s="10">
        <f>[1]Sheet1_Raw!N250</f>
        <v>3394.5393130000002</v>
      </c>
      <c r="D251" s="12">
        <f t="shared" si="11"/>
        <v>3327.9545652857146</v>
      </c>
      <c r="E251" s="12">
        <f t="shared" si="10"/>
        <v>20.576347571428869</v>
      </c>
    </row>
    <row r="252" spans="1:5" ht="24" x14ac:dyDescent="0.25">
      <c r="A252" s="9" t="s">
        <v>292</v>
      </c>
      <c r="B252" s="9">
        <f t="shared" si="12"/>
        <v>210</v>
      </c>
      <c r="C252" s="10">
        <f>[1]Sheet1_Raw!N251</f>
        <v>3410.1765890000001</v>
      </c>
      <c r="D252" s="12">
        <f t="shared" si="11"/>
        <v>3349.0072960000002</v>
      </c>
      <c r="E252" s="12">
        <f t="shared" si="10"/>
        <v>21.052730714285644</v>
      </c>
    </row>
    <row r="253" spans="1:5" ht="24" x14ac:dyDescent="0.25">
      <c r="A253" s="9" t="s">
        <v>293</v>
      </c>
      <c r="B253" s="9">
        <f t="shared" si="12"/>
        <v>211</v>
      </c>
      <c r="C253" s="10">
        <f>[1]Sheet1_Raw!N252</f>
        <v>3437.4733409999999</v>
      </c>
      <c r="D253" s="12">
        <f t="shared" si="11"/>
        <v>3371.2458804285716</v>
      </c>
      <c r="E253" s="12">
        <f t="shared" si="10"/>
        <v>22.238584428571357</v>
      </c>
    </row>
    <row r="254" spans="1:5" ht="24" x14ac:dyDescent="0.25">
      <c r="A254" s="9" t="s">
        <v>294</v>
      </c>
      <c r="B254" s="9">
        <f t="shared" si="12"/>
        <v>212</v>
      </c>
      <c r="C254" s="10">
        <f>[1]Sheet1_Raw!N253</f>
        <v>3459.3869639999998</v>
      </c>
      <c r="D254" s="12">
        <f t="shared" si="11"/>
        <v>3393.4640484285715</v>
      </c>
      <c r="E254" s="12">
        <f t="shared" si="10"/>
        <v>22.218167999999878</v>
      </c>
    </row>
    <row r="255" spans="1:5" ht="24" x14ac:dyDescent="0.25">
      <c r="A255" s="9" t="s">
        <v>295</v>
      </c>
      <c r="B255" s="9">
        <f t="shared" si="12"/>
        <v>213</v>
      </c>
      <c r="C255" s="10">
        <f>[1]Sheet1_Raw!N254</f>
        <v>3488.4701530000002</v>
      </c>
      <c r="D255" s="12">
        <f t="shared" si="11"/>
        <v>3417.0926507142858</v>
      </c>
      <c r="E255" s="12">
        <f t="shared" si="10"/>
        <v>23.628602285714351</v>
      </c>
    </row>
    <row r="256" spans="1:5" ht="24" x14ac:dyDescent="0.25">
      <c r="A256" s="9" t="s">
        <v>296</v>
      </c>
      <c r="B256" s="9">
        <f t="shared" si="12"/>
        <v>214</v>
      </c>
      <c r="C256" s="10">
        <f>[1]Sheet1_Raw!N255</f>
        <v>3519.7447040000002</v>
      </c>
      <c r="D256" s="12">
        <f t="shared" si="11"/>
        <v>3441.2401702857142</v>
      </c>
      <c r="E256" s="12">
        <f t="shared" si="10"/>
        <v>24.147519571428347</v>
      </c>
    </row>
    <row r="257" spans="1:5" ht="24" x14ac:dyDescent="0.25">
      <c r="A257" s="9" t="s">
        <v>297</v>
      </c>
      <c r="B257" s="9">
        <f t="shared" si="12"/>
        <v>215</v>
      </c>
      <c r="C257" s="10">
        <f>[1]Sheet1_Raw!N256</f>
        <v>3553.5083570000002</v>
      </c>
      <c r="D257" s="12">
        <f t="shared" si="11"/>
        <v>3466.1856315714285</v>
      </c>
      <c r="E257" s="12">
        <f t="shared" si="10"/>
        <v>24.945461285714373</v>
      </c>
    </row>
    <row r="258" spans="1:5" ht="24" x14ac:dyDescent="0.25">
      <c r="A258" s="9" t="s">
        <v>298</v>
      </c>
      <c r="B258" s="9">
        <f t="shared" si="12"/>
        <v>216</v>
      </c>
      <c r="C258" s="10">
        <f>[1]Sheet1_Raw!N257</f>
        <v>3573.1948889999999</v>
      </c>
      <c r="D258" s="12">
        <f t="shared" si="11"/>
        <v>3491.7078567142853</v>
      </c>
      <c r="E258" s="12">
        <f t="shared" si="10"/>
        <v>25.522225142856769</v>
      </c>
    </row>
    <row r="259" spans="1:5" ht="24" x14ac:dyDescent="0.25">
      <c r="A259" s="9" t="s">
        <v>299</v>
      </c>
      <c r="B259" s="9">
        <f t="shared" si="12"/>
        <v>217</v>
      </c>
      <c r="C259" s="10">
        <f>[1]Sheet1_Raw!N258</f>
        <v>3591.6070970000001</v>
      </c>
      <c r="D259" s="12">
        <f t="shared" si="11"/>
        <v>3517.6265007142856</v>
      </c>
      <c r="E259" s="12">
        <f t="shared" si="10"/>
        <v>25.918644000000313</v>
      </c>
    </row>
    <row r="260" spans="1:5" ht="24" x14ac:dyDescent="0.25">
      <c r="A260" s="9" t="s">
        <v>300</v>
      </c>
      <c r="B260" s="9">
        <f t="shared" si="12"/>
        <v>218</v>
      </c>
      <c r="C260" s="10">
        <f>[1]Sheet1_Raw!N259</f>
        <v>3628.5267880000001</v>
      </c>
      <c r="D260" s="12">
        <f t="shared" si="11"/>
        <v>3544.9198502857143</v>
      </c>
      <c r="E260" s="12">
        <f t="shared" si="10"/>
        <v>27.293349571428735</v>
      </c>
    </row>
    <row r="261" spans="1:5" ht="24" x14ac:dyDescent="0.25">
      <c r="A261" s="9" t="s">
        <v>301</v>
      </c>
      <c r="B261" s="9">
        <f t="shared" si="12"/>
        <v>219</v>
      </c>
      <c r="C261" s="10">
        <f>[1]Sheet1_Raw!N260</f>
        <v>3657.752892</v>
      </c>
      <c r="D261" s="12">
        <f t="shared" si="11"/>
        <v>3573.2578400000007</v>
      </c>
      <c r="E261" s="12">
        <f t="shared" si="10"/>
        <v>28.337989714286323</v>
      </c>
    </row>
    <row r="262" spans="1:5" ht="24" x14ac:dyDescent="0.25">
      <c r="A262" s="9" t="s">
        <v>302</v>
      </c>
      <c r="B262" s="9">
        <f t="shared" si="12"/>
        <v>220</v>
      </c>
      <c r="C262" s="10">
        <f>[1]Sheet1_Raw!N261</f>
        <v>3705.5102980000001</v>
      </c>
      <c r="D262" s="12">
        <f t="shared" si="11"/>
        <v>3604.2635750000004</v>
      </c>
      <c r="E262" s="12">
        <f t="shared" si="10"/>
        <v>31.005734999999731</v>
      </c>
    </row>
    <row r="263" spans="1:5" ht="24" x14ac:dyDescent="0.25">
      <c r="A263" s="9" t="s">
        <v>303</v>
      </c>
      <c r="B263" s="9">
        <f t="shared" si="12"/>
        <v>221</v>
      </c>
      <c r="C263" s="10">
        <f>[1]Sheet1_Raw!N262</f>
        <v>3762.7239100000002</v>
      </c>
      <c r="D263" s="12">
        <f t="shared" si="11"/>
        <v>3638.9748901428575</v>
      </c>
      <c r="E263" s="12">
        <f t="shared" si="10"/>
        <v>34.711315142857075</v>
      </c>
    </row>
    <row r="264" spans="1:5" ht="24" x14ac:dyDescent="0.25">
      <c r="A264" s="9" t="s">
        <v>304</v>
      </c>
      <c r="B264" s="9">
        <f t="shared" si="12"/>
        <v>222</v>
      </c>
      <c r="C264" s="10">
        <f>[1]Sheet1_Raw!N263</f>
        <v>3816.9601269999998</v>
      </c>
      <c r="D264" s="12">
        <f t="shared" si="11"/>
        <v>3676.6108572857147</v>
      </c>
      <c r="E264" s="12">
        <f t="shared" si="10"/>
        <v>37.635967142857226</v>
      </c>
    </row>
    <row r="265" spans="1:5" ht="24" x14ac:dyDescent="0.25">
      <c r="A265" s="9" t="s">
        <v>305</v>
      </c>
      <c r="B265" s="9">
        <f t="shared" si="12"/>
        <v>223</v>
      </c>
      <c r="C265" s="10">
        <f>[1]Sheet1_Raw!N264</f>
        <v>3852.3077539999999</v>
      </c>
      <c r="D265" s="12">
        <f t="shared" si="11"/>
        <v>3716.4841237142859</v>
      </c>
      <c r="E265" s="12">
        <f t="shared" si="10"/>
        <v>39.873266428571242</v>
      </c>
    </row>
    <row r="266" spans="1:5" ht="24" x14ac:dyDescent="0.25">
      <c r="A266" s="9" t="s">
        <v>306</v>
      </c>
      <c r="B266" s="9">
        <f t="shared" si="12"/>
        <v>224</v>
      </c>
      <c r="C266" s="10">
        <f>[1]Sheet1_Raw!N265</f>
        <v>3886.2024120000001</v>
      </c>
      <c r="D266" s="12">
        <f t="shared" si="11"/>
        <v>3758.5691687142858</v>
      </c>
      <c r="E266" s="12">
        <f t="shared" si="10"/>
        <v>42.085044999999809</v>
      </c>
    </row>
    <row r="267" spans="1:5" ht="24" x14ac:dyDescent="0.25">
      <c r="A267" s="9" t="s">
        <v>307</v>
      </c>
      <c r="B267" s="9">
        <f t="shared" si="12"/>
        <v>225</v>
      </c>
      <c r="C267" s="10">
        <f>[1]Sheet1_Raw!N266</f>
        <v>3964.1029610000001</v>
      </c>
      <c r="D267" s="12">
        <f t="shared" si="11"/>
        <v>3806.5086220000003</v>
      </c>
      <c r="E267" s="12">
        <f t="shared" si="10"/>
        <v>47.939453285714535</v>
      </c>
    </row>
    <row r="268" spans="1:5" ht="24" x14ac:dyDescent="0.25">
      <c r="A268" s="9" t="s">
        <v>308</v>
      </c>
      <c r="B268" s="9">
        <f t="shared" si="12"/>
        <v>226</v>
      </c>
      <c r="C268" s="10">
        <f>[1]Sheet1_Raw!N267</f>
        <v>4017.2673159999999</v>
      </c>
      <c r="D268" s="12">
        <f t="shared" si="11"/>
        <v>3857.8678254285719</v>
      </c>
      <c r="E268" s="12">
        <f t="shared" si="10"/>
        <v>51.359203428571618</v>
      </c>
    </row>
    <row r="269" spans="1:5" ht="24" x14ac:dyDescent="0.25">
      <c r="A269" s="9" t="s">
        <v>309</v>
      </c>
      <c r="B269" s="9">
        <f t="shared" si="12"/>
        <v>227</v>
      </c>
      <c r="C269" s="10">
        <f>[1]Sheet1_Raw!N268</f>
        <v>4102.6947170000003</v>
      </c>
      <c r="D269" s="12">
        <f t="shared" si="11"/>
        <v>3914.6084567142857</v>
      </c>
      <c r="E269" s="12">
        <f t="shared" si="10"/>
        <v>56.740631285713789</v>
      </c>
    </row>
    <row r="270" spans="1:5" ht="24" x14ac:dyDescent="0.25">
      <c r="A270" s="9" t="s">
        <v>310</v>
      </c>
      <c r="B270" s="9">
        <f t="shared" si="12"/>
        <v>228</v>
      </c>
      <c r="C270" s="10">
        <f>[1]Sheet1_Raw!N269</f>
        <v>4193.4457000000002</v>
      </c>
      <c r="D270" s="12">
        <f t="shared" si="11"/>
        <v>3976.1401409999999</v>
      </c>
      <c r="E270" s="12">
        <f t="shared" si="10"/>
        <v>61.531684285714164</v>
      </c>
    </row>
    <row r="271" spans="1:5" ht="24" x14ac:dyDescent="0.25">
      <c r="A271" s="9" t="s">
        <v>311</v>
      </c>
      <c r="B271" s="9">
        <f t="shared" si="12"/>
        <v>229</v>
      </c>
      <c r="C271" s="10">
        <f>[1]Sheet1_Raw!N270</f>
        <v>4285.0899010000003</v>
      </c>
      <c r="D271" s="12">
        <f t="shared" si="11"/>
        <v>4043.0158230000002</v>
      </c>
      <c r="E271" s="12">
        <f t="shared" si="10"/>
        <v>66.875682000000324</v>
      </c>
    </row>
    <row r="272" spans="1:5" ht="24" x14ac:dyDescent="0.25">
      <c r="A272" s="9" t="s">
        <v>312</v>
      </c>
      <c r="B272" s="9">
        <f t="shared" si="12"/>
        <v>230</v>
      </c>
      <c r="C272" s="10">
        <f>[1]Sheet1_Raw!N271</f>
        <v>4342.9942680000004</v>
      </c>
      <c r="D272" s="12">
        <f t="shared" si="11"/>
        <v>4113.1138964285719</v>
      </c>
      <c r="E272" s="12">
        <f t="shared" si="10"/>
        <v>70.098073428571752</v>
      </c>
    </row>
    <row r="273" spans="1:5" ht="24" x14ac:dyDescent="0.25">
      <c r="A273" s="9" t="s">
        <v>313</v>
      </c>
      <c r="B273" s="9">
        <f t="shared" si="12"/>
        <v>231</v>
      </c>
      <c r="C273" s="10">
        <f>[1]Sheet1_Raw!N272</f>
        <v>4390.7159460000003</v>
      </c>
      <c r="D273" s="12">
        <f t="shared" si="11"/>
        <v>4185.1872584285711</v>
      </c>
      <c r="E273" s="12">
        <f t="shared" si="10"/>
        <v>72.073361999999179</v>
      </c>
    </row>
    <row r="274" spans="1:5" ht="24" x14ac:dyDescent="0.25">
      <c r="A274" s="9" t="s">
        <v>314</v>
      </c>
      <c r="B274" s="9">
        <f t="shared" si="12"/>
        <v>232</v>
      </c>
      <c r="C274" s="10">
        <f>[1]Sheet1_Raw!N273</f>
        <v>4490.7206699999997</v>
      </c>
      <c r="D274" s="12">
        <f t="shared" si="11"/>
        <v>4260.4183597142855</v>
      </c>
      <c r="E274" s="12">
        <f t="shared" si="10"/>
        <v>75.231101285714431</v>
      </c>
    </row>
    <row r="275" spans="1:5" ht="24" x14ac:dyDescent="0.25">
      <c r="A275" s="9" t="s">
        <v>315</v>
      </c>
      <c r="B275" s="9">
        <f t="shared" si="12"/>
        <v>233</v>
      </c>
      <c r="C275" s="10">
        <f>[1]Sheet1_Raw!N274</f>
        <v>4592.2260020000003</v>
      </c>
      <c r="D275" s="12">
        <f t="shared" si="11"/>
        <v>4342.5553148571435</v>
      </c>
      <c r="E275" s="12">
        <f t="shared" si="10"/>
        <v>82.136955142857914</v>
      </c>
    </row>
    <row r="276" spans="1:5" ht="24" x14ac:dyDescent="0.25">
      <c r="A276" s="9" t="s">
        <v>316</v>
      </c>
      <c r="B276" s="9">
        <f t="shared" si="12"/>
        <v>234</v>
      </c>
      <c r="C276" s="10">
        <f>[1]Sheet1_Raw!N275</f>
        <v>4739.0830050000004</v>
      </c>
      <c r="D276" s="12">
        <f t="shared" si="11"/>
        <v>4433.4679274285718</v>
      </c>
      <c r="E276" s="12">
        <f t="shared" si="10"/>
        <v>90.912612571428326</v>
      </c>
    </row>
    <row r="277" spans="1:5" ht="24" x14ac:dyDescent="0.25">
      <c r="A277" s="9" t="s">
        <v>317</v>
      </c>
      <c r="B277" s="9">
        <f t="shared" si="12"/>
        <v>235</v>
      </c>
      <c r="C277" s="10">
        <f>[1]Sheet1_Raw!N276</f>
        <v>4809.9688120000001</v>
      </c>
      <c r="D277" s="12">
        <f t="shared" si="11"/>
        <v>4521.5426577142853</v>
      </c>
      <c r="E277" s="12">
        <f t="shared" si="10"/>
        <v>88.074730285713486</v>
      </c>
    </row>
    <row r="278" spans="1:5" ht="24" x14ac:dyDescent="0.25">
      <c r="A278" s="9" t="s">
        <v>318</v>
      </c>
      <c r="B278" s="9">
        <f t="shared" si="12"/>
        <v>236</v>
      </c>
      <c r="C278" s="10">
        <f>[1]Sheet1_Raw!N277</f>
        <v>4970.4622820000004</v>
      </c>
      <c r="D278" s="12">
        <f t="shared" si="11"/>
        <v>4619.4529978571427</v>
      </c>
      <c r="E278" s="12">
        <f t="shared" si="10"/>
        <v>97.910340142857422</v>
      </c>
    </row>
    <row r="279" spans="1:5" ht="24" x14ac:dyDescent="0.25">
      <c r="A279" s="9" t="s">
        <v>319</v>
      </c>
      <c r="B279" s="9">
        <f t="shared" si="12"/>
        <v>237</v>
      </c>
      <c r="C279" s="10">
        <f>[1]Sheet1_Raw!N278</f>
        <v>5095.0126460000001</v>
      </c>
      <c r="D279" s="12">
        <f t="shared" si="11"/>
        <v>4726.8841947142855</v>
      </c>
      <c r="E279" s="12">
        <f t="shared" si="10"/>
        <v>107.43119685714282</v>
      </c>
    </row>
    <row r="280" spans="1:5" ht="24" x14ac:dyDescent="0.25">
      <c r="A280" s="9" t="s">
        <v>320</v>
      </c>
      <c r="B280" s="9">
        <f t="shared" si="12"/>
        <v>238</v>
      </c>
      <c r="C280" s="10">
        <f>[1]Sheet1_Raw!N279</f>
        <v>5212.7983709999999</v>
      </c>
      <c r="D280" s="12">
        <f t="shared" si="11"/>
        <v>4844.324541142857</v>
      </c>
      <c r="E280" s="12">
        <f t="shared" si="10"/>
        <v>117.4403464285715</v>
      </c>
    </row>
    <row r="281" spans="1:5" ht="24" x14ac:dyDescent="0.25">
      <c r="A281" s="9" t="s">
        <v>321</v>
      </c>
      <c r="B281" s="9">
        <f t="shared" si="12"/>
        <v>239</v>
      </c>
      <c r="C281" s="10">
        <f>[1]Sheet1_Raw!N280</f>
        <v>5362.3826669999999</v>
      </c>
      <c r="D281" s="12">
        <f t="shared" si="11"/>
        <v>4968.8476835714291</v>
      </c>
      <c r="E281" s="12">
        <f t="shared" si="10"/>
        <v>124.5231424285721</v>
      </c>
    </row>
    <row r="282" spans="1:5" ht="24" x14ac:dyDescent="0.25">
      <c r="A282" s="9" t="s">
        <v>322</v>
      </c>
      <c r="B282" s="9">
        <f t="shared" si="12"/>
        <v>240</v>
      </c>
      <c r="C282" s="10">
        <f>[1]Sheet1_Raw!N281</f>
        <v>5519.1246199999996</v>
      </c>
      <c r="D282" s="12">
        <f t="shared" si="11"/>
        <v>5101.2617718571428</v>
      </c>
      <c r="E282" s="12">
        <f t="shared" si="10"/>
        <v>132.41408828571366</v>
      </c>
    </row>
    <row r="283" spans="1:5" ht="24" x14ac:dyDescent="0.25">
      <c r="A283" s="9" t="s">
        <v>323</v>
      </c>
      <c r="B283" s="9">
        <f t="shared" si="12"/>
        <v>241</v>
      </c>
      <c r="C283" s="10">
        <f>[1]Sheet1_Raw!N282</f>
        <v>5712.0835989999996</v>
      </c>
      <c r="D283" s="12">
        <f t="shared" si="11"/>
        <v>5240.2618567142854</v>
      </c>
      <c r="E283" s="12">
        <f t="shared" si="10"/>
        <v>139.00008485714261</v>
      </c>
    </row>
    <row r="284" spans="1:5" ht="24" x14ac:dyDescent="0.25">
      <c r="A284" s="9" t="s">
        <v>324</v>
      </c>
      <c r="B284" s="9">
        <f t="shared" si="12"/>
        <v>242</v>
      </c>
      <c r="C284" s="10">
        <f>[1]Sheet1_Raw!N283</f>
        <v>5935.1857200000004</v>
      </c>
      <c r="D284" s="12">
        <f t="shared" si="11"/>
        <v>5401.0071292857147</v>
      </c>
      <c r="E284" s="12">
        <f t="shared" si="10"/>
        <v>160.74527257142927</v>
      </c>
    </row>
    <row r="285" spans="1:5" ht="24" x14ac:dyDescent="0.25">
      <c r="A285" s="9" t="s">
        <v>325</v>
      </c>
      <c r="B285" s="9">
        <f t="shared" si="12"/>
        <v>243</v>
      </c>
      <c r="C285" s="10">
        <f>[1]Sheet1_Raw!N284</f>
        <v>6166.0171559999999</v>
      </c>
      <c r="D285" s="12">
        <f t="shared" si="11"/>
        <v>5571.8006827142863</v>
      </c>
      <c r="E285" s="12">
        <f t="shared" si="10"/>
        <v>170.79355342857161</v>
      </c>
    </row>
    <row r="286" spans="1:5" ht="24" x14ac:dyDescent="0.25">
      <c r="A286" s="9" t="s">
        <v>326</v>
      </c>
      <c r="B286" s="9">
        <f t="shared" si="12"/>
        <v>244</v>
      </c>
      <c r="C286" s="10">
        <f>[1]Sheet1_Raw!N285</f>
        <v>6333.394362</v>
      </c>
      <c r="D286" s="12">
        <f t="shared" si="11"/>
        <v>5748.7123564285712</v>
      </c>
      <c r="E286" s="12">
        <f t="shared" si="10"/>
        <v>176.91167371428492</v>
      </c>
    </row>
    <row r="287" spans="1:5" ht="24" x14ac:dyDescent="0.25">
      <c r="A287" s="9" t="s">
        <v>327</v>
      </c>
      <c r="B287" s="9">
        <f t="shared" si="12"/>
        <v>245</v>
      </c>
      <c r="C287" s="10">
        <f>[1]Sheet1_Raw!N286</f>
        <v>6482.93102</v>
      </c>
      <c r="D287" s="12">
        <f t="shared" si="11"/>
        <v>5930.1598777142854</v>
      </c>
      <c r="E287" s="12">
        <f t="shared" si="10"/>
        <v>181.44752128571417</v>
      </c>
    </row>
    <row r="288" spans="1:5" ht="24" x14ac:dyDescent="0.25">
      <c r="A288" s="9" t="s">
        <v>328</v>
      </c>
      <c r="B288" s="9">
        <f t="shared" si="12"/>
        <v>246</v>
      </c>
      <c r="C288" s="10">
        <f>[1]Sheet1_Raw!N287</f>
        <v>6783.6716779999997</v>
      </c>
      <c r="D288" s="12">
        <f t="shared" si="11"/>
        <v>6133.2011649999995</v>
      </c>
      <c r="E288" s="12">
        <f t="shared" si="10"/>
        <v>203.04128728571413</v>
      </c>
    </row>
    <row r="289" spans="1:5" ht="24" x14ac:dyDescent="0.25">
      <c r="A289" s="9" t="s">
        <v>329</v>
      </c>
      <c r="B289" s="9">
        <f t="shared" si="12"/>
        <v>247</v>
      </c>
      <c r="C289" s="10">
        <f>[1]Sheet1_Raw!N288</f>
        <v>6873.386528</v>
      </c>
      <c r="D289" s="12">
        <f t="shared" si="11"/>
        <v>6326.6671518571438</v>
      </c>
      <c r="E289" s="12">
        <f t="shared" si="10"/>
        <v>193.46598685714434</v>
      </c>
    </row>
    <row r="290" spans="1:5" ht="24" x14ac:dyDescent="0.25">
      <c r="A290" s="9" t="s">
        <v>330</v>
      </c>
      <c r="B290" s="9">
        <f t="shared" si="12"/>
        <v>248</v>
      </c>
      <c r="C290" s="10">
        <f>[1]Sheet1_Raw!N289</f>
        <v>7248.3000359999996</v>
      </c>
      <c r="D290" s="12">
        <f t="shared" si="11"/>
        <v>6546.1266428571425</v>
      </c>
      <c r="E290" s="12">
        <f t="shared" si="10"/>
        <v>219.45949099999871</v>
      </c>
    </row>
    <row r="291" spans="1:5" ht="24" x14ac:dyDescent="0.25">
      <c r="A291" s="9" t="s">
        <v>331</v>
      </c>
      <c r="B291" s="9">
        <f t="shared" si="12"/>
        <v>249</v>
      </c>
      <c r="C291" s="10">
        <f>[1]Sheet1_Raw!N290</f>
        <v>7516.9920199999997</v>
      </c>
      <c r="D291" s="12">
        <f t="shared" si="11"/>
        <v>6772.0989714285706</v>
      </c>
      <c r="E291" s="12">
        <f t="shared" si="10"/>
        <v>225.97232857142808</v>
      </c>
    </row>
    <row r="292" spans="1:5" ht="24" x14ac:dyDescent="0.25">
      <c r="A292" s="9" t="s">
        <v>332</v>
      </c>
      <c r="B292" s="9">
        <f t="shared" si="12"/>
        <v>250</v>
      </c>
      <c r="C292" s="10">
        <f>[1]Sheet1_Raw!N291</f>
        <v>7788.7685849999998</v>
      </c>
      <c r="D292" s="12">
        <f t="shared" si="11"/>
        <v>7003.9206041428561</v>
      </c>
      <c r="E292" s="12">
        <f t="shared" si="10"/>
        <v>231.82163271428544</v>
      </c>
    </row>
    <row r="293" spans="1:5" ht="24" x14ac:dyDescent="0.25">
      <c r="A293" s="9" t="s">
        <v>333</v>
      </c>
      <c r="B293" s="9">
        <f t="shared" si="12"/>
        <v>251</v>
      </c>
      <c r="C293" s="10">
        <f>[1]Sheet1_Raw!N292</f>
        <v>7956.9556419999999</v>
      </c>
      <c r="D293" s="12">
        <f t="shared" si="11"/>
        <v>7235.8579298571422</v>
      </c>
      <c r="E293" s="12">
        <f t="shared" si="10"/>
        <v>231.93732571428609</v>
      </c>
    </row>
    <row r="294" spans="1:5" ht="24" x14ac:dyDescent="0.25">
      <c r="A294" s="9" t="s">
        <v>334</v>
      </c>
      <c r="B294" s="9">
        <f t="shared" si="12"/>
        <v>252</v>
      </c>
      <c r="C294" s="10">
        <f>[1]Sheet1_Raw!N293</f>
        <v>8129.7636149999998</v>
      </c>
      <c r="D294" s="12">
        <f t="shared" si="11"/>
        <v>7471.1197291428562</v>
      </c>
      <c r="E294" s="12">
        <f t="shared" si="10"/>
        <v>235.26179928571401</v>
      </c>
    </row>
    <row r="295" spans="1:5" ht="24" x14ac:dyDescent="0.25">
      <c r="A295" s="9" t="s">
        <v>335</v>
      </c>
      <c r="B295" s="9">
        <f t="shared" si="12"/>
        <v>253</v>
      </c>
      <c r="C295" s="10">
        <f>[1]Sheet1_Raw!N294</f>
        <v>8207.4378809999998</v>
      </c>
      <c r="D295" s="12">
        <f t="shared" si="11"/>
        <v>7674.5149009999996</v>
      </c>
      <c r="E295" s="12">
        <f t="shared" ref="E295:E358" si="13">D295-D294</f>
        <v>203.3951718571434</v>
      </c>
    </row>
    <row r="296" spans="1:5" ht="24" x14ac:dyDescent="0.25">
      <c r="A296" s="9" t="s">
        <v>336</v>
      </c>
      <c r="B296" s="9">
        <f t="shared" si="12"/>
        <v>254</v>
      </c>
      <c r="C296" s="10">
        <f>[1]Sheet1_Raw!N295</f>
        <v>8523.6014429999996</v>
      </c>
      <c r="D296" s="12">
        <f t="shared" si="11"/>
        <v>7910.259888857142</v>
      </c>
      <c r="E296" s="12">
        <f t="shared" si="13"/>
        <v>235.74498785714241</v>
      </c>
    </row>
    <row r="297" spans="1:5" ht="24" x14ac:dyDescent="0.25">
      <c r="A297" s="9" t="s">
        <v>337</v>
      </c>
      <c r="B297" s="9">
        <f t="shared" si="12"/>
        <v>255</v>
      </c>
      <c r="C297" s="10">
        <f>[1]Sheet1_Raw!N296</f>
        <v>8790.3878939999995</v>
      </c>
      <c r="D297" s="12">
        <f t="shared" ref="D297:D360" si="14">AVERAGE(C291:C297)</f>
        <v>8130.5581542857135</v>
      </c>
      <c r="E297" s="12">
        <f t="shared" si="13"/>
        <v>220.29826542857154</v>
      </c>
    </row>
    <row r="298" spans="1:5" ht="24" x14ac:dyDescent="0.25">
      <c r="A298" s="9" t="s">
        <v>338</v>
      </c>
      <c r="B298" s="9">
        <f t="shared" si="12"/>
        <v>256</v>
      </c>
      <c r="C298" s="10">
        <f>[1]Sheet1_Raw!N297</f>
        <v>9085.0070290000003</v>
      </c>
      <c r="D298" s="12">
        <f t="shared" si="14"/>
        <v>8354.5602984285706</v>
      </c>
      <c r="E298" s="12">
        <f t="shared" si="13"/>
        <v>224.00214414285711</v>
      </c>
    </row>
    <row r="299" spans="1:5" ht="24" x14ac:dyDescent="0.25">
      <c r="A299" s="9" t="s">
        <v>339</v>
      </c>
      <c r="B299" s="9">
        <f t="shared" si="12"/>
        <v>257</v>
      </c>
      <c r="C299" s="10">
        <f>[1]Sheet1_Raw!N298</f>
        <v>9350.1261400000003</v>
      </c>
      <c r="D299" s="12">
        <f t="shared" si="14"/>
        <v>8577.6113777142855</v>
      </c>
      <c r="E299" s="12">
        <f t="shared" si="13"/>
        <v>223.05107928571488</v>
      </c>
    </row>
    <row r="300" spans="1:5" ht="24" x14ac:dyDescent="0.25">
      <c r="A300" s="9" t="s">
        <v>340</v>
      </c>
      <c r="B300" s="9">
        <f t="shared" ref="B300:B363" si="15">1+B299</f>
        <v>258</v>
      </c>
      <c r="C300" s="10">
        <f>[1]Sheet1_Raw!N299</f>
        <v>9524.4823579999993</v>
      </c>
      <c r="D300" s="12">
        <f t="shared" si="14"/>
        <v>8801.5437657142866</v>
      </c>
      <c r="E300" s="12">
        <f t="shared" si="13"/>
        <v>223.93238800000108</v>
      </c>
    </row>
    <row r="301" spans="1:5" ht="24" x14ac:dyDescent="0.25">
      <c r="A301" s="9" t="s">
        <v>341</v>
      </c>
      <c r="B301" s="9">
        <f t="shared" si="15"/>
        <v>259</v>
      </c>
      <c r="C301" s="10">
        <f>[1]Sheet1_Raw!N300</f>
        <v>9562.7478319999991</v>
      </c>
      <c r="D301" s="12">
        <f t="shared" si="14"/>
        <v>9006.2557967142857</v>
      </c>
      <c r="E301" s="12">
        <f t="shared" si="13"/>
        <v>204.71203099999912</v>
      </c>
    </row>
    <row r="302" spans="1:5" ht="24" x14ac:dyDescent="0.25">
      <c r="A302" s="9" t="s">
        <v>342</v>
      </c>
      <c r="B302" s="9">
        <f t="shared" si="15"/>
        <v>260</v>
      </c>
      <c r="C302" s="10">
        <f>[1]Sheet1_Raw!N301</f>
        <v>9736.3894749999999</v>
      </c>
      <c r="D302" s="12">
        <f t="shared" si="14"/>
        <v>9224.6774530000002</v>
      </c>
      <c r="E302" s="12">
        <f t="shared" si="13"/>
        <v>218.42165628571456</v>
      </c>
    </row>
    <row r="303" spans="1:5" ht="24" x14ac:dyDescent="0.25">
      <c r="A303" s="9" t="s">
        <v>343</v>
      </c>
      <c r="B303" s="9">
        <f t="shared" si="15"/>
        <v>261</v>
      </c>
      <c r="C303" s="10">
        <f>[1]Sheet1_Raw!N302</f>
        <v>10048.78961</v>
      </c>
      <c r="D303" s="12">
        <f t="shared" si="14"/>
        <v>9442.5614768571431</v>
      </c>
      <c r="E303" s="12">
        <f t="shared" si="13"/>
        <v>217.88402385714289</v>
      </c>
    </row>
    <row r="304" spans="1:5" ht="24" x14ac:dyDescent="0.25">
      <c r="A304" s="9" t="s">
        <v>344</v>
      </c>
      <c r="B304" s="9">
        <f t="shared" si="15"/>
        <v>262</v>
      </c>
      <c r="C304" s="10">
        <f>[1]Sheet1_Raw!N303</f>
        <v>10331.368162000001</v>
      </c>
      <c r="D304" s="12">
        <f t="shared" si="14"/>
        <v>9662.7015151428586</v>
      </c>
      <c r="E304" s="12">
        <f t="shared" si="13"/>
        <v>220.14003828571549</v>
      </c>
    </row>
    <row r="305" spans="1:5" ht="24" x14ac:dyDescent="0.25">
      <c r="A305" s="9" t="s">
        <v>345</v>
      </c>
      <c r="B305" s="9">
        <f t="shared" si="15"/>
        <v>263</v>
      </c>
      <c r="C305" s="10">
        <f>[1]Sheet1_Raw!N304</f>
        <v>10617.686320999999</v>
      </c>
      <c r="D305" s="12">
        <f t="shared" si="14"/>
        <v>9881.6556997142852</v>
      </c>
      <c r="E305" s="12">
        <f t="shared" si="13"/>
        <v>218.95418457142659</v>
      </c>
    </row>
    <row r="306" spans="1:5" ht="24" x14ac:dyDescent="0.25">
      <c r="A306" s="9" t="s">
        <v>346</v>
      </c>
      <c r="B306" s="9">
        <f t="shared" si="15"/>
        <v>264</v>
      </c>
      <c r="C306" s="10">
        <f>[1]Sheet1_Raw!N305</f>
        <v>10886.759410999999</v>
      </c>
      <c r="D306" s="12">
        <f t="shared" si="14"/>
        <v>10101.174738428572</v>
      </c>
      <c r="E306" s="12">
        <f t="shared" si="13"/>
        <v>219.51903871428658</v>
      </c>
    </row>
    <row r="307" spans="1:5" ht="24" x14ac:dyDescent="0.25">
      <c r="A307" s="9" t="s">
        <v>347</v>
      </c>
      <c r="B307" s="9">
        <f t="shared" si="15"/>
        <v>265</v>
      </c>
      <c r="C307" s="10">
        <f>[1]Sheet1_Raw!N306</f>
        <v>11051.969074000001</v>
      </c>
      <c r="D307" s="12">
        <f t="shared" si="14"/>
        <v>10319.38712642857</v>
      </c>
      <c r="E307" s="12">
        <f t="shared" si="13"/>
        <v>218.2123879999981</v>
      </c>
    </row>
    <row r="308" spans="1:5" ht="24" x14ac:dyDescent="0.25">
      <c r="A308" s="9" t="s">
        <v>348</v>
      </c>
      <c r="B308" s="9">
        <f t="shared" si="15"/>
        <v>266</v>
      </c>
      <c r="C308" s="10">
        <f>[1]Sheet1_Raw!N307</f>
        <v>11104.097296</v>
      </c>
      <c r="D308" s="12">
        <f t="shared" si="14"/>
        <v>10539.579907000001</v>
      </c>
      <c r="E308" s="12">
        <f t="shared" si="13"/>
        <v>220.19278057143129</v>
      </c>
    </row>
    <row r="309" spans="1:5" ht="24" x14ac:dyDescent="0.25">
      <c r="A309" s="9" t="s">
        <v>349</v>
      </c>
      <c r="B309" s="9">
        <f t="shared" si="15"/>
        <v>267</v>
      </c>
      <c r="C309" s="10">
        <f>[1]Sheet1_Raw!N308</f>
        <v>11276.250243</v>
      </c>
      <c r="D309" s="12">
        <f t="shared" si="14"/>
        <v>10759.560016714286</v>
      </c>
      <c r="E309" s="12">
        <f t="shared" si="13"/>
        <v>219.98010971428448</v>
      </c>
    </row>
    <row r="310" spans="1:5" ht="24" x14ac:dyDescent="0.25">
      <c r="A310" s="9" t="s">
        <v>350</v>
      </c>
      <c r="B310" s="9">
        <f t="shared" si="15"/>
        <v>268</v>
      </c>
      <c r="C310" s="10">
        <f>[1]Sheet1_Raw!N309</f>
        <v>11471.210031000001</v>
      </c>
      <c r="D310" s="12">
        <f t="shared" si="14"/>
        <v>10962.762934</v>
      </c>
      <c r="E310" s="12">
        <f t="shared" si="13"/>
        <v>203.20291728571465</v>
      </c>
    </row>
    <row r="311" spans="1:5" ht="24" x14ac:dyDescent="0.25">
      <c r="A311" s="9" t="s">
        <v>351</v>
      </c>
      <c r="B311" s="9">
        <f t="shared" si="15"/>
        <v>269</v>
      </c>
      <c r="C311" s="10">
        <f>[1]Sheet1_Raw!N310</f>
        <v>11860.498399</v>
      </c>
      <c r="D311" s="12">
        <f t="shared" si="14"/>
        <v>11181.210110714286</v>
      </c>
      <c r="E311" s="12">
        <f t="shared" si="13"/>
        <v>218.44717671428589</v>
      </c>
    </row>
    <row r="312" spans="1:5" ht="24" x14ac:dyDescent="0.25">
      <c r="A312" s="9" t="s">
        <v>352</v>
      </c>
      <c r="B312" s="9">
        <f t="shared" si="15"/>
        <v>270</v>
      </c>
      <c r="C312" s="10">
        <f>[1]Sheet1_Raw!N311</f>
        <v>12121.925541000001</v>
      </c>
      <c r="D312" s="12">
        <f t="shared" si="14"/>
        <v>11396.101427857144</v>
      </c>
      <c r="E312" s="12">
        <f t="shared" si="13"/>
        <v>214.89131714285759</v>
      </c>
    </row>
    <row r="313" spans="1:5" ht="24" x14ac:dyDescent="0.25">
      <c r="A313" s="9" t="s">
        <v>353</v>
      </c>
      <c r="B313" s="9">
        <f t="shared" si="15"/>
        <v>271</v>
      </c>
      <c r="C313" s="10">
        <f>[1]Sheet1_Raw!N312</f>
        <v>12369.871041</v>
      </c>
      <c r="D313" s="12">
        <f t="shared" si="14"/>
        <v>11607.974517857145</v>
      </c>
      <c r="E313" s="12">
        <f t="shared" si="13"/>
        <v>211.87309000000096</v>
      </c>
    </row>
    <row r="314" spans="1:5" ht="24" x14ac:dyDescent="0.25">
      <c r="A314" s="9" t="s">
        <v>354</v>
      </c>
      <c r="B314" s="9">
        <f t="shared" si="15"/>
        <v>272</v>
      </c>
      <c r="C314" s="10">
        <f>[1]Sheet1_Raw!N313</f>
        <v>12534.759145</v>
      </c>
      <c r="D314" s="12">
        <f t="shared" si="14"/>
        <v>11819.801670857147</v>
      </c>
      <c r="E314" s="12">
        <f t="shared" si="13"/>
        <v>211.827153000002</v>
      </c>
    </row>
    <row r="315" spans="1:5" ht="24" x14ac:dyDescent="0.25">
      <c r="A315" s="9" t="s">
        <v>355</v>
      </c>
      <c r="B315" s="9">
        <f t="shared" si="15"/>
        <v>273</v>
      </c>
      <c r="C315" s="10">
        <f>[1]Sheet1_Raw!N314</f>
        <v>12572.834064999999</v>
      </c>
      <c r="D315" s="12">
        <f t="shared" si="14"/>
        <v>12029.621209285715</v>
      </c>
      <c r="E315" s="12">
        <f t="shared" si="13"/>
        <v>209.81953842856819</v>
      </c>
    </row>
    <row r="316" spans="1:5" ht="24" x14ac:dyDescent="0.25">
      <c r="A316" s="9" t="s">
        <v>356</v>
      </c>
      <c r="B316" s="9">
        <f t="shared" si="15"/>
        <v>274</v>
      </c>
      <c r="C316" s="10">
        <f>[1]Sheet1_Raw!N315</f>
        <v>12742.20017</v>
      </c>
      <c r="D316" s="12">
        <f t="shared" si="14"/>
        <v>12239.042627428571</v>
      </c>
      <c r="E316" s="12">
        <f t="shared" si="13"/>
        <v>209.42141814285606</v>
      </c>
    </row>
    <row r="317" spans="1:5" ht="24" x14ac:dyDescent="0.25">
      <c r="A317" s="9" t="s">
        <v>357</v>
      </c>
      <c r="B317" s="9">
        <f t="shared" si="15"/>
        <v>275</v>
      </c>
      <c r="C317" s="10">
        <f>[1]Sheet1_Raw!N316</f>
        <v>13037.152773</v>
      </c>
      <c r="D317" s="12">
        <f t="shared" si="14"/>
        <v>12462.748733428571</v>
      </c>
      <c r="E317" s="12">
        <f t="shared" si="13"/>
        <v>223.70610599999964</v>
      </c>
    </row>
    <row r="318" spans="1:5" ht="24" x14ac:dyDescent="0.25">
      <c r="A318" s="9" t="s">
        <v>358</v>
      </c>
      <c r="B318" s="9">
        <f t="shared" si="15"/>
        <v>276</v>
      </c>
      <c r="C318" s="10">
        <f>[1]Sheet1_Raw!N317</f>
        <v>13314.348196000001</v>
      </c>
      <c r="D318" s="12">
        <f t="shared" si="14"/>
        <v>12670.441561571428</v>
      </c>
      <c r="E318" s="12">
        <f t="shared" si="13"/>
        <v>207.69282814285725</v>
      </c>
    </row>
    <row r="319" spans="1:5" ht="24" x14ac:dyDescent="0.25">
      <c r="A319" s="9" t="s">
        <v>359</v>
      </c>
      <c r="B319" s="9">
        <f t="shared" si="15"/>
        <v>277</v>
      </c>
      <c r="C319" s="10">
        <f>[1]Sheet1_Raw!N318</f>
        <v>13595.307045</v>
      </c>
      <c r="D319" s="12">
        <f t="shared" si="14"/>
        <v>12880.924633571427</v>
      </c>
      <c r="E319" s="12">
        <f t="shared" si="13"/>
        <v>210.48307199999908</v>
      </c>
    </row>
    <row r="320" spans="1:5" ht="24" x14ac:dyDescent="0.25">
      <c r="A320" s="9" t="s">
        <v>360</v>
      </c>
      <c r="B320" s="9">
        <f t="shared" si="15"/>
        <v>278</v>
      </c>
      <c r="C320" s="10">
        <f>[1]Sheet1_Raw!N319</f>
        <v>13785.503001999999</v>
      </c>
      <c r="D320" s="12">
        <f t="shared" si="14"/>
        <v>13083.157770857142</v>
      </c>
      <c r="E320" s="12">
        <f t="shared" si="13"/>
        <v>202.2331372857152</v>
      </c>
    </row>
    <row r="321" spans="1:5" ht="24" x14ac:dyDescent="0.25">
      <c r="A321" s="9" t="s">
        <v>361</v>
      </c>
      <c r="B321" s="9">
        <f t="shared" si="15"/>
        <v>279</v>
      </c>
      <c r="C321" s="10">
        <f>[1]Sheet1_Raw!N320</f>
        <v>14096.652631000001</v>
      </c>
      <c r="D321" s="12">
        <f t="shared" si="14"/>
        <v>13306.285411714287</v>
      </c>
      <c r="E321" s="12">
        <f t="shared" si="13"/>
        <v>223.1276408571448</v>
      </c>
    </row>
    <row r="322" spans="1:5" ht="24" x14ac:dyDescent="0.25">
      <c r="A322" s="9" t="s">
        <v>362</v>
      </c>
      <c r="B322" s="9">
        <f t="shared" si="15"/>
        <v>280</v>
      </c>
      <c r="C322" s="10">
        <f>[1]Sheet1_Raw!N321</f>
        <v>14226.586123999999</v>
      </c>
      <c r="D322" s="12">
        <f t="shared" si="14"/>
        <v>13542.535705857143</v>
      </c>
      <c r="E322" s="12">
        <f t="shared" si="13"/>
        <v>236.25029414285564</v>
      </c>
    </row>
    <row r="323" spans="1:5" ht="24" x14ac:dyDescent="0.25">
      <c r="A323" s="9" t="s">
        <v>363</v>
      </c>
      <c r="B323" s="9">
        <f t="shared" si="15"/>
        <v>281</v>
      </c>
      <c r="C323" s="10">
        <f>[1]Sheet1_Raw!N322</f>
        <v>14291.564780999999</v>
      </c>
      <c r="D323" s="12">
        <f t="shared" si="14"/>
        <v>13763.873507428569</v>
      </c>
      <c r="E323" s="12">
        <f t="shared" si="13"/>
        <v>221.3378015714261</v>
      </c>
    </row>
    <row r="324" spans="1:5" ht="24" x14ac:dyDescent="0.25">
      <c r="A324" s="9" t="s">
        <v>364</v>
      </c>
      <c r="B324" s="9">
        <f t="shared" si="15"/>
        <v>282</v>
      </c>
      <c r="C324" s="10">
        <f>[1]Sheet1_Raw!N323</f>
        <v>14640.074755</v>
      </c>
      <c r="D324" s="12">
        <f t="shared" si="14"/>
        <v>13992.862361999998</v>
      </c>
      <c r="E324" s="12">
        <f t="shared" si="13"/>
        <v>228.98885457142933</v>
      </c>
    </row>
    <row r="325" spans="1:5" ht="24" x14ac:dyDescent="0.25">
      <c r="A325" s="9" t="s">
        <v>365</v>
      </c>
      <c r="B325" s="9">
        <f t="shared" si="15"/>
        <v>283</v>
      </c>
      <c r="C325" s="10">
        <f>[1]Sheet1_Raw!N324</f>
        <v>14938.874152</v>
      </c>
      <c r="D325" s="12">
        <f t="shared" si="14"/>
        <v>14224.937498571428</v>
      </c>
      <c r="E325" s="12">
        <f t="shared" si="13"/>
        <v>232.07513657142954</v>
      </c>
    </row>
    <row r="326" spans="1:5" ht="24" x14ac:dyDescent="0.25">
      <c r="A326" s="9" t="s">
        <v>366</v>
      </c>
      <c r="B326" s="9">
        <f t="shared" si="15"/>
        <v>284</v>
      </c>
      <c r="C326" s="10">
        <f>[1]Sheet1_Raw!N325</f>
        <v>15328.72227</v>
      </c>
      <c r="D326" s="12">
        <f t="shared" si="14"/>
        <v>14472.568245</v>
      </c>
      <c r="E326" s="12">
        <f t="shared" si="13"/>
        <v>247.63074642857282</v>
      </c>
    </row>
    <row r="327" spans="1:5" ht="24" x14ac:dyDescent="0.25">
      <c r="A327" s="9" t="s">
        <v>367</v>
      </c>
      <c r="B327" s="9">
        <f t="shared" si="15"/>
        <v>285</v>
      </c>
      <c r="C327" s="10">
        <f>[1]Sheet1_Raw!N326</f>
        <v>15652.865248</v>
      </c>
      <c r="D327" s="12">
        <f t="shared" si="14"/>
        <v>14739.334280142857</v>
      </c>
      <c r="E327" s="12">
        <f t="shared" si="13"/>
        <v>266.76603514285671</v>
      </c>
    </row>
    <row r="328" spans="1:5" ht="24" x14ac:dyDescent="0.25">
      <c r="A328" s="9" t="s">
        <v>368</v>
      </c>
      <c r="B328" s="9">
        <f t="shared" si="15"/>
        <v>286</v>
      </c>
      <c r="C328" s="10">
        <f>[1]Sheet1_Raw!N327</f>
        <v>15912.398767000001</v>
      </c>
      <c r="D328" s="12">
        <f t="shared" si="14"/>
        <v>14998.726585285714</v>
      </c>
      <c r="E328" s="12">
        <f t="shared" si="13"/>
        <v>259.39230514285737</v>
      </c>
    </row>
    <row r="329" spans="1:5" ht="24" x14ac:dyDescent="0.25">
      <c r="A329" s="9" t="s">
        <v>369</v>
      </c>
      <c r="B329" s="9">
        <f t="shared" si="15"/>
        <v>287</v>
      </c>
      <c r="C329" s="10">
        <f>[1]Sheet1_Raw!N328</f>
        <v>16087.576746999999</v>
      </c>
      <c r="D329" s="12">
        <f t="shared" si="14"/>
        <v>15264.582388571429</v>
      </c>
      <c r="E329" s="12">
        <f t="shared" si="13"/>
        <v>265.8558032857145</v>
      </c>
    </row>
    <row r="330" spans="1:5" ht="24" x14ac:dyDescent="0.25">
      <c r="A330" s="9" t="s">
        <v>370</v>
      </c>
      <c r="B330" s="9">
        <f t="shared" si="15"/>
        <v>288</v>
      </c>
      <c r="C330" s="10">
        <f>[1]Sheet1_Raw!N329</f>
        <v>16164.405433</v>
      </c>
      <c r="D330" s="12">
        <f t="shared" si="14"/>
        <v>15532.131053142857</v>
      </c>
      <c r="E330" s="12">
        <f t="shared" si="13"/>
        <v>267.54866457142816</v>
      </c>
    </row>
    <row r="331" spans="1:5" ht="24" x14ac:dyDescent="0.25">
      <c r="A331" s="9" t="s">
        <v>371</v>
      </c>
      <c r="B331" s="9">
        <f t="shared" si="15"/>
        <v>289</v>
      </c>
      <c r="C331" s="10">
        <f>[1]Sheet1_Raw!N330</f>
        <v>16567.246900999999</v>
      </c>
      <c r="D331" s="12">
        <f t="shared" si="14"/>
        <v>15807.441359714288</v>
      </c>
      <c r="E331" s="12">
        <f t="shared" si="13"/>
        <v>275.31030657143128</v>
      </c>
    </row>
    <row r="332" spans="1:5" ht="24" x14ac:dyDescent="0.25">
      <c r="A332" s="9" t="s">
        <v>372</v>
      </c>
      <c r="B332" s="9">
        <f t="shared" si="15"/>
        <v>290</v>
      </c>
      <c r="C332" s="10">
        <f>[1]Sheet1_Raw!N331</f>
        <v>16957.214114999999</v>
      </c>
      <c r="D332" s="12">
        <f t="shared" si="14"/>
        <v>16095.775640142854</v>
      </c>
      <c r="E332" s="12">
        <f t="shared" si="13"/>
        <v>288.33428042856576</v>
      </c>
    </row>
    <row r="333" spans="1:5" ht="24" x14ac:dyDescent="0.25">
      <c r="A333" s="9" t="s">
        <v>373</v>
      </c>
      <c r="B333" s="9">
        <f t="shared" si="15"/>
        <v>291</v>
      </c>
      <c r="C333" s="10">
        <f>[1]Sheet1_Raw!N332</f>
        <v>17316.633263</v>
      </c>
      <c r="D333" s="12">
        <f t="shared" si="14"/>
        <v>16379.762924857141</v>
      </c>
      <c r="E333" s="12">
        <f t="shared" si="13"/>
        <v>283.98728471428694</v>
      </c>
    </row>
    <row r="334" spans="1:5" ht="24" x14ac:dyDescent="0.25">
      <c r="A334" s="9" t="s">
        <v>374</v>
      </c>
      <c r="B334" s="9">
        <f t="shared" si="15"/>
        <v>292</v>
      </c>
      <c r="C334" s="10">
        <f>[1]Sheet1_Raw!N333</f>
        <v>17707.624701000001</v>
      </c>
      <c r="D334" s="12">
        <f t="shared" si="14"/>
        <v>16673.299989571427</v>
      </c>
      <c r="E334" s="12">
        <f t="shared" si="13"/>
        <v>293.53706471428632</v>
      </c>
    </row>
    <row r="335" spans="1:5" ht="24" x14ac:dyDescent="0.25">
      <c r="A335" s="9" t="s">
        <v>375</v>
      </c>
      <c r="B335" s="9">
        <f t="shared" si="15"/>
        <v>293</v>
      </c>
      <c r="C335" s="10">
        <f>[1]Sheet1_Raw!N334</f>
        <v>17965.812438000001</v>
      </c>
      <c r="D335" s="12">
        <f t="shared" si="14"/>
        <v>16966.644799714286</v>
      </c>
      <c r="E335" s="12">
        <f t="shared" si="13"/>
        <v>293.34481014285848</v>
      </c>
    </row>
    <row r="336" spans="1:5" ht="24" x14ac:dyDescent="0.25">
      <c r="A336" s="9" t="s">
        <v>376</v>
      </c>
      <c r="B336" s="9">
        <f t="shared" si="15"/>
        <v>294</v>
      </c>
      <c r="C336" s="10">
        <f>[1]Sheet1_Raw!N335</f>
        <v>18042.557756999999</v>
      </c>
      <c r="D336" s="12">
        <f t="shared" si="14"/>
        <v>17245.927801142854</v>
      </c>
      <c r="E336" s="12">
        <f t="shared" si="13"/>
        <v>279.28300142856824</v>
      </c>
    </row>
    <row r="337" spans="1:5" ht="24" x14ac:dyDescent="0.25">
      <c r="A337" s="9" t="s">
        <v>377</v>
      </c>
      <c r="B337" s="9">
        <f t="shared" si="15"/>
        <v>295</v>
      </c>
      <c r="C337" s="10">
        <f>[1]Sheet1_Raw!N336</f>
        <v>18271.888586000001</v>
      </c>
      <c r="D337" s="12">
        <f t="shared" si="14"/>
        <v>17546.996823000001</v>
      </c>
      <c r="E337" s="12">
        <f t="shared" si="13"/>
        <v>301.06902185714716</v>
      </c>
    </row>
    <row r="338" spans="1:5" ht="24" x14ac:dyDescent="0.25">
      <c r="A338" s="9" t="s">
        <v>378</v>
      </c>
      <c r="B338" s="9">
        <f t="shared" si="15"/>
        <v>296</v>
      </c>
      <c r="C338" s="10">
        <f>[1]Sheet1_Raw!N337</f>
        <v>18702.455550999999</v>
      </c>
      <c r="D338" s="12">
        <f t="shared" si="14"/>
        <v>17852.026630142856</v>
      </c>
      <c r="E338" s="12">
        <f t="shared" si="13"/>
        <v>305.02980714285513</v>
      </c>
    </row>
    <row r="339" spans="1:5" ht="24" x14ac:dyDescent="0.25">
      <c r="A339" s="9" t="s">
        <v>379</v>
      </c>
      <c r="B339" s="9">
        <f t="shared" si="15"/>
        <v>297</v>
      </c>
      <c r="C339" s="10">
        <f>[1]Sheet1_Raw!N338</f>
        <v>19104.499078000001</v>
      </c>
      <c r="D339" s="12">
        <f t="shared" si="14"/>
        <v>18158.78162485714</v>
      </c>
      <c r="E339" s="12">
        <f t="shared" si="13"/>
        <v>306.75499471428338</v>
      </c>
    </row>
    <row r="340" spans="1:5" ht="24" x14ac:dyDescent="0.25">
      <c r="A340" s="9" t="s">
        <v>380</v>
      </c>
      <c r="B340" s="9">
        <f t="shared" si="15"/>
        <v>298</v>
      </c>
      <c r="C340" s="10">
        <f>[1]Sheet1_Raw!N339</f>
        <v>19419.709871999999</v>
      </c>
      <c r="D340" s="12">
        <f t="shared" si="14"/>
        <v>18459.22114042857</v>
      </c>
      <c r="E340" s="12">
        <f t="shared" si="13"/>
        <v>300.43951557143009</v>
      </c>
    </row>
    <row r="341" spans="1:5" ht="24" x14ac:dyDescent="0.25">
      <c r="A341" s="9" t="s">
        <v>381</v>
      </c>
      <c r="B341" s="9">
        <f t="shared" si="15"/>
        <v>299</v>
      </c>
      <c r="C341" s="10">
        <f>[1]Sheet1_Raw!N340</f>
        <v>19445.196369000001</v>
      </c>
      <c r="D341" s="12">
        <f t="shared" si="14"/>
        <v>18707.445664428571</v>
      </c>
      <c r="E341" s="12">
        <f t="shared" si="13"/>
        <v>248.22452400000111</v>
      </c>
    </row>
    <row r="342" spans="1:5" ht="24" x14ac:dyDescent="0.25">
      <c r="A342" s="9" t="s">
        <v>382</v>
      </c>
      <c r="B342" s="9">
        <f t="shared" si="15"/>
        <v>300</v>
      </c>
      <c r="C342" s="10">
        <f>[1]Sheet1_Raw!N341</f>
        <v>19606.023306999999</v>
      </c>
      <c r="D342" s="12">
        <f t="shared" si="14"/>
        <v>18941.761502857145</v>
      </c>
      <c r="E342" s="12">
        <f t="shared" si="13"/>
        <v>234.31583842857435</v>
      </c>
    </row>
    <row r="343" spans="1:5" ht="24" x14ac:dyDescent="0.25">
      <c r="A343" s="9" t="s">
        <v>383</v>
      </c>
      <c r="B343" s="9">
        <f t="shared" si="15"/>
        <v>301</v>
      </c>
      <c r="C343" s="10">
        <f>[1]Sheet1_Raw!N342</f>
        <v>19753.690161999999</v>
      </c>
      <c r="D343" s="12">
        <f t="shared" si="14"/>
        <v>19186.208989285715</v>
      </c>
      <c r="E343" s="12">
        <f t="shared" si="13"/>
        <v>244.44748642856939</v>
      </c>
    </row>
    <row r="344" spans="1:5" ht="24" x14ac:dyDescent="0.25">
      <c r="A344" s="9" t="s">
        <v>384</v>
      </c>
      <c r="B344" s="9">
        <f t="shared" si="15"/>
        <v>302</v>
      </c>
      <c r="C344" s="10">
        <f>[1]Sheet1_Raw!N343</f>
        <v>19920.471889</v>
      </c>
      <c r="D344" s="12">
        <f t="shared" si="14"/>
        <v>19421.720889714285</v>
      </c>
      <c r="E344" s="12">
        <f t="shared" si="13"/>
        <v>235.51190042856979</v>
      </c>
    </row>
    <row r="345" spans="1:5" ht="24" x14ac:dyDescent="0.25">
      <c r="A345" s="9" t="s">
        <v>385</v>
      </c>
      <c r="B345" s="9">
        <f t="shared" si="15"/>
        <v>303</v>
      </c>
      <c r="C345" s="10">
        <f>[1]Sheet1_Raw!N344</f>
        <v>20152.30373</v>
      </c>
      <c r="D345" s="12">
        <f t="shared" si="14"/>
        <v>19628.842058142855</v>
      </c>
      <c r="E345" s="12">
        <f t="shared" si="13"/>
        <v>207.12116842856994</v>
      </c>
    </row>
    <row r="346" spans="1:5" ht="24" x14ac:dyDescent="0.25">
      <c r="A346" s="9" t="s">
        <v>386</v>
      </c>
      <c r="B346" s="9">
        <f t="shared" si="15"/>
        <v>304</v>
      </c>
      <c r="C346" s="10">
        <f>[1]Sheet1_Raw!N345</f>
        <v>20736.397062</v>
      </c>
      <c r="D346" s="12">
        <f t="shared" si="14"/>
        <v>19861.970341571428</v>
      </c>
      <c r="E346" s="12">
        <f t="shared" si="13"/>
        <v>233.12828342857392</v>
      </c>
    </row>
    <row r="347" spans="1:5" ht="24" x14ac:dyDescent="0.25">
      <c r="A347" s="9" t="s">
        <v>387</v>
      </c>
      <c r="B347" s="9">
        <f t="shared" si="15"/>
        <v>305</v>
      </c>
      <c r="C347" s="10">
        <f>[1]Sheet1_Raw!N346</f>
        <v>20967.049855000001</v>
      </c>
      <c r="D347" s="12">
        <f t="shared" si="14"/>
        <v>20083.018910571431</v>
      </c>
      <c r="E347" s="12">
        <f t="shared" si="13"/>
        <v>221.04856900000232</v>
      </c>
    </row>
    <row r="348" spans="1:5" ht="24" x14ac:dyDescent="0.25">
      <c r="A348" s="9" t="s">
        <v>388</v>
      </c>
      <c r="B348" s="9">
        <f t="shared" si="15"/>
        <v>306</v>
      </c>
      <c r="C348" s="10">
        <f>[1]Sheet1_Raw!N347</f>
        <v>20992.262430999999</v>
      </c>
      <c r="D348" s="12">
        <f t="shared" si="14"/>
        <v>20304.028348</v>
      </c>
      <c r="E348" s="12">
        <f t="shared" si="13"/>
        <v>221.00943742856907</v>
      </c>
    </row>
    <row r="349" spans="1:5" ht="24" x14ac:dyDescent="0.25">
      <c r="A349" s="9" t="s">
        <v>389</v>
      </c>
      <c r="B349" s="9">
        <f t="shared" si="15"/>
        <v>307</v>
      </c>
      <c r="C349" s="10">
        <f>[1]Sheet1_Raw!N348</f>
        <v>21122.112557</v>
      </c>
      <c r="D349" s="12">
        <f t="shared" si="14"/>
        <v>20520.612526571429</v>
      </c>
      <c r="E349" s="12">
        <f t="shared" si="13"/>
        <v>216.58417857142922</v>
      </c>
    </row>
    <row r="350" spans="1:5" ht="24" x14ac:dyDescent="0.25">
      <c r="A350" s="9" t="s">
        <v>390</v>
      </c>
      <c r="B350" s="9">
        <f t="shared" si="15"/>
        <v>308</v>
      </c>
      <c r="C350" s="10">
        <f>[1]Sheet1_Raw!N349</f>
        <v>21245.448144000002</v>
      </c>
      <c r="D350" s="12">
        <f t="shared" si="14"/>
        <v>20733.720809714287</v>
      </c>
      <c r="E350" s="12">
        <f t="shared" si="13"/>
        <v>213.10828314285754</v>
      </c>
    </row>
    <row r="351" spans="1:5" ht="24" x14ac:dyDescent="0.25">
      <c r="A351" s="9" t="s">
        <v>391</v>
      </c>
      <c r="B351" s="9">
        <f t="shared" si="15"/>
        <v>309</v>
      </c>
      <c r="C351" s="10">
        <f>[1]Sheet1_Raw!N350</f>
        <v>21392.174143</v>
      </c>
      <c r="D351" s="12">
        <f t="shared" si="14"/>
        <v>20943.963988857144</v>
      </c>
      <c r="E351" s="12">
        <f t="shared" si="13"/>
        <v>210.24317914285712</v>
      </c>
    </row>
    <row r="352" spans="1:5" ht="24" x14ac:dyDescent="0.25">
      <c r="A352" s="9" t="s">
        <v>392</v>
      </c>
      <c r="B352" s="9">
        <f t="shared" si="15"/>
        <v>310</v>
      </c>
      <c r="C352" s="10">
        <f>[1]Sheet1_Raw!N351</f>
        <v>21610.702985</v>
      </c>
      <c r="D352" s="12">
        <f t="shared" si="14"/>
        <v>21152.306739571428</v>
      </c>
      <c r="E352" s="12">
        <f t="shared" si="13"/>
        <v>208.34275071428419</v>
      </c>
    </row>
    <row r="353" spans="1:5" ht="24" x14ac:dyDescent="0.25">
      <c r="A353" s="9" t="s">
        <v>393</v>
      </c>
      <c r="B353" s="9">
        <f t="shared" si="15"/>
        <v>311</v>
      </c>
      <c r="C353" s="10">
        <f>[1]Sheet1_Raw!N352</f>
        <v>21928.248057000001</v>
      </c>
      <c r="D353" s="12">
        <f t="shared" si="14"/>
        <v>21322.57116742857</v>
      </c>
      <c r="E353" s="12">
        <f t="shared" si="13"/>
        <v>170.26442785714244</v>
      </c>
    </row>
    <row r="354" spans="1:5" ht="24" x14ac:dyDescent="0.25">
      <c r="A354" s="9" t="s">
        <v>394</v>
      </c>
      <c r="B354" s="9">
        <f t="shared" si="15"/>
        <v>312</v>
      </c>
      <c r="C354" s="10">
        <f>[1]Sheet1_Raw!N353</f>
        <v>22468.144946</v>
      </c>
      <c r="D354" s="12">
        <f t="shared" si="14"/>
        <v>21537.013323285715</v>
      </c>
      <c r="E354" s="12">
        <f t="shared" si="13"/>
        <v>214.44215585714483</v>
      </c>
    </row>
    <row r="355" spans="1:5" ht="24" x14ac:dyDescent="0.25">
      <c r="A355" s="9" t="s">
        <v>395</v>
      </c>
      <c r="B355" s="9">
        <f t="shared" si="15"/>
        <v>313</v>
      </c>
      <c r="C355" s="10">
        <f>[1]Sheet1_Raw!N354</f>
        <v>22695.343960999999</v>
      </c>
      <c r="D355" s="12">
        <f t="shared" si="14"/>
        <v>21780.310684714288</v>
      </c>
      <c r="E355" s="12">
        <f t="shared" si="13"/>
        <v>243.29736142857291</v>
      </c>
    </row>
    <row r="356" spans="1:5" ht="24" x14ac:dyDescent="0.25">
      <c r="A356" s="9" t="s">
        <v>396</v>
      </c>
      <c r="B356" s="9">
        <f t="shared" si="15"/>
        <v>314</v>
      </c>
      <c r="C356" s="10">
        <f>[1]Sheet1_Raw!N355</f>
        <v>22967.168163999999</v>
      </c>
      <c r="D356" s="12">
        <f t="shared" si="14"/>
        <v>22043.890057142857</v>
      </c>
      <c r="E356" s="12">
        <f t="shared" si="13"/>
        <v>263.5793724285686</v>
      </c>
    </row>
    <row r="357" spans="1:5" ht="24" x14ac:dyDescent="0.25">
      <c r="A357" s="9" t="s">
        <v>397</v>
      </c>
      <c r="B357" s="9">
        <f t="shared" si="15"/>
        <v>315</v>
      </c>
      <c r="C357" s="10">
        <f>[1]Sheet1_Raw!N356</f>
        <v>22978.458444</v>
      </c>
      <c r="D357" s="12">
        <f t="shared" si="14"/>
        <v>22291.462957142856</v>
      </c>
      <c r="E357" s="12">
        <f t="shared" si="13"/>
        <v>247.57289999999921</v>
      </c>
    </row>
    <row r="358" spans="1:5" ht="24" x14ac:dyDescent="0.25">
      <c r="A358" s="9" t="s">
        <v>398</v>
      </c>
      <c r="B358" s="9">
        <f t="shared" si="15"/>
        <v>316</v>
      </c>
      <c r="C358" s="10">
        <f>[1]Sheet1_Raw!N357</f>
        <v>23117.871961000001</v>
      </c>
      <c r="D358" s="12">
        <f t="shared" si="14"/>
        <v>22537.991216857139</v>
      </c>
      <c r="E358" s="12">
        <f t="shared" si="13"/>
        <v>246.52825971428319</v>
      </c>
    </row>
    <row r="359" spans="1:5" ht="24" x14ac:dyDescent="0.25">
      <c r="A359" s="9" t="s">
        <v>399</v>
      </c>
      <c r="B359" s="9">
        <f t="shared" si="15"/>
        <v>317</v>
      </c>
      <c r="C359" s="10">
        <f>[1]Sheet1_Raw!N358</f>
        <v>23441.931572000001</v>
      </c>
      <c r="D359" s="12">
        <f t="shared" si="14"/>
        <v>22799.595300714289</v>
      </c>
      <c r="E359" s="12">
        <f t="shared" ref="E359:E421" si="16">D359-D358</f>
        <v>261.60408385714982</v>
      </c>
    </row>
    <row r="360" spans="1:5" ht="24" x14ac:dyDescent="0.25">
      <c r="A360" s="9" t="s">
        <v>400</v>
      </c>
      <c r="B360" s="9">
        <f t="shared" si="15"/>
        <v>318</v>
      </c>
      <c r="C360" s="10">
        <f>[1]Sheet1_Raw!N359</f>
        <v>23746.411838</v>
      </c>
      <c r="D360" s="12">
        <f t="shared" si="14"/>
        <v>23059.332983714288</v>
      </c>
      <c r="E360" s="12">
        <f t="shared" si="16"/>
        <v>259.73768299999938</v>
      </c>
    </row>
    <row r="361" spans="1:5" ht="24" x14ac:dyDescent="0.25">
      <c r="A361" s="9" t="s">
        <v>401</v>
      </c>
      <c r="B361" s="9">
        <f t="shared" si="15"/>
        <v>319</v>
      </c>
      <c r="C361" s="10">
        <f>[1]Sheet1_Raw!N360</f>
        <v>24000.597956000001</v>
      </c>
      <c r="D361" s="12">
        <f t="shared" ref="D361:D421" si="17">AVERAGE(C355:C361)</f>
        <v>23278.254842285714</v>
      </c>
      <c r="E361" s="12">
        <f t="shared" si="16"/>
        <v>218.92185857142613</v>
      </c>
    </row>
    <row r="362" spans="1:5" ht="24" x14ac:dyDescent="0.25">
      <c r="A362" s="9" t="s">
        <v>402</v>
      </c>
      <c r="B362" s="9">
        <f t="shared" si="15"/>
        <v>320</v>
      </c>
      <c r="C362" s="10">
        <f>[1]Sheet1_Raw!N361</f>
        <v>24102.936957999998</v>
      </c>
      <c r="D362" s="12">
        <f t="shared" si="17"/>
        <v>23479.339556142859</v>
      </c>
      <c r="E362" s="12">
        <f t="shared" si="16"/>
        <v>201.08471385714438</v>
      </c>
    </row>
    <row r="363" spans="1:5" ht="24" x14ac:dyDescent="0.25">
      <c r="A363" s="9" t="s">
        <v>403</v>
      </c>
      <c r="B363" s="9">
        <f t="shared" si="15"/>
        <v>321</v>
      </c>
      <c r="C363" s="10">
        <f>[1]Sheet1_Raw!N362</f>
        <v>24279.401172000002</v>
      </c>
      <c r="D363" s="12">
        <f t="shared" si="17"/>
        <v>23666.801414428573</v>
      </c>
      <c r="E363" s="12">
        <f t="shared" si="16"/>
        <v>187.4618582857147</v>
      </c>
    </row>
    <row r="364" spans="1:5" ht="24" x14ac:dyDescent="0.25">
      <c r="A364" s="9" t="s">
        <v>404</v>
      </c>
      <c r="B364" s="9">
        <f t="shared" ref="B364:B421" si="18">1+B363</f>
        <v>322</v>
      </c>
      <c r="C364" s="10">
        <f>[1]Sheet1_Raw!N363</f>
        <v>24416.170762999998</v>
      </c>
      <c r="D364" s="12">
        <f t="shared" si="17"/>
        <v>23872.188888571429</v>
      </c>
      <c r="E364" s="12">
        <f t="shared" si="16"/>
        <v>205.38747414285535</v>
      </c>
    </row>
    <row r="365" spans="1:5" ht="24" x14ac:dyDescent="0.25">
      <c r="A365" s="9" t="s">
        <v>405</v>
      </c>
      <c r="B365" s="9">
        <f t="shared" si="18"/>
        <v>323</v>
      </c>
      <c r="C365" s="10">
        <f>[1]Sheet1_Raw!N364</f>
        <v>24526.370085999999</v>
      </c>
      <c r="D365" s="12">
        <f t="shared" si="17"/>
        <v>24073.402906428568</v>
      </c>
      <c r="E365" s="12">
        <f t="shared" si="16"/>
        <v>201.21401785713897</v>
      </c>
    </row>
    <row r="366" spans="1:5" ht="24" x14ac:dyDescent="0.25">
      <c r="A366" s="9" t="s">
        <v>406</v>
      </c>
      <c r="B366" s="9">
        <f t="shared" si="18"/>
        <v>324</v>
      </c>
      <c r="C366" s="10">
        <f>[1]Sheet1_Raw!N365</f>
        <v>24672.059950999999</v>
      </c>
      <c r="D366" s="12">
        <f t="shared" si="17"/>
        <v>24249.135531999997</v>
      </c>
      <c r="E366" s="12">
        <f t="shared" si="16"/>
        <v>175.7326255714288</v>
      </c>
    </row>
    <row r="367" spans="1:5" ht="24" x14ac:dyDescent="0.25">
      <c r="A367" s="9" t="s">
        <v>407</v>
      </c>
      <c r="B367" s="9">
        <f t="shared" si="18"/>
        <v>325</v>
      </c>
      <c r="C367" s="10">
        <f>[1]Sheet1_Raw!N366</f>
        <v>25017.473435</v>
      </c>
      <c r="D367" s="12">
        <f t="shared" si="17"/>
        <v>24430.715760142855</v>
      </c>
      <c r="E367" s="12">
        <f t="shared" si="16"/>
        <v>181.58022814285869</v>
      </c>
    </row>
    <row r="368" spans="1:5" ht="24" x14ac:dyDescent="0.25">
      <c r="A368" s="9" t="s">
        <v>408</v>
      </c>
      <c r="B368" s="9">
        <f t="shared" si="18"/>
        <v>326</v>
      </c>
      <c r="C368" s="10">
        <f>[1]Sheet1_Raw!N367</f>
        <v>25116.049009999999</v>
      </c>
      <c r="D368" s="12">
        <f t="shared" si="17"/>
        <v>24590.065910714282</v>
      </c>
      <c r="E368" s="12">
        <f t="shared" si="16"/>
        <v>159.35015057142664</v>
      </c>
    </row>
    <row r="369" spans="1:5" ht="24" x14ac:dyDescent="0.25">
      <c r="A369" s="9" t="s">
        <v>409</v>
      </c>
      <c r="B369" s="9">
        <f t="shared" si="18"/>
        <v>327</v>
      </c>
      <c r="C369" s="10">
        <f>[1]Sheet1_Raw!N368</f>
        <v>25310.961159999999</v>
      </c>
      <c r="D369" s="12">
        <f t="shared" si="17"/>
        <v>24762.640796714284</v>
      </c>
      <c r="E369" s="12">
        <f t="shared" si="16"/>
        <v>172.57488600000215</v>
      </c>
    </row>
    <row r="370" spans="1:5" ht="24" x14ac:dyDescent="0.25">
      <c r="A370" s="9" t="s">
        <v>410</v>
      </c>
      <c r="B370" s="9">
        <f t="shared" si="18"/>
        <v>328</v>
      </c>
      <c r="C370" s="10">
        <f>[1]Sheet1_Raw!N369</f>
        <v>25458.997211000002</v>
      </c>
      <c r="D370" s="12">
        <f t="shared" si="17"/>
        <v>24931.154516571431</v>
      </c>
      <c r="E370" s="12">
        <f t="shared" si="16"/>
        <v>168.5137198571465</v>
      </c>
    </row>
    <row r="371" spans="1:5" ht="24" x14ac:dyDescent="0.25">
      <c r="A371" s="9" t="s">
        <v>411</v>
      </c>
      <c r="B371" s="9">
        <f t="shared" si="18"/>
        <v>329</v>
      </c>
      <c r="C371" s="10">
        <f>[1]Sheet1_Raw!N370</f>
        <v>25579.021936000001</v>
      </c>
      <c r="D371" s="12">
        <f t="shared" si="17"/>
        <v>25097.276112714288</v>
      </c>
      <c r="E371" s="12">
        <f t="shared" si="16"/>
        <v>166.12159614285702</v>
      </c>
    </row>
    <row r="372" spans="1:5" ht="24" x14ac:dyDescent="0.25">
      <c r="A372" s="9" t="s">
        <v>412</v>
      </c>
      <c r="B372" s="9">
        <f t="shared" si="18"/>
        <v>330</v>
      </c>
      <c r="C372" s="10">
        <f>[1]Sheet1_Raw!N371</f>
        <v>25661.043197999999</v>
      </c>
      <c r="D372" s="12">
        <f t="shared" si="17"/>
        <v>25259.372271571428</v>
      </c>
      <c r="E372" s="12">
        <f t="shared" si="16"/>
        <v>162.09615885714084</v>
      </c>
    </row>
    <row r="373" spans="1:5" ht="24" x14ac:dyDescent="0.25">
      <c r="A373" s="9" t="s">
        <v>413</v>
      </c>
      <c r="B373" s="9">
        <f t="shared" si="18"/>
        <v>331</v>
      </c>
      <c r="C373" s="10">
        <f>[1]Sheet1_Raw!N372</f>
        <v>25772.838404999999</v>
      </c>
      <c r="D373" s="12">
        <f t="shared" si="17"/>
        <v>25416.62633642857</v>
      </c>
      <c r="E373" s="12">
        <f t="shared" si="16"/>
        <v>157.2540648571412</v>
      </c>
    </row>
    <row r="374" spans="1:5" ht="24" x14ac:dyDescent="0.25">
      <c r="A374" s="9" t="s">
        <v>414</v>
      </c>
      <c r="B374" s="9">
        <f t="shared" si="18"/>
        <v>332</v>
      </c>
      <c r="C374" s="10">
        <f>[1]Sheet1_Raw!N373</f>
        <v>25959.056562999998</v>
      </c>
      <c r="D374" s="12">
        <f t="shared" si="17"/>
        <v>25551.138211857142</v>
      </c>
      <c r="E374" s="12">
        <f t="shared" si="16"/>
        <v>134.51187542857224</v>
      </c>
    </row>
    <row r="375" spans="1:5" ht="24" x14ac:dyDescent="0.25">
      <c r="A375" s="9" t="s">
        <v>415</v>
      </c>
      <c r="B375" s="9">
        <f t="shared" si="18"/>
        <v>333</v>
      </c>
      <c r="C375" s="10">
        <f>[1]Sheet1_Raw!N374</f>
        <v>26136.306809000002</v>
      </c>
      <c r="D375" s="12">
        <f t="shared" si="17"/>
        <v>25696.889326</v>
      </c>
      <c r="E375" s="12">
        <f t="shared" si="16"/>
        <v>145.75111414285857</v>
      </c>
    </row>
    <row r="376" spans="1:5" ht="24" x14ac:dyDescent="0.25">
      <c r="A376" s="9" t="s">
        <v>416</v>
      </c>
      <c r="B376" s="9">
        <f t="shared" si="18"/>
        <v>334</v>
      </c>
      <c r="C376" s="10">
        <f>[1]Sheet1_Raw!N375</f>
        <v>26289.118600999998</v>
      </c>
      <c r="D376" s="12">
        <f t="shared" si="17"/>
        <v>25836.626103285711</v>
      </c>
      <c r="E376" s="12">
        <f t="shared" si="16"/>
        <v>139.73677728571056</v>
      </c>
    </row>
    <row r="377" spans="1:5" ht="24" x14ac:dyDescent="0.25">
      <c r="A377" s="9" t="s">
        <v>417</v>
      </c>
      <c r="B377" s="9">
        <f t="shared" si="18"/>
        <v>335</v>
      </c>
      <c r="C377" s="10">
        <f>[1]Sheet1_Raw!N376</f>
        <v>26497.750584000001</v>
      </c>
      <c r="D377" s="12">
        <f t="shared" si="17"/>
        <v>25985.019442285713</v>
      </c>
      <c r="E377" s="12">
        <f t="shared" si="16"/>
        <v>148.39333900000202</v>
      </c>
    </row>
    <row r="378" spans="1:5" ht="24" x14ac:dyDescent="0.25">
      <c r="A378" s="9" t="s">
        <v>418</v>
      </c>
      <c r="B378" s="9">
        <f t="shared" si="18"/>
        <v>336</v>
      </c>
      <c r="C378" s="10">
        <f>[1]Sheet1_Raw!N377</f>
        <v>26506.658949000001</v>
      </c>
      <c r="D378" s="12">
        <f t="shared" si="17"/>
        <v>26117.53901557143</v>
      </c>
      <c r="E378" s="12">
        <f t="shared" si="16"/>
        <v>132.51957328571734</v>
      </c>
    </row>
    <row r="379" spans="1:5" ht="24" x14ac:dyDescent="0.25">
      <c r="A379" s="9" t="s">
        <v>419</v>
      </c>
      <c r="B379" s="9">
        <f t="shared" si="18"/>
        <v>337</v>
      </c>
      <c r="C379" s="10">
        <f>[1]Sheet1_Raw!N378</f>
        <v>26586.072013000001</v>
      </c>
      <c r="D379" s="12">
        <f t="shared" si="17"/>
        <v>26249.685989142858</v>
      </c>
      <c r="E379" s="12">
        <f t="shared" si="16"/>
        <v>132.14697357142722</v>
      </c>
    </row>
    <row r="380" spans="1:5" ht="24" x14ac:dyDescent="0.25">
      <c r="A380" s="9" t="s">
        <v>420</v>
      </c>
      <c r="B380" s="9">
        <f t="shared" si="18"/>
        <v>338</v>
      </c>
      <c r="C380" s="10">
        <f>[1]Sheet1_Raw!N379</f>
        <v>26677.656665999999</v>
      </c>
      <c r="D380" s="12">
        <f t="shared" si="17"/>
        <v>26378.945740714287</v>
      </c>
      <c r="E380" s="12">
        <f t="shared" si="16"/>
        <v>129.25975157142966</v>
      </c>
    </row>
    <row r="381" spans="1:5" ht="24" x14ac:dyDescent="0.25">
      <c r="A381" s="9" t="s">
        <v>421</v>
      </c>
      <c r="B381" s="9">
        <f t="shared" si="18"/>
        <v>339</v>
      </c>
      <c r="C381" s="10">
        <f>[1]Sheet1_Raw!N380</f>
        <v>26826.371564000001</v>
      </c>
      <c r="D381" s="12">
        <f t="shared" si="17"/>
        <v>26502.847883714283</v>
      </c>
      <c r="E381" s="12">
        <f t="shared" si="16"/>
        <v>123.9021429999957</v>
      </c>
    </row>
    <row r="382" spans="1:5" ht="24" x14ac:dyDescent="0.25">
      <c r="A382" s="9" t="s">
        <v>422</v>
      </c>
      <c r="B382" s="9">
        <f t="shared" si="18"/>
        <v>340</v>
      </c>
      <c r="C382" s="10">
        <f>[1]Sheet1_Raw!N381</f>
        <v>26981.577181000001</v>
      </c>
      <c r="D382" s="12">
        <f t="shared" si="17"/>
        <v>26623.600794000002</v>
      </c>
      <c r="E382" s="12">
        <f t="shared" si="16"/>
        <v>120.75291028571883</v>
      </c>
    </row>
    <row r="383" spans="1:5" ht="24" x14ac:dyDescent="0.25">
      <c r="A383" s="9" t="s">
        <v>423</v>
      </c>
      <c r="B383" s="9">
        <f t="shared" si="18"/>
        <v>341</v>
      </c>
      <c r="C383" s="10">
        <f>[1]Sheet1_Raw!N382</f>
        <v>27110.617456</v>
      </c>
      <c r="D383" s="12">
        <f t="shared" si="17"/>
        <v>26740.957773285714</v>
      </c>
      <c r="E383" s="12">
        <f t="shared" si="16"/>
        <v>117.35697928571244</v>
      </c>
    </row>
    <row r="384" spans="1:5" ht="24" x14ac:dyDescent="0.25">
      <c r="A384" s="9" t="s">
        <v>424</v>
      </c>
      <c r="B384" s="9">
        <f t="shared" si="18"/>
        <v>342</v>
      </c>
      <c r="C384" s="10">
        <f>[1]Sheet1_Raw!N383</f>
        <v>27213.420932000001</v>
      </c>
      <c r="D384" s="12">
        <f t="shared" si="17"/>
        <v>26843.196394428574</v>
      </c>
      <c r="E384" s="12">
        <f t="shared" si="16"/>
        <v>102.23862114286021</v>
      </c>
    </row>
    <row r="385" spans="1:5" ht="24" x14ac:dyDescent="0.25">
      <c r="A385" s="9" t="s">
        <v>425</v>
      </c>
      <c r="B385" s="9">
        <f t="shared" si="18"/>
        <v>343</v>
      </c>
      <c r="C385" s="10">
        <f>[1]Sheet1_Raw!N384</f>
        <v>27292.857814999999</v>
      </c>
      <c r="D385" s="12">
        <f t="shared" si="17"/>
        <v>26955.510518142859</v>
      </c>
      <c r="E385" s="12">
        <f t="shared" si="16"/>
        <v>112.31412371428451</v>
      </c>
    </row>
    <row r="386" spans="1:5" ht="24" x14ac:dyDescent="0.25">
      <c r="A386" s="9" t="s">
        <v>426</v>
      </c>
      <c r="B386" s="9">
        <f t="shared" si="18"/>
        <v>344</v>
      </c>
      <c r="C386" s="10">
        <f>[1]Sheet1_Raw!N385</f>
        <v>27348.237352</v>
      </c>
      <c r="D386" s="12">
        <f t="shared" si="17"/>
        <v>27064.391280857144</v>
      </c>
      <c r="E386" s="12">
        <f t="shared" si="16"/>
        <v>108.88076271428508</v>
      </c>
    </row>
    <row r="387" spans="1:5" ht="24" x14ac:dyDescent="0.25">
      <c r="A387" s="9" t="s">
        <v>427</v>
      </c>
      <c r="B387" s="9">
        <f t="shared" si="18"/>
        <v>345</v>
      </c>
      <c r="C387" s="10">
        <f>[1]Sheet1_Raw!N386</f>
        <v>27416.455414</v>
      </c>
      <c r="D387" s="12">
        <f t="shared" si="17"/>
        <v>27169.933959142858</v>
      </c>
      <c r="E387" s="12">
        <f t="shared" si="16"/>
        <v>105.54267828571392</v>
      </c>
    </row>
    <row r="388" spans="1:5" ht="24" x14ac:dyDescent="0.25">
      <c r="A388" s="9" t="s">
        <v>428</v>
      </c>
      <c r="B388" s="9">
        <f t="shared" si="18"/>
        <v>346</v>
      </c>
      <c r="C388" s="10">
        <f>[1]Sheet1_Raw!N387</f>
        <v>27526.571370000001</v>
      </c>
      <c r="D388" s="12">
        <f t="shared" si="17"/>
        <v>27269.962502857143</v>
      </c>
      <c r="E388" s="12">
        <f t="shared" si="16"/>
        <v>100.02854371428475</v>
      </c>
    </row>
    <row r="389" spans="1:5" ht="24" x14ac:dyDescent="0.25">
      <c r="A389" s="9" t="s">
        <v>429</v>
      </c>
      <c r="B389" s="9">
        <f t="shared" si="18"/>
        <v>347</v>
      </c>
      <c r="C389" s="10">
        <f>[1]Sheet1_Raw!N388</f>
        <v>27644.809657999998</v>
      </c>
      <c r="D389" s="12">
        <f t="shared" si="17"/>
        <v>27364.709999571431</v>
      </c>
      <c r="E389" s="12">
        <f t="shared" si="16"/>
        <v>94.74749671428799</v>
      </c>
    </row>
    <row r="390" spans="1:5" ht="24" x14ac:dyDescent="0.25">
      <c r="A390" s="9" t="s">
        <v>430</v>
      </c>
      <c r="B390" s="9">
        <f t="shared" si="18"/>
        <v>348</v>
      </c>
      <c r="C390" s="10">
        <f>[1]Sheet1_Raw!N389</f>
        <v>27754.342044000001</v>
      </c>
      <c r="D390" s="12">
        <f t="shared" si="17"/>
        <v>27456.670654999998</v>
      </c>
      <c r="E390" s="12">
        <f t="shared" si="16"/>
        <v>91.960655428567406</v>
      </c>
    </row>
    <row r="391" spans="1:5" ht="24" x14ac:dyDescent="0.25">
      <c r="A391" s="9" t="s">
        <v>431</v>
      </c>
      <c r="B391" s="9">
        <f t="shared" si="18"/>
        <v>349</v>
      </c>
      <c r="C391" s="10">
        <f>[1]Sheet1_Raw!N390</f>
        <v>27831.563747</v>
      </c>
      <c r="D391" s="12">
        <f t="shared" si="17"/>
        <v>27544.976771428574</v>
      </c>
      <c r="E391" s="12">
        <f t="shared" si="16"/>
        <v>88.306116428575478</v>
      </c>
    </row>
    <row r="392" spans="1:5" ht="24" x14ac:dyDescent="0.25">
      <c r="A392" s="9" t="s">
        <v>432</v>
      </c>
      <c r="B392" s="9">
        <f t="shared" si="18"/>
        <v>350</v>
      </c>
      <c r="C392" s="10">
        <f>[1]Sheet1_Raw!N391</f>
        <v>27889.182283999999</v>
      </c>
      <c r="D392" s="12">
        <f t="shared" si="17"/>
        <v>27630.165981285714</v>
      </c>
      <c r="E392" s="12">
        <f t="shared" si="16"/>
        <v>85.189209857140668</v>
      </c>
    </row>
    <row r="393" spans="1:5" ht="24" x14ac:dyDescent="0.25">
      <c r="A393" s="9" t="s">
        <v>433</v>
      </c>
      <c r="B393" s="9">
        <f t="shared" si="18"/>
        <v>351</v>
      </c>
      <c r="C393" s="10">
        <f>[1]Sheet1_Raw!N392</f>
        <v>27950.302237</v>
      </c>
      <c r="D393" s="12">
        <f t="shared" si="17"/>
        <v>27716.175250571428</v>
      </c>
      <c r="E393" s="12">
        <f t="shared" si="16"/>
        <v>86.009269285714254</v>
      </c>
    </row>
    <row r="394" spans="1:5" ht="24" x14ac:dyDescent="0.25">
      <c r="A394" s="9" t="s">
        <v>434</v>
      </c>
      <c r="B394" s="9">
        <f t="shared" si="18"/>
        <v>352</v>
      </c>
      <c r="C394" s="10">
        <f>[1]Sheet1_Raw!N393</f>
        <v>28020.449649999999</v>
      </c>
      <c r="D394" s="12">
        <f t="shared" si="17"/>
        <v>27802.460141428572</v>
      </c>
      <c r="E394" s="12">
        <f t="shared" si="16"/>
        <v>86.284890857143182</v>
      </c>
    </row>
    <row r="395" spans="1:5" ht="24" x14ac:dyDescent="0.25">
      <c r="A395" s="9" t="s">
        <v>435</v>
      </c>
      <c r="B395" s="9">
        <f t="shared" si="18"/>
        <v>353</v>
      </c>
      <c r="C395" s="10">
        <f>[1]Sheet1_Raw!N394</f>
        <v>28134.757777999999</v>
      </c>
      <c r="D395" s="12">
        <f t="shared" si="17"/>
        <v>27889.343914000001</v>
      </c>
      <c r="E395" s="12">
        <f t="shared" si="16"/>
        <v>86.88377257142929</v>
      </c>
    </row>
    <row r="396" spans="1:5" ht="24" x14ac:dyDescent="0.25">
      <c r="A396" s="9" t="s">
        <v>436</v>
      </c>
      <c r="B396" s="9">
        <f t="shared" si="18"/>
        <v>354</v>
      </c>
      <c r="C396" s="10">
        <f>[1]Sheet1_Raw!N395</f>
        <v>28252.007570999998</v>
      </c>
      <c r="D396" s="12">
        <f t="shared" si="17"/>
        <v>27976.086472999999</v>
      </c>
      <c r="E396" s="12">
        <f t="shared" si="16"/>
        <v>86.742558999998437</v>
      </c>
    </row>
    <row r="397" spans="1:5" ht="24" x14ac:dyDescent="0.25">
      <c r="A397" s="9" t="s">
        <v>437</v>
      </c>
      <c r="B397" s="9">
        <f t="shared" si="18"/>
        <v>355</v>
      </c>
      <c r="C397" s="10">
        <f>[1]Sheet1_Raw!N396</f>
        <v>28359.789250000002</v>
      </c>
      <c r="D397" s="12">
        <f t="shared" si="17"/>
        <v>28062.578931</v>
      </c>
      <c r="E397" s="12">
        <f t="shared" si="16"/>
        <v>86.492458000000624</v>
      </c>
    </row>
    <row r="398" spans="1:5" ht="24" x14ac:dyDescent="0.25">
      <c r="A398" s="9" t="s">
        <v>438</v>
      </c>
      <c r="B398" s="9">
        <f t="shared" si="18"/>
        <v>356</v>
      </c>
      <c r="C398" s="10">
        <f>[1]Sheet1_Raw!N397</f>
        <v>28445.085646</v>
      </c>
      <c r="D398" s="12">
        <f t="shared" si="17"/>
        <v>28150.224916571427</v>
      </c>
      <c r="E398" s="12">
        <f t="shared" si="16"/>
        <v>87.645985571427445</v>
      </c>
    </row>
    <row r="399" spans="1:5" ht="24" x14ac:dyDescent="0.25">
      <c r="A399" s="9" t="s">
        <v>439</v>
      </c>
      <c r="B399" s="9">
        <f t="shared" si="18"/>
        <v>357</v>
      </c>
      <c r="C399" s="10">
        <f>[1]Sheet1_Raw!N398</f>
        <v>28517.662612</v>
      </c>
      <c r="D399" s="12">
        <f t="shared" si="17"/>
        <v>28240.007820571424</v>
      </c>
      <c r="E399" s="12">
        <f t="shared" si="16"/>
        <v>89.782903999996051</v>
      </c>
    </row>
    <row r="400" spans="1:5" ht="24" x14ac:dyDescent="0.25">
      <c r="A400" s="9" t="s">
        <v>440</v>
      </c>
      <c r="B400" s="9">
        <f t="shared" si="18"/>
        <v>358</v>
      </c>
      <c r="C400" s="10">
        <f>[1]Sheet1_Raw!N399</f>
        <v>28577.019948000001</v>
      </c>
      <c r="D400" s="12">
        <f t="shared" si="17"/>
        <v>28329.538922142856</v>
      </c>
      <c r="E400" s="12">
        <f t="shared" si="16"/>
        <v>89.531101571432373</v>
      </c>
    </row>
    <row r="401" spans="1:5" ht="24" x14ac:dyDescent="0.25">
      <c r="A401" s="9" t="s">
        <v>441</v>
      </c>
      <c r="B401" s="9">
        <f t="shared" si="18"/>
        <v>359</v>
      </c>
      <c r="C401" s="10">
        <f>[1]Sheet1_Raw!N400</f>
        <v>28645.666754000002</v>
      </c>
      <c r="D401" s="12">
        <f t="shared" si="17"/>
        <v>28418.85565128571</v>
      </c>
      <c r="E401" s="12">
        <f t="shared" si="16"/>
        <v>89.316729142854456</v>
      </c>
    </row>
    <row r="402" spans="1:5" ht="24" x14ac:dyDescent="0.25">
      <c r="A402" s="9" t="s">
        <v>442</v>
      </c>
      <c r="B402" s="9">
        <f t="shared" si="18"/>
        <v>360</v>
      </c>
      <c r="C402" s="10">
        <f>[1]Sheet1_Raw!N401</f>
        <v>28773.980544999999</v>
      </c>
      <c r="D402" s="12">
        <f t="shared" si="17"/>
        <v>28510.173189428569</v>
      </c>
      <c r="E402" s="12">
        <f t="shared" si="16"/>
        <v>91.317538142859121</v>
      </c>
    </row>
    <row r="403" spans="1:5" ht="24" x14ac:dyDescent="0.25">
      <c r="A403" s="9" t="s">
        <v>443</v>
      </c>
      <c r="B403" s="9">
        <f t="shared" si="18"/>
        <v>361</v>
      </c>
      <c r="C403" s="10">
        <f>[1]Sheet1_Raw!N402</f>
        <v>28905.367007000001</v>
      </c>
      <c r="D403" s="12">
        <f t="shared" si="17"/>
        <v>28603.510251714288</v>
      </c>
      <c r="E403" s="12">
        <f t="shared" si="16"/>
        <v>93.337062285718275</v>
      </c>
    </row>
    <row r="404" spans="1:5" ht="24" x14ac:dyDescent="0.25">
      <c r="A404" s="9" t="s">
        <v>444</v>
      </c>
      <c r="B404" s="9">
        <f t="shared" si="18"/>
        <v>362</v>
      </c>
      <c r="C404" s="10">
        <f>[1]Sheet1_Raw!N403</f>
        <v>29017.757693</v>
      </c>
      <c r="D404" s="12">
        <f t="shared" si="17"/>
        <v>28697.50574357143</v>
      </c>
      <c r="E404" s="12">
        <f t="shared" si="16"/>
        <v>93.995491857142042</v>
      </c>
    </row>
    <row r="405" spans="1:5" ht="24" x14ac:dyDescent="0.25">
      <c r="A405" s="9" t="s">
        <v>445</v>
      </c>
      <c r="B405" s="9">
        <f t="shared" si="18"/>
        <v>363</v>
      </c>
      <c r="C405" s="10">
        <f>[1]Sheet1_Raw!N404</f>
        <v>29109.116064000002</v>
      </c>
      <c r="D405" s="12">
        <f t="shared" si="17"/>
        <v>28792.367231857144</v>
      </c>
      <c r="E405" s="12">
        <f t="shared" si="16"/>
        <v>94.861488285714586</v>
      </c>
    </row>
    <row r="406" spans="1:5" ht="24" x14ac:dyDescent="0.25">
      <c r="A406" s="9" t="s">
        <v>446</v>
      </c>
      <c r="B406" s="9">
        <f t="shared" si="18"/>
        <v>364</v>
      </c>
      <c r="C406" s="10">
        <f>[1]Sheet1_Raw!N405</f>
        <v>29181.978859999999</v>
      </c>
      <c r="D406" s="12">
        <f t="shared" si="17"/>
        <v>28887.269552999998</v>
      </c>
      <c r="E406" s="12">
        <f t="shared" si="16"/>
        <v>94.902321142853907</v>
      </c>
    </row>
    <row r="407" spans="1:5" ht="24" x14ac:dyDescent="0.25">
      <c r="A407" s="9" t="s">
        <v>447</v>
      </c>
      <c r="B407" s="9">
        <f t="shared" si="18"/>
        <v>365</v>
      </c>
      <c r="C407" s="10">
        <f>[1]Sheet1_Raw!N406</f>
        <v>29244.789973999999</v>
      </c>
      <c r="D407" s="12">
        <f t="shared" si="17"/>
        <v>28982.665270999998</v>
      </c>
      <c r="E407" s="12">
        <f t="shared" si="16"/>
        <v>95.395717999999761</v>
      </c>
    </row>
    <row r="408" spans="1:5" ht="24" x14ac:dyDescent="0.25">
      <c r="A408" s="9" t="s">
        <v>448</v>
      </c>
      <c r="B408" s="9">
        <f t="shared" si="18"/>
        <v>366</v>
      </c>
      <c r="C408" s="10">
        <f>[1]Sheet1_Raw!N407</f>
        <v>29322.106951999998</v>
      </c>
      <c r="D408" s="12">
        <f t="shared" si="17"/>
        <v>29079.299584999997</v>
      </c>
      <c r="E408" s="12">
        <f t="shared" si="16"/>
        <v>96.634313999998994</v>
      </c>
    </row>
    <row r="409" spans="1:5" ht="24" x14ac:dyDescent="0.25">
      <c r="A409" s="9" t="s">
        <v>449</v>
      </c>
      <c r="B409" s="9">
        <f t="shared" si="18"/>
        <v>367</v>
      </c>
      <c r="C409" s="10">
        <f>[1]Sheet1_Raw!N408</f>
        <v>29451.349689999999</v>
      </c>
      <c r="D409" s="12">
        <f t="shared" si="17"/>
        <v>29176.066605714288</v>
      </c>
      <c r="E409" s="12">
        <f t="shared" si="16"/>
        <v>96.767020714290993</v>
      </c>
    </row>
    <row r="410" spans="1:5" ht="24" x14ac:dyDescent="0.25">
      <c r="A410" s="9" t="s">
        <v>450</v>
      </c>
      <c r="B410" s="9">
        <f t="shared" si="18"/>
        <v>368</v>
      </c>
      <c r="C410" s="10">
        <f>[1]Sheet1_Raw!N409</f>
        <v>29587.035510000002</v>
      </c>
      <c r="D410" s="12">
        <f t="shared" si="17"/>
        <v>29273.447820428566</v>
      </c>
      <c r="E410" s="12">
        <f t="shared" si="16"/>
        <v>97.38121471427803</v>
      </c>
    </row>
    <row r="411" spans="1:5" ht="24" x14ac:dyDescent="0.25">
      <c r="A411" s="9" t="s">
        <v>451</v>
      </c>
      <c r="B411" s="9">
        <f t="shared" si="18"/>
        <v>369</v>
      </c>
      <c r="C411" s="10">
        <f>[1]Sheet1_Raw!N410</f>
        <v>29701.141175000001</v>
      </c>
      <c r="D411" s="12">
        <f t="shared" si="17"/>
        <v>29371.074032142857</v>
      </c>
      <c r="E411" s="12">
        <f t="shared" si="16"/>
        <v>97.626211714290548</v>
      </c>
    </row>
    <row r="412" spans="1:5" ht="24" x14ac:dyDescent="0.25">
      <c r="A412" s="9" t="s">
        <v>452</v>
      </c>
      <c r="B412" s="9">
        <f t="shared" si="18"/>
        <v>370</v>
      </c>
      <c r="C412" s="10">
        <f>[1]Sheet1_Raw!N411</f>
        <v>29799.561925000002</v>
      </c>
      <c r="D412" s="12">
        <f t="shared" si="17"/>
        <v>29469.709155142857</v>
      </c>
      <c r="E412" s="12">
        <f t="shared" si="16"/>
        <v>98.635123000000021</v>
      </c>
    </row>
    <row r="413" spans="1:5" ht="24" x14ac:dyDescent="0.25">
      <c r="A413" s="9" t="s">
        <v>453</v>
      </c>
      <c r="B413" s="9">
        <f t="shared" si="18"/>
        <v>371</v>
      </c>
      <c r="C413" s="10">
        <f>[1]Sheet1_Raw!N412</f>
        <v>29877.021819000001</v>
      </c>
      <c r="D413" s="12">
        <f t="shared" si="17"/>
        <v>29569.001006428578</v>
      </c>
      <c r="E413" s="12">
        <f t="shared" si="16"/>
        <v>99.29185128572135</v>
      </c>
    </row>
    <row r="414" spans="1:5" ht="24" x14ac:dyDescent="0.25">
      <c r="A414" s="9" t="s">
        <v>454</v>
      </c>
      <c r="B414" s="9">
        <f t="shared" si="18"/>
        <v>372</v>
      </c>
      <c r="C414" s="10">
        <f>[1]Sheet1_Raw!N413</f>
        <v>29938.106043</v>
      </c>
      <c r="D414" s="12">
        <f t="shared" si="17"/>
        <v>29668.046159142861</v>
      </c>
      <c r="E414" s="12">
        <f t="shared" si="16"/>
        <v>99.045152714283176</v>
      </c>
    </row>
    <row r="415" spans="1:5" ht="24" x14ac:dyDescent="0.25">
      <c r="A415" s="9" t="s">
        <v>455</v>
      </c>
      <c r="B415" s="9">
        <f t="shared" si="18"/>
        <v>373</v>
      </c>
      <c r="C415" s="10">
        <f>[1]Sheet1_Raw!N414</f>
        <v>30019.496098</v>
      </c>
      <c r="D415" s="12">
        <f t="shared" si="17"/>
        <v>29767.673180000005</v>
      </c>
      <c r="E415" s="12">
        <f t="shared" si="16"/>
        <v>99.627020857144089</v>
      </c>
    </row>
    <row r="416" spans="1:5" ht="24" x14ac:dyDescent="0.25">
      <c r="A416" s="9" t="s">
        <v>456</v>
      </c>
      <c r="B416" s="9">
        <f t="shared" si="18"/>
        <v>374</v>
      </c>
      <c r="C416" s="10">
        <f>[1]Sheet1_Raw!N415</f>
        <v>30271.538492</v>
      </c>
      <c r="D416" s="12">
        <f t="shared" si="17"/>
        <v>29884.84300885714</v>
      </c>
      <c r="E416" s="12">
        <f t="shared" si="16"/>
        <v>117.16982885713514</v>
      </c>
    </row>
    <row r="417" spans="1:5" ht="24" x14ac:dyDescent="0.25">
      <c r="A417" s="9" t="s">
        <v>457</v>
      </c>
      <c r="B417" s="9">
        <f t="shared" si="18"/>
        <v>375</v>
      </c>
      <c r="C417" s="10">
        <f>[1]Sheet1_Raw!N416</f>
        <v>30328.049438999999</v>
      </c>
      <c r="D417" s="12">
        <f t="shared" si="17"/>
        <v>29990.70214157143</v>
      </c>
      <c r="E417" s="12">
        <f t="shared" si="16"/>
        <v>105.85913271428944</v>
      </c>
    </row>
    <row r="418" spans="1:5" ht="24" x14ac:dyDescent="0.25">
      <c r="A418" s="9" t="s">
        <v>458</v>
      </c>
      <c r="B418" s="9">
        <f t="shared" si="18"/>
        <v>376</v>
      </c>
      <c r="C418" s="10">
        <f>[1]Sheet1_Raw!N417</f>
        <v>30480.134747</v>
      </c>
      <c r="D418" s="12">
        <f t="shared" si="17"/>
        <v>30101.98693757143</v>
      </c>
      <c r="E418" s="12">
        <f t="shared" si="16"/>
        <v>111.28479599999991</v>
      </c>
    </row>
    <row r="419" spans="1:5" ht="24" x14ac:dyDescent="0.25">
      <c r="A419" s="9" t="s">
        <v>459</v>
      </c>
      <c r="B419" s="9">
        <f t="shared" si="18"/>
        <v>377</v>
      </c>
      <c r="C419" s="10">
        <f>[1]Sheet1_Raw!N418</f>
        <v>30605.995165</v>
      </c>
      <c r="D419" s="12">
        <f t="shared" si="17"/>
        <v>30217.191686142854</v>
      </c>
      <c r="E419" s="12">
        <f t="shared" si="16"/>
        <v>115.20474857142472</v>
      </c>
    </row>
    <row r="420" spans="1:5" ht="24" x14ac:dyDescent="0.25">
      <c r="A420" s="9" t="s">
        <v>460</v>
      </c>
      <c r="B420" s="9">
        <f t="shared" si="18"/>
        <v>378</v>
      </c>
      <c r="C420" s="10">
        <f>[1]Sheet1_Raw!N419</f>
        <v>30712.919354000001</v>
      </c>
      <c r="D420" s="12">
        <f t="shared" si="17"/>
        <v>30336.605619714286</v>
      </c>
      <c r="E420" s="12">
        <f t="shared" si="16"/>
        <v>119.4139335714317</v>
      </c>
    </row>
    <row r="421" spans="1:5" ht="24" x14ac:dyDescent="0.25">
      <c r="A421" s="9" t="s">
        <v>461</v>
      </c>
      <c r="B421" s="9">
        <f t="shared" si="18"/>
        <v>379</v>
      </c>
      <c r="C421" s="10">
        <f>[1]Sheet1_Raw!N420</f>
        <v>30790.843721000001</v>
      </c>
      <c r="D421" s="12">
        <f t="shared" si="17"/>
        <v>30458.425288000002</v>
      </c>
      <c r="E421" s="12">
        <f t="shared" si="16"/>
        <v>121.81966828571603</v>
      </c>
    </row>
  </sheetData>
  <mergeCells count="2">
    <mergeCell ref="A1:B1"/>
    <mergeCell ref="F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topLeftCell="C1" zoomScale="80" zoomScaleNormal="80" workbookViewId="0">
      <selection activeCell="Z4" sqref="Z4"/>
    </sheetView>
  </sheetViews>
  <sheetFormatPr defaultRowHeight="15" x14ac:dyDescent="0.25"/>
  <cols>
    <col min="6" max="6" width="12" bestFit="1" customWidth="1"/>
    <col min="7" max="8" width="12" customWidth="1"/>
    <col min="9" max="9" width="12" bestFit="1" customWidth="1"/>
    <col min="15" max="15" width="12" bestFit="1" customWidth="1"/>
    <col min="16" max="17" width="12" customWidth="1"/>
    <col min="18" max="18" width="12.140625" bestFit="1" customWidth="1"/>
    <col min="19" max="19" width="12.42578125" bestFit="1" customWidth="1"/>
    <col min="22" max="22" width="16.42578125" bestFit="1" customWidth="1"/>
    <col min="23" max="23" width="12.28515625" bestFit="1" customWidth="1"/>
    <col min="24" max="26" width="9" bestFit="1" customWidth="1"/>
    <col min="28" max="28" width="11.5703125" bestFit="1" customWidth="1"/>
    <col min="29" max="29" width="12.42578125" customWidth="1"/>
    <col min="30" max="30" width="11.5703125" bestFit="1" customWidth="1"/>
  </cols>
  <sheetData>
    <row r="1" spans="1:35" ht="18" x14ac:dyDescent="0.35">
      <c r="C1" s="28" t="s">
        <v>18</v>
      </c>
      <c r="D1" s="28"/>
      <c r="E1" s="28"/>
      <c r="F1" s="28"/>
      <c r="G1" s="28"/>
      <c r="H1" s="28"/>
      <c r="I1" s="28"/>
      <c r="J1" s="28"/>
      <c r="L1" s="28" t="s">
        <v>19</v>
      </c>
      <c r="M1" s="28"/>
      <c r="N1" s="28"/>
      <c r="O1" s="28"/>
      <c r="P1" s="28"/>
      <c r="Q1" s="28"/>
      <c r="R1" s="28"/>
      <c r="S1" s="28"/>
    </row>
    <row r="2" spans="1:35" ht="14.45" x14ac:dyDescent="0.3">
      <c r="A2" t="s">
        <v>30</v>
      </c>
      <c r="B2" t="s">
        <v>9</v>
      </c>
      <c r="C2" t="s">
        <v>463</v>
      </c>
      <c r="D2" t="s">
        <v>20</v>
      </c>
      <c r="E2" t="s">
        <v>8</v>
      </c>
      <c r="F2" t="s">
        <v>2</v>
      </c>
      <c r="I2" t="s">
        <v>4</v>
      </c>
      <c r="J2" t="s">
        <v>3</v>
      </c>
      <c r="L2" t="s">
        <v>0</v>
      </c>
      <c r="M2" t="s">
        <v>21</v>
      </c>
      <c r="N2" t="s">
        <v>8</v>
      </c>
      <c r="O2" t="s">
        <v>2</v>
      </c>
      <c r="R2" t="s">
        <v>4</v>
      </c>
      <c r="S2" t="s">
        <v>3</v>
      </c>
      <c r="V2" t="s">
        <v>7</v>
      </c>
      <c r="X2" t="s">
        <v>10</v>
      </c>
      <c r="Y2" t="s">
        <v>29</v>
      </c>
      <c r="Z2" t="s">
        <v>1</v>
      </c>
    </row>
    <row r="3" spans="1:35" x14ac:dyDescent="0.25">
      <c r="A3">
        <f>Input!G4</f>
        <v>0</v>
      </c>
      <c r="B3">
        <f>A3-$A$3</f>
        <v>0</v>
      </c>
      <c r="C3" s="4">
        <f>Input!I4</f>
        <v>0.65393500000000004</v>
      </c>
      <c r="D3">
        <f>C3-$C$3</f>
        <v>0</v>
      </c>
      <c r="E3">
        <f t="shared" ref="E3:E34" si="0">(_Ac/(1+EXP(-1*(B3-_Muc)/_sc)))</f>
        <v>1.5503927521644763</v>
      </c>
      <c r="F3">
        <f>(D3-E3)^2</f>
        <v>2.4037176859641392</v>
      </c>
      <c r="G3">
        <f>(E3-$H$4)^2</f>
        <v>25779.755846592223</v>
      </c>
      <c r="H3" s="2" t="s">
        <v>11</v>
      </c>
      <c r="I3" s="16">
        <f>SUM(F3:F167)</f>
        <v>22741.108521385715</v>
      </c>
      <c r="J3">
        <f>1-(I3/I5)</f>
        <v>0.97626796482490585</v>
      </c>
      <c r="L3">
        <f>Input!J4</f>
        <v>0.26157399999999997</v>
      </c>
      <c r="M3">
        <f>L3-$L$3</f>
        <v>0</v>
      </c>
      <c r="N3">
        <f>_Ac*EXP(-1*(B3-_Muc)/_sc)*(1/_sc)*(1/(1+EXP(-1*(B3-_Muc)/_sc))^2)+$L$3</f>
        <v>0.48259155704221579</v>
      </c>
      <c r="O3">
        <f>(L3-N3)^2</f>
        <v>4.8848760520909119E-2</v>
      </c>
      <c r="P3">
        <f>(N3-$Q$4)^2</f>
        <v>6.964697391382499</v>
      </c>
      <c r="Q3" s="1" t="s">
        <v>11</v>
      </c>
      <c r="R3" s="16">
        <f>SUM(O3:O167)</f>
        <v>149.18601547257467</v>
      </c>
      <c r="S3" s="5">
        <f>1-(R3/R5)</f>
        <v>0.82459151631941374</v>
      </c>
      <c r="V3">
        <f>COUNT(B3:B500)</f>
        <v>82</v>
      </c>
      <c r="X3">
        <v>266.00940837481619</v>
      </c>
      <c r="Y3">
        <v>35.840164575344112</v>
      </c>
      <c r="Z3">
        <v>6.9739099451967395</v>
      </c>
      <c r="AB3" s="29" t="s">
        <v>22</v>
      </c>
      <c r="AC3" s="29"/>
      <c r="AD3" s="29"/>
      <c r="AE3" s="29"/>
      <c r="AF3" s="29"/>
      <c r="AG3" s="29"/>
      <c r="AH3" s="29"/>
      <c r="AI3" s="29"/>
    </row>
    <row r="4" spans="1:35" x14ac:dyDescent="0.25">
      <c r="A4">
        <f>Input!G5</f>
        <v>1</v>
      </c>
      <c r="B4">
        <f t="shared" ref="B4:B67" si="1">A4-$A$3</f>
        <v>1</v>
      </c>
      <c r="C4" s="4">
        <f>Input!I5</f>
        <v>1.0724534285714287</v>
      </c>
      <c r="D4">
        <f t="shared" ref="D4:D67" si="2">C4-$C$3</f>
        <v>0.41851842857142862</v>
      </c>
      <c r="E4">
        <f t="shared" si="0"/>
        <v>1.7878283174847547</v>
      </c>
      <c r="F4">
        <f t="shared" ref="F4:F67" si="3">(D4-E4)^2</f>
        <v>1.8750095718758251</v>
      </c>
      <c r="G4">
        <f t="shared" ref="G4:G67" si="4">(E4-$H$4)^2</f>
        <v>25703.566555271686</v>
      </c>
      <c r="H4">
        <f>AVERAGE(D3:D167)</f>
        <v>162.11114713066203</v>
      </c>
      <c r="I4" t="s">
        <v>5</v>
      </c>
      <c r="J4" t="s">
        <v>6</v>
      </c>
      <c r="L4">
        <f>Input!J5</f>
        <v>0.41851842857142862</v>
      </c>
      <c r="M4">
        <f t="shared" ref="M4:M67" si="5">L4-$L$3</f>
        <v>0.15694442857142865</v>
      </c>
      <c r="N4">
        <f t="shared" ref="N4:N34" si="6">_Ac*EXP(-1*(B4-_Muc)/_sc)*(1/_sc)*(1/(1+EXP(-1*(B4-_Muc)/_sc))^2)+$L$3</f>
        <v>0.51621056369153107</v>
      </c>
      <c r="O4">
        <f t="shared" ref="O4:O67" si="7">(L4-N4)^2</f>
        <v>9.5437532643243526E-3</v>
      </c>
      <c r="P4">
        <f t="shared" ref="P4:P67" si="8">(N4-$Q$4)^2</f>
        <v>6.7883817169984066</v>
      </c>
      <c r="Q4">
        <f>AVERAGE(M3:M167)</f>
        <v>3.1216628693379822</v>
      </c>
      <c r="R4" t="s">
        <v>5</v>
      </c>
      <c r="S4" t="s">
        <v>6</v>
      </c>
      <c r="AB4" s="29"/>
      <c r="AC4" s="29"/>
      <c r="AD4" s="29"/>
      <c r="AE4" s="29"/>
      <c r="AF4" s="29"/>
      <c r="AG4" s="29"/>
      <c r="AH4" s="29"/>
      <c r="AI4" s="29"/>
    </row>
    <row r="5" spans="1:35" x14ac:dyDescent="0.25">
      <c r="A5">
        <f>Input!G6</f>
        <v>2</v>
      </c>
      <c r="B5">
        <f t="shared" si="1"/>
        <v>2</v>
      </c>
      <c r="C5" s="4">
        <f>Input!I6</f>
        <v>1.8833328571428574</v>
      </c>
      <c r="D5">
        <f t="shared" si="2"/>
        <v>1.2293978571428572</v>
      </c>
      <c r="E5">
        <f t="shared" si="0"/>
        <v>2.061342627385915</v>
      </c>
      <c r="F5">
        <f t="shared" si="3"/>
        <v>0.69213210073477427</v>
      </c>
      <c r="G5">
        <f t="shared" si="4"/>
        <v>25615.939921536901</v>
      </c>
      <c r="I5">
        <f>SUM(G3:G167)</f>
        <v>958245.18856485013</v>
      </c>
      <c r="J5" s="5">
        <f>1-((1-J3)*(V3-1)/(V3-1-1))</f>
        <v>0.97597131438521723</v>
      </c>
      <c r="L5">
        <f>Input!J6</f>
        <v>0.8108794285714287</v>
      </c>
      <c r="M5">
        <f t="shared" si="5"/>
        <v>0.54930542857142872</v>
      </c>
      <c r="N5">
        <f t="shared" si="6"/>
        <v>0.55486270355736744</v>
      </c>
      <c r="O5">
        <f t="shared" si="7"/>
        <v>6.5544563486925458E-2</v>
      </c>
      <c r="P5">
        <f t="shared" si="8"/>
        <v>6.5884630910513913</v>
      </c>
      <c r="R5">
        <f>SUM(P3:P167)</f>
        <v>850.50627165923231</v>
      </c>
      <c r="S5" s="5">
        <f>1-((1-S3)*(V3-1)/(V3-1-1))</f>
        <v>0.82239891027340639</v>
      </c>
      <c r="V5" s="17"/>
      <c r="W5" s="18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>
        <f>Input!G7</f>
        <v>3</v>
      </c>
      <c r="B6">
        <f t="shared" si="1"/>
        <v>3</v>
      </c>
      <c r="C6" s="4">
        <f>Input!I7</f>
        <v>3.0081011428571429</v>
      </c>
      <c r="D6">
        <f t="shared" si="2"/>
        <v>2.3541661428571428</v>
      </c>
      <c r="E6">
        <f t="shared" si="0"/>
        <v>2.3763247107812724</v>
      </c>
      <c r="F6">
        <f t="shared" si="3"/>
        <v>4.9100213244826626E-4</v>
      </c>
      <c r="G6">
        <f t="shared" si="4"/>
        <v>25515.213493510844</v>
      </c>
      <c r="L6">
        <f>Input!J7</f>
        <v>1.1247682857142856</v>
      </c>
      <c r="M6">
        <f t="shared" si="5"/>
        <v>0.86319428571428558</v>
      </c>
      <c r="N6">
        <f t="shared" si="6"/>
        <v>0.59927501146113193</v>
      </c>
      <c r="O6">
        <f t="shared" si="7"/>
        <v>0.27614318128530013</v>
      </c>
      <c r="P6">
        <f t="shared" si="8"/>
        <v>6.3624405055645648</v>
      </c>
      <c r="V6" s="19" t="s">
        <v>17</v>
      </c>
      <c r="W6" s="20">
        <f>SQRT((S5-J5)^2)</f>
        <v>0.15357240411181083</v>
      </c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>
        <f>Input!G8</f>
        <v>4</v>
      </c>
      <c r="B7">
        <f t="shared" si="1"/>
        <v>4</v>
      </c>
      <c r="C7" s="4">
        <f>Input!I8</f>
        <v>4.3421288571428578</v>
      </c>
      <c r="D7">
        <f t="shared" si="2"/>
        <v>3.6881938571428576</v>
      </c>
      <c r="E7">
        <f t="shared" si="0"/>
        <v>2.7389379788543868</v>
      </c>
      <c r="F7">
        <f t="shared" si="3"/>
        <v>0.90108672246521604</v>
      </c>
      <c r="G7">
        <f t="shared" si="4"/>
        <v>25399.501049927523</v>
      </c>
      <c r="L7">
        <f>Input!J8</f>
        <v>1.3340277142857149</v>
      </c>
      <c r="M7">
        <f t="shared" si="5"/>
        <v>1.0724537142857149</v>
      </c>
      <c r="N7">
        <f t="shared" si="6"/>
        <v>0.65027084473552477</v>
      </c>
      <c r="O7">
        <f t="shared" si="7"/>
        <v>0.46752345665707568</v>
      </c>
      <c r="P7">
        <f t="shared" si="8"/>
        <v>6.1077785392686348</v>
      </c>
      <c r="V7" s="21"/>
      <c r="W7" s="22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>
        <f>Input!G9</f>
        <v>5</v>
      </c>
      <c r="B8">
        <f t="shared" si="1"/>
        <v>5</v>
      </c>
      <c r="C8" s="4">
        <f>Input!I9</f>
        <v>5.9115731428571427</v>
      </c>
      <c r="D8">
        <f t="shared" si="2"/>
        <v>5.257638142857143</v>
      </c>
      <c r="E8">
        <f t="shared" si="0"/>
        <v>3.1562214692223201</v>
      </c>
      <c r="F8">
        <f t="shared" si="3"/>
        <v>4.4159520362304443</v>
      </c>
      <c r="G8">
        <f t="shared" si="4"/>
        <v>25266.668392033826</v>
      </c>
      <c r="L8">
        <f>Input!J9</f>
        <v>1.569444285714285</v>
      </c>
      <c r="M8">
        <f t="shared" si="5"/>
        <v>1.307870285714285</v>
      </c>
      <c r="N8">
        <f t="shared" si="6"/>
        <v>0.70877975553869144</v>
      </c>
      <c r="O8">
        <f t="shared" si="7"/>
        <v>0.74074343350237515</v>
      </c>
      <c r="P8">
        <f t="shared" si="8"/>
        <v>5.8220049208577613</v>
      </c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>
        <f>Input!G10</f>
        <v>6</v>
      </c>
      <c r="B9">
        <f t="shared" si="1"/>
        <v>6</v>
      </c>
      <c r="C9" s="4">
        <f>Input!I10</f>
        <v>7.6118042857142862</v>
      </c>
      <c r="D9">
        <f t="shared" si="2"/>
        <v>6.9578692857142865</v>
      </c>
      <c r="E9">
        <f t="shared" si="0"/>
        <v>3.6362009940071713</v>
      </c>
      <c r="F9">
        <f t="shared" si="3"/>
        <v>11.033480240132464</v>
      </c>
      <c r="G9">
        <f t="shared" si="4"/>
        <v>25114.30855301566</v>
      </c>
      <c r="L9">
        <f>Input!J10</f>
        <v>1.7002311428571435</v>
      </c>
      <c r="M9">
        <f t="shared" si="5"/>
        <v>1.4386571428571435</v>
      </c>
      <c r="N9">
        <f t="shared" si="6"/>
        <v>0.77584736637060214</v>
      </c>
      <c r="O9">
        <f t="shared" si="7"/>
        <v>0.85448536623152005</v>
      </c>
      <c r="P9">
        <f t="shared" si="8"/>
        <v>5.5028503739621026</v>
      </c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>
        <f>Input!G11</f>
        <v>7</v>
      </c>
      <c r="B10">
        <f t="shared" si="1"/>
        <v>7</v>
      </c>
      <c r="C10" s="4">
        <f>Input!I11</f>
        <v>10.096757714285715</v>
      </c>
      <c r="D10">
        <f t="shared" si="2"/>
        <v>9.4428227142857146</v>
      </c>
      <c r="E10">
        <f t="shared" si="0"/>
        <v>4.1880099903768473</v>
      </c>
      <c r="F10">
        <f t="shared" si="3"/>
        <v>27.613056763354528</v>
      </c>
      <c r="G10">
        <f t="shared" si="4"/>
        <v>24939.717244229319</v>
      </c>
      <c r="L10">
        <f>Input!J11</f>
        <v>2.484953428571429</v>
      </c>
      <c r="M10">
        <f t="shared" si="5"/>
        <v>2.223379428571429</v>
      </c>
      <c r="N10">
        <f t="shared" si="6"/>
        <v>0.85264481348180976</v>
      </c>
      <c r="O10">
        <f t="shared" si="7"/>
        <v>2.6644314148957911</v>
      </c>
      <c r="P10">
        <f t="shared" si="8"/>
        <v>5.1484429378013248</v>
      </c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>
        <f>Input!G12</f>
        <v>8</v>
      </c>
      <c r="B11">
        <f t="shared" si="1"/>
        <v>8</v>
      </c>
      <c r="C11" s="4">
        <f>Input!I12</f>
        <v>12.8956</v>
      </c>
      <c r="D11">
        <f t="shared" si="2"/>
        <v>12.241664999999999</v>
      </c>
      <c r="E11">
        <f t="shared" si="0"/>
        <v>4.8220193516263841</v>
      </c>
      <c r="F11">
        <f t="shared" si="3"/>
        <v>55.051141547429523</v>
      </c>
      <c r="G11">
        <f t="shared" si="4"/>
        <v>24739.869717489804</v>
      </c>
      <c r="L11">
        <f>Input!J12</f>
        <v>2.7988422857142847</v>
      </c>
      <c r="M11">
        <f t="shared" si="5"/>
        <v>2.5372682857142848</v>
      </c>
      <c r="N11">
        <f t="shared" si="6"/>
        <v>0.94047714515617875</v>
      </c>
      <c r="O11">
        <f t="shared" si="7"/>
        <v>3.4535209956415494</v>
      </c>
      <c r="P11">
        <f t="shared" si="8"/>
        <v>4.7575711633744993</v>
      </c>
      <c r="AB11" s="29"/>
      <c r="AC11" s="29"/>
      <c r="AD11" s="29"/>
      <c r="AE11" s="29"/>
      <c r="AF11" s="29"/>
      <c r="AG11" s="29"/>
      <c r="AH11" s="29"/>
      <c r="AI11" s="29"/>
    </row>
    <row r="12" spans="1:35" x14ac:dyDescent="0.25">
      <c r="A12">
        <f>Input!G13</f>
        <v>9</v>
      </c>
      <c r="B12">
        <f t="shared" si="1"/>
        <v>9</v>
      </c>
      <c r="C12" s="4">
        <f>Input!I13</f>
        <v>15.642127428571428</v>
      </c>
      <c r="D12">
        <f t="shared" si="2"/>
        <v>14.988192428571427</v>
      </c>
      <c r="E12">
        <f t="shared" si="0"/>
        <v>5.5499747953876497</v>
      </c>
      <c r="F12">
        <f t="shared" si="3"/>
        <v>89.079952091341184</v>
      </c>
      <c r="G12">
        <f t="shared" si="4"/>
        <v>24511.400682995489</v>
      </c>
      <c r="L12">
        <f>Input!J13</f>
        <v>2.7465274285714276</v>
      </c>
      <c r="M12">
        <f t="shared" si="5"/>
        <v>2.4849534285714276</v>
      </c>
      <c r="N12">
        <f t="shared" si="6"/>
        <v>1.0407898363506518</v>
      </c>
      <c r="O12">
        <f t="shared" si="7"/>
        <v>2.9095407335151298</v>
      </c>
      <c r="P12">
        <f t="shared" si="8"/>
        <v>4.3300325794138921</v>
      </c>
      <c r="T12" t="s">
        <v>25</v>
      </c>
      <c r="U12" t="s">
        <v>26</v>
      </c>
      <c r="V12" t="s">
        <v>27</v>
      </c>
      <c r="AB12" s="29"/>
      <c r="AC12" s="29"/>
      <c r="AD12" s="29"/>
      <c r="AE12" s="29"/>
      <c r="AF12" s="29"/>
      <c r="AG12" s="29"/>
      <c r="AH12" s="29"/>
      <c r="AI12" s="29"/>
    </row>
    <row r="13" spans="1:35" x14ac:dyDescent="0.25">
      <c r="A13">
        <f>Input!G14</f>
        <v>10</v>
      </c>
      <c r="B13">
        <f t="shared" si="1"/>
        <v>10</v>
      </c>
      <c r="C13" s="4">
        <f>Input!I14</f>
        <v>19.147219571428572</v>
      </c>
      <c r="D13">
        <f t="shared" si="2"/>
        <v>18.493284571428571</v>
      </c>
      <c r="E13">
        <f t="shared" si="0"/>
        <v>6.3851393517873918</v>
      </c>
      <c r="F13">
        <f t="shared" si="3"/>
        <v>146.60718065991958</v>
      </c>
      <c r="G13">
        <f t="shared" si="4"/>
        <v>24250.589498746125</v>
      </c>
      <c r="L13">
        <f>Input!J14</f>
        <v>3.5050921428571442</v>
      </c>
      <c r="M13">
        <f t="shared" si="5"/>
        <v>3.2435181428571442</v>
      </c>
      <c r="N13">
        <f t="shared" si="6"/>
        <v>1.155172301090809</v>
      </c>
      <c r="O13">
        <f t="shared" si="7"/>
        <v>5.522123262727118</v>
      </c>
      <c r="P13">
        <f t="shared" si="8"/>
        <v>3.86708515500509</v>
      </c>
      <c r="S13" t="s">
        <v>23</v>
      </c>
      <c r="T13">
        <f>_Ac*0.8413</f>
        <v>223.79371526573289</v>
      </c>
      <c r="AB13" s="29"/>
      <c r="AC13" s="29"/>
      <c r="AD13" s="29"/>
      <c r="AE13" s="29"/>
      <c r="AF13" s="29"/>
      <c r="AG13" s="29"/>
      <c r="AH13" s="29"/>
      <c r="AI13" s="29"/>
    </row>
    <row r="14" spans="1:35" x14ac:dyDescent="0.25">
      <c r="A14">
        <f>Input!G15</f>
        <v>11</v>
      </c>
      <c r="B14">
        <f t="shared" si="1"/>
        <v>11</v>
      </c>
      <c r="C14" s="4">
        <f>Input!I15</f>
        <v>22.573839428571432</v>
      </c>
      <c r="D14">
        <f t="shared" si="2"/>
        <v>21.919904428571432</v>
      </c>
      <c r="E14">
        <f t="shared" si="0"/>
        <v>7.3424372711301968</v>
      </c>
      <c r="F14">
        <f t="shared" si="3"/>
        <v>212.50254872627781</v>
      </c>
      <c r="G14">
        <f t="shared" si="4"/>
        <v>23953.353551583947</v>
      </c>
      <c r="L14">
        <f>Input!J15</f>
        <v>3.4266198571428603</v>
      </c>
      <c r="M14">
        <f t="shared" si="5"/>
        <v>3.1650458571428604</v>
      </c>
      <c r="N14">
        <f t="shared" si="6"/>
        <v>1.2853569446522655</v>
      </c>
      <c r="O14">
        <f t="shared" si="7"/>
        <v>4.585006860407705</v>
      </c>
      <c r="P14">
        <f t="shared" si="8"/>
        <v>3.3720194490358653</v>
      </c>
      <c r="S14" t="s">
        <v>24</v>
      </c>
      <c r="T14">
        <f>_Ac*0.9772</f>
        <v>259.94439386387035</v>
      </c>
      <c r="AB14" s="29"/>
      <c r="AC14" s="29"/>
      <c r="AD14" s="29"/>
      <c r="AE14" s="29"/>
      <c r="AF14" s="29"/>
      <c r="AG14" s="29"/>
      <c r="AH14" s="29"/>
      <c r="AI14" s="29"/>
    </row>
    <row r="15" spans="1:35" x14ac:dyDescent="0.25">
      <c r="A15">
        <f>Input!G16</f>
        <v>12</v>
      </c>
      <c r="B15">
        <f t="shared" si="1"/>
        <v>12</v>
      </c>
      <c r="C15" s="4">
        <f>Input!I16</f>
        <v>25.791200142857146</v>
      </c>
      <c r="D15">
        <f t="shared" si="2"/>
        <v>25.137265142857146</v>
      </c>
      <c r="E15">
        <f t="shared" si="0"/>
        <v>8.4385939980402593</v>
      </c>
      <c r="F15">
        <f t="shared" si="3"/>
        <v>278.84561800274003</v>
      </c>
      <c r="G15">
        <f t="shared" si="4"/>
        <v>23615.253586298462</v>
      </c>
      <c r="L15">
        <f>Input!J16</f>
        <v>3.2173607142857144</v>
      </c>
      <c r="M15">
        <f t="shared" si="5"/>
        <v>2.9557867142857144</v>
      </c>
      <c r="N15">
        <f t="shared" si="6"/>
        <v>1.4332118986061357</v>
      </c>
      <c r="O15">
        <f t="shared" si="7"/>
        <v>3.1831869964908428</v>
      </c>
      <c r="P15">
        <f t="shared" si="8"/>
        <v>2.8508666805653147</v>
      </c>
      <c r="AB15" s="29"/>
      <c r="AC15" s="29"/>
      <c r="AD15" s="29"/>
      <c r="AE15" s="29"/>
      <c r="AF15" s="29"/>
      <c r="AG15" s="29"/>
      <c r="AH15" s="29"/>
      <c r="AI15" s="29"/>
    </row>
    <row r="16" spans="1:35" x14ac:dyDescent="0.25">
      <c r="A16">
        <f>Input!G17</f>
        <v>13</v>
      </c>
      <c r="B16">
        <f t="shared" si="1"/>
        <v>13</v>
      </c>
      <c r="C16" s="4">
        <f>Input!I17</f>
        <v>29.243977428571434</v>
      </c>
      <c r="D16">
        <f t="shared" si="2"/>
        <v>28.590042428571433</v>
      </c>
      <c r="E16">
        <f t="shared" si="0"/>
        <v>9.6922647803023612</v>
      </c>
      <c r="F16">
        <f t="shared" si="3"/>
        <v>357.12600004341806</v>
      </c>
      <c r="G16">
        <f t="shared" si="4"/>
        <v>23231.51569693278</v>
      </c>
      <c r="L16">
        <f>Input!J17</f>
        <v>3.4527772857142871</v>
      </c>
      <c r="M16">
        <f t="shared" si="5"/>
        <v>3.1912032857142871</v>
      </c>
      <c r="N16">
        <f t="shared" si="6"/>
        <v>1.6007251307913355</v>
      </c>
      <c r="O16">
        <f t="shared" si="7"/>
        <v>3.4300971845547488</v>
      </c>
      <c r="P16">
        <f t="shared" si="8"/>
        <v>2.3132516045353877</v>
      </c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>
        <f>Input!G18</f>
        <v>14</v>
      </c>
      <c r="B17">
        <f t="shared" si="1"/>
        <v>14</v>
      </c>
      <c r="C17" s="4">
        <f>Input!I18</f>
        <v>32.147449142857141</v>
      </c>
      <c r="D17">
        <f t="shared" si="2"/>
        <v>31.493514142857141</v>
      </c>
      <c r="E17">
        <f t="shared" si="0"/>
        <v>11.124141932610534</v>
      </c>
      <c r="F17">
        <f t="shared" si="3"/>
        <v>414.91132423956668</v>
      </c>
      <c r="G17">
        <f t="shared" si="4"/>
        <v>22797.075738676427</v>
      </c>
      <c r="L17">
        <f>Input!J18</f>
        <v>2.9034717142857076</v>
      </c>
      <c r="M17">
        <f t="shared" si="5"/>
        <v>2.6418977142857076</v>
      </c>
      <c r="N17">
        <f t="shared" si="6"/>
        <v>1.7899771393340247</v>
      </c>
      <c r="O17">
        <f t="shared" si="7"/>
        <v>1.239870168446829</v>
      </c>
      <c r="P17">
        <f t="shared" si="8"/>
        <v>1.7733868834961732</v>
      </c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>
        <f>Input!G19</f>
        <v>15</v>
      </c>
      <c r="B18">
        <f t="shared" si="1"/>
        <v>15</v>
      </c>
      <c r="C18" s="4">
        <f>Input!I19</f>
        <v>34.841661714285713</v>
      </c>
      <c r="D18">
        <f t="shared" si="2"/>
        <v>34.187726714285716</v>
      </c>
      <c r="E18">
        <f t="shared" si="0"/>
        <v>12.757027743799817</v>
      </c>
      <c r="F18">
        <f t="shared" si="3"/>
        <v>459.27485836358539</v>
      </c>
      <c r="G18">
        <f t="shared" si="4"/>
        <v>22306.652977825092</v>
      </c>
      <c r="L18">
        <f>Input!J19</f>
        <v>2.6942125714285723</v>
      </c>
      <c r="M18">
        <f t="shared" si="5"/>
        <v>2.4326385714285723</v>
      </c>
      <c r="N18">
        <f t="shared" si="6"/>
        <v>2.0030989640632955</v>
      </c>
      <c r="O18">
        <f t="shared" si="7"/>
        <v>0.477638018285446</v>
      </c>
      <c r="P18">
        <f t="shared" si="8"/>
        <v>1.2511852101833585</v>
      </c>
      <c r="AB18" s="29"/>
      <c r="AC18" s="29"/>
      <c r="AD18" s="29"/>
      <c r="AE18" s="29"/>
      <c r="AF18" s="29"/>
      <c r="AG18" s="29"/>
      <c r="AH18" s="29"/>
      <c r="AI18" s="29"/>
    </row>
    <row r="19" spans="1:35" ht="14.45" x14ac:dyDescent="0.3">
      <c r="A19">
        <f>Input!G20</f>
        <v>16</v>
      </c>
      <c r="B19">
        <f t="shared" si="1"/>
        <v>16</v>
      </c>
      <c r="C19" s="4">
        <f>Input!I20</f>
        <v>38.294438999999997</v>
      </c>
      <c r="D19">
        <f t="shared" si="2"/>
        <v>37.640504</v>
      </c>
      <c r="E19">
        <f t="shared" si="0"/>
        <v>14.615856538414086</v>
      </c>
      <c r="F19">
        <f t="shared" si="3"/>
        <v>530.13439073031464</v>
      </c>
      <c r="G19">
        <f t="shared" si="4"/>
        <v>21754.860746891667</v>
      </c>
      <c r="L19">
        <f>Input!J20</f>
        <v>3.4527772857142836</v>
      </c>
      <c r="M19">
        <f t="shared" si="5"/>
        <v>3.1912032857142836</v>
      </c>
      <c r="N19">
        <f t="shared" si="6"/>
        <v>2.2422118459201954</v>
      </c>
      <c r="O19">
        <f t="shared" si="7"/>
        <v>1.465468684023854</v>
      </c>
      <c r="P19">
        <f t="shared" si="8"/>
        <v>0.77343410259059264</v>
      </c>
    </row>
    <row r="20" spans="1:35" ht="14.45" x14ac:dyDescent="0.3">
      <c r="A20">
        <f>Input!G21</f>
        <v>17</v>
      </c>
      <c r="B20">
        <f t="shared" si="1"/>
        <v>17</v>
      </c>
      <c r="C20" s="4">
        <f>Input!I21</f>
        <v>41.276383000000003</v>
      </c>
      <c r="D20">
        <f t="shared" si="2"/>
        <v>40.622448000000006</v>
      </c>
      <c r="E20">
        <f t="shared" si="0"/>
        <v>16.727645599967349</v>
      </c>
      <c r="F20">
        <f t="shared" si="3"/>
        <v>570.96158173660638</v>
      </c>
      <c r="G20">
        <f t="shared" si="4"/>
        <v>21136.362517325499</v>
      </c>
      <c r="L20">
        <f>Input!J21</f>
        <v>2.9819440000000057</v>
      </c>
      <c r="M20">
        <f t="shared" si="5"/>
        <v>2.7203700000000057</v>
      </c>
      <c r="N20">
        <f t="shared" si="6"/>
        <v>2.5093446364227212</v>
      </c>
      <c r="O20">
        <f t="shared" si="7"/>
        <v>0.22335015845365433</v>
      </c>
      <c r="P20">
        <f t="shared" si="8"/>
        <v>0.37493361836046779</v>
      </c>
    </row>
    <row r="21" spans="1:35" ht="14.45" x14ac:dyDescent="0.3">
      <c r="A21">
        <f>Input!G22</f>
        <v>18</v>
      </c>
      <c r="B21">
        <f t="shared" si="1"/>
        <v>18</v>
      </c>
      <c r="C21" s="4">
        <f>Input!I22</f>
        <v>44.650688000000002</v>
      </c>
      <c r="D21">
        <f t="shared" si="2"/>
        <v>43.996753000000005</v>
      </c>
      <c r="E21">
        <f t="shared" si="0"/>
        <v>19.121350776553097</v>
      </c>
      <c r="F21">
        <f t="shared" si="3"/>
        <v>618.78563577826742</v>
      </c>
      <c r="G21">
        <f t="shared" si="4"/>
        <v>20446.081861389543</v>
      </c>
      <c r="L21">
        <f>Input!J22</f>
        <v>3.3743049999999997</v>
      </c>
      <c r="M21">
        <f t="shared" si="5"/>
        <v>3.1127309999999997</v>
      </c>
      <c r="N21">
        <f t="shared" si="6"/>
        <v>2.8063251493583437</v>
      </c>
      <c r="O21">
        <f t="shared" si="7"/>
        <v>0.32260111073491787</v>
      </c>
      <c r="P21">
        <f t="shared" si="8"/>
        <v>9.943787764195694E-2</v>
      </c>
    </row>
    <row r="22" spans="1:35" ht="14.45" x14ac:dyDescent="0.3">
      <c r="A22">
        <f>Input!G23</f>
        <v>19</v>
      </c>
      <c r="B22">
        <f t="shared" si="1"/>
        <v>19</v>
      </c>
      <c r="C22" s="4">
        <f>Input!I23</f>
        <v>48.574298428571431</v>
      </c>
      <c r="D22">
        <f t="shared" si="2"/>
        <v>47.920363428571434</v>
      </c>
      <c r="E22">
        <f t="shared" si="0"/>
        <v>21.827599030181162</v>
      </c>
      <c r="F22">
        <f t="shared" si="3"/>
        <v>680.83235394990288</v>
      </c>
      <c r="G22">
        <f t="shared" si="4"/>
        <v>19679.473867659926</v>
      </c>
      <c r="L22">
        <f>Input!J23</f>
        <v>3.9236104285714291</v>
      </c>
      <c r="M22">
        <f t="shared" si="5"/>
        <v>3.6620364285714291</v>
      </c>
      <c r="N22">
        <f t="shared" si="6"/>
        <v>3.1346422475254161</v>
      </c>
      <c r="O22">
        <f t="shared" si="7"/>
        <v>0.62247079070305433</v>
      </c>
      <c r="P22">
        <f t="shared" si="8"/>
        <v>1.6846425813243459E-4</v>
      </c>
    </row>
    <row r="23" spans="1:35" ht="14.45" x14ac:dyDescent="0.3">
      <c r="A23">
        <f>Input!G24</f>
        <v>20</v>
      </c>
      <c r="B23">
        <f t="shared" si="1"/>
        <v>20</v>
      </c>
      <c r="C23" s="4">
        <f>Input!I24</f>
        <v>52.733325714285719</v>
      </c>
      <c r="D23">
        <f t="shared" si="2"/>
        <v>52.079390714285722</v>
      </c>
      <c r="E23">
        <f t="shared" si="0"/>
        <v>24.878267584436788</v>
      </c>
      <c r="F23">
        <f t="shared" si="3"/>
        <v>739.90109952520265</v>
      </c>
      <c r="G23">
        <f t="shared" si="4"/>
        <v>18832.863228548766</v>
      </c>
      <c r="L23">
        <f>Input!J24</f>
        <v>4.1590272857142878</v>
      </c>
      <c r="M23">
        <f t="shared" si="5"/>
        <v>3.8974532857142878</v>
      </c>
      <c r="N23">
        <f t="shared" si="6"/>
        <v>3.4952768037831583</v>
      </c>
      <c r="O23">
        <f t="shared" si="7"/>
        <v>0.44056470226380667</v>
      </c>
      <c r="P23">
        <f t="shared" si="8"/>
        <v>0.13958737201160434</v>
      </c>
    </row>
    <row r="24" spans="1:35" ht="14.45" x14ac:dyDescent="0.3">
      <c r="A24">
        <f>Input!G25</f>
        <v>21</v>
      </c>
      <c r="B24">
        <f t="shared" si="1"/>
        <v>21</v>
      </c>
      <c r="C24" s="4">
        <f>Input!I25</f>
        <v>57.546287999999997</v>
      </c>
      <c r="D24">
        <f t="shared" si="2"/>
        <v>56.892353</v>
      </c>
      <c r="E24">
        <f t="shared" si="0"/>
        <v>28.305878545575236</v>
      </c>
      <c r="F24">
        <f t="shared" si="3"/>
        <v>817.18652173347959</v>
      </c>
      <c r="G24">
        <f t="shared" si="4"/>
        <v>17903.849901127214</v>
      </c>
      <c r="L24">
        <f>Input!J25</f>
        <v>4.8129622857142778</v>
      </c>
      <c r="M24">
        <f t="shared" si="5"/>
        <v>4.5513882857142782</v>
      </c>
      <c r="N24">
        <f t="shared" si="6"/>
        <v>3.8885020272623216</v>
      </c>
      <c r="O24">
        <f t="shared" si="7"/>
        <v>0.85462676945705751</v>
      </c>
      <c r="P24">
        <f t="shared" si="8"/>
        <v>0.58804229412610998</v>
      </c>
    </row>
    <row r="25" spans="1:35" x14ac:dyDescent="0.25">
      <c r="A25">
        <f>Input!G26</f>
        <v>22</v>
      </c>
      <c r="B25">
        <f t="shared" si="1"/>
        <v>22</v>
      </c>
      <c r="C25" s="4">
        <f>Input!I26</f>
        <v>62.777768714285706</v>
      </c>
      <c r="D25">
        <f t="shared" si="2"/>
        <v>62.123833714285709</v>
      </c>
      <c r="E25">
        <f t="shared" si="0"/>
        <v>32.142780049676482</v>
      </c>
      <c r="F25">
        <f t="shared" si="3"/>
        <v>898.86357884017843</v>
      </c>
      <c r="G25">
        <f t="shared" si="4"/>
        <v>16891.77644169781</v>
      </c>
      <c r="L25">
        <f>Input!J26</f>
        <v>5.2314807142857092</v>
      </c>
      <c r="M25">
        <f t="shared" si="5"/>
        <v>4.9699067142857096</v>
      </c>
      <c r="N25">
        <f t="shared" si="6"/>
        <v>4.3136572432257907</v>
      </c>
      <c r="O25">
        <f t="shared" si="7"/>
        <v>0.84239992402847697</v>
      </c>
      <c r="P25">
        <f t="shared" si="8"/>
        <v>1.4208505873801887</v>
      </c>
    </row>
    <row r="26" spans="1:35" x14ac:dyDescent="0.25">
      <c r="A26">
        <f>Input!G27</f>
        <v>23</v>
      </c>
      <c r="B26">
        <f t="shared" si="1"/>
        <v>23</v>
      </c>
      <c r="C26" s="4">
        <f>Input!I27</f>
        <v>67.512258714285707</v>
      </c>
      <c r="D26">
        <f t="shared" si="2"/>
        <v>66.858323714285703</v>
      </c>
      <c r="E26">
        <f t="shared" si="0"/>
        <v>36.420091455019367</v>
      </c>
      <c r="F26">
        <f t="shared" si="3"/>
        <v>926.48598306904182</v>
      </c>
      <c r="G26">
        <f t="shared" si="4"/>
        <v>15798.241476857505</v>
      </c>
      <c r="L26">
        <f>Input!J27</f>
        <v>4.734490000000001</v>
      </c>
      <c r="M26">
        <f t="shared" si="5"/>
        <v>4.4729160000000014</v>
      </c>
      <c r="N26">
        <f t="shared" si="6"/>
        <v>4.7689042073295607</v>
      </c>
      <c r="O26">
        <f t="shared" si="7"/>
        <v>1.1843376661219197E-3</v>
      </c>
      <c r="P26">
        <f t="shared" si="8"/>
        <v>2.7134040255882854</v>
      </c>
    </row>
    <row r="27" spans="1:35" x14ac:dyDescent="0.25">
      <c r="A27">
        <f>Input!G28</f>
        <v>24</v>
      </c>
      <c r="B27">
        <f t="shared" si="1"/>
        <v>24</v>
      </c>
      <c r="C27" s="4">
        <f>Input!I28</f>
        <v>72.194434000000001</v>
      </c>
      <c r="D27">
        <f t="shared" si="2"/>
        <v>71.540498999999997</v>
      </c>
      <c r="E27">
        <f t="shared" si="0"/>
        <v>41.166402244948692</v>
      </c>
      <c r="F27">
        <f t="shared" si="3"/>
        <v>922.58575368521815</v>
      </c>
      <c r="G27">
        <f t="shared" si="4"/>
        <v>14627.631315470282</v>
      </c>
      <c r="L27">
        <f>Input!J28</f>
        <v>4.682175285714294</v>
      </c>
      <c r="M27">
        <f t="shared" si="5"/>
        <v>4.4206012857142944</v>
      </c>
      <c r="N27">
        <f t="shared" si="6"/>
        <v>5.2509813695177083</v>
      </c>
      <c r="O27">
        <f t="shared" si="7"/>
        <v>0.32354036097177685</v>
      </c>
      <c r="P27">
        <f t="shared" si="8"/>
        <v>4.5339972752076383</v>
      </c>
    </row>
    <row r="28" spans="1:35" x14ac:dyDescent="0.25">
      <c r="A28">
        <f>Input!G29</f>
        <v>25</v>
      </c>
      <c r="B28">
        <f t="shared" si="1"/>
        <v>25</v>
      </c>
      <c r="C28" s="4">
        <f>Input!I29</f>
        <v>76.667350000000013</v>
      </c>
      <c r="D28">
        <f t="shared" si="2"/>
        <v>76.013415000000009</v>
      </c>
      <c r="E28">
        <f t="shared" si="0"/>
        <v>46.406233313679543</v>
      </c>
      <c r="F28">
        <f t="shared" si="3"/>
        <v>876.58520740679</v>
      </c>
      <c r="G28">
        <f t="shared" si="4"/>
        <v>13387.627081395347</v>
      </c>
      <c r="L28">
        <f>Input!J29</f>
        <v>4.4729160000000121</v>
      </c>
      <c r="M28">
        <f t="shared" si="5"/>
        <v>4.2113420000000126</v>
      </c>
      <c r="N28">
        <f t="shared" si="6"/>
        <v>5.7549787896824895</v>
      </c>
      <c r="O28">
        <f t="shared" si="7"/>
        <v>1.6436849966884164</v>
      </c>
      <c r="P28">
        <f t="shared" si="8"/>
        <v>6.9343527363398394</v>
      </c>
    </row>
    <row r="29" spans="1:35" x14ac:dyDescent="0.25">
      <c r="A29">
        <f>Input!G30</f>
        <v>26</v>
      </c>
      <c r="B29">
        <f t="shared" si="1"/>
        <v>26</v>
      </c>
      <c r="C29" s="4">
        <f>Input!I30</f>
        <v>81.846516000000022</v>
      </c>
      <c r="D29">
        <f t="shared" si="2"/>
        <v>81.192581000000018</v>
      </c>
      <c r="E29">
        <f t="shared" si="0"/>
        <v>52.158295739951996</v>
      </c>
      <c r="F29">
        <f t="shared" si="3"/>
        <v>842.98972056184186</v>
      </c>
      <c r="G29">
        <f t="shared" si="4"/>
        <v>12089.629528947566</v>
      </c>
      <c r="L29">
        <f>Input!J30</f>
        <v>5.1791660000000093</v>
      </c>
      <c r="M29">
        <f t="shared" si="5"/>
        <v>4.9175920000000097</v>
      </c>
      <c r="N29">
        <f t="shared" si="6"/>
        <v>6.274163780930909</v>
      </c>
      <c r="O29">
        <f t="shared" si="7"/>
        <v>1.1990201402435947</v>
      </c>
      <c r="P29">
        <f t="shared" si="8"/>
        <v>9.9382619975942337</v>
      </c>
    </row>
    <row r="30" spans="1:35" x14ac:dyDescent="0.25">
      <c r="A30">
        <f>Input!G31</f>
        <v>27</v>
      </c>
      <c r="B30">
        <f t="shared" si="1"/>
        <v>27</v>
      </c>
      <c r="C30" s="4">
        <f>Input!I31</f>
        <v>87.548829999999995</v>
      </c>
      <c r="D30">
        <f t="shared" si="2"/>
        <v>86.894894999999991</v>
      </c>
      <c r="E30">
        <f t="shared" si="0"/>
        <v>58.433615430936776</v>
      </c>
      <c r="F30">
        <f t="shared" si="3"/>
        <v>810.04443470837521</v>
      </c>
      <c r="G30">
        <f t="shared" si="4"/>
        <v>10749.030579347535</v>
      </c>
      <c r="L30">
        <f>Input!J31</f>
        <v>5.7023139999999728</v>
      </c>
      <c r="M30">
        <f t="shared" si="5"/>
        <v>5.4407399999999733</v>
      </c>
      <c r="N30">
        <f t="shared" si="6"/>
        <v>6.7998933863708828</v>
      </c>
      <c r="O30">
        <f t="shared" si="7"/>
        <v>1.2046805093863433</v>
      </c>
      <c r="P30">
        <f t="shared" si="8"/>
        <v>13.529379736432119</v>
      </c>
    </row>
    <row r="31" spans="1:35" x14ac:dyDescent="0.25">
      <c r="A31">
        <f>Input!G32</f>
        <v>28</v>
      </c>
      <c r="B31">
        <f t="shared" si="1"/>
        <v>28</v>
      </c>
      <c r="C31" s="4">
        <f>Input!I32</f>
        <v>94.925217857142869</v>
      </c>
      <c r="D31">
        <f t="shared" si="2"/>
        <v>94.271282857142864</v>
      </c>
      <c r="E31">
        <f t="shared" si="0"/>
        <v>65.233629855868898</v>
      </c>
      <c r="F31">
        <f t="shared" si="3"/>
        <v>843.18529182239502</v>
      </c>
      <c r="G31">
        <f t="shared" si="4"/>
        <v>9385.253353327842</v>
      </c>
      <c r="L31">
        <f>Input!J32</f>
        <v>7.3763878571428734</v>
      </c>
      <c r="M31">
        <f t="shared" si="5"/>
        <v>7.1148138571428738</v>
      </c>
      <c r="N31">
        <f t="shared" si="6"/>
        <v>7.3216525231696661</v>
      </c>
      <c r="O31">
        <f t="shared" si="7"/>
        <v>2.9959567851585399E-3</v>
      </c>
      <c r="P31">
        <f t="shared" si="8"/>
        <v>17.639913092293192</v>
      </c>
    </row>
    <row r="32" spans="1:35" x14ac:dyDescent="0.25">
      <c r="A32">
        <f>Input!G33</f>
        <v>29</v>
      </c>
      <c r="B32">
        <f t="shared" si="1"/>
        <v>29</v>
      </c>
      <c r="C32" s="4">
        <f>Input!I33</f>
        <v>102.11850385714285</v>
      </c>
      <c r="D32">
        <f t="shared" si="2"/>
        <v>101.46456885714285</v>
      </c>
      <c r="E32">
        <f t="shared" si="0"/>
        <v>72.548401070181512</v>
      </c>
      <c r="F32">
        <f t="shared" si="3"/>
        <v>836.14475948370057</v>
      </c>
      <c r="G32">
        <f t="shared" si="4"/>
        <v>8021.4854818941194</v>
      </c>
      <c r="L32">
        <f>Input!J33</f>
        <v>7.1932859999999863</v>
      </c>
      <c r="M32">
        <f t="shared" si="5"/>
        <v>6.9317119999999868</v>
      </c>
      <c r="N32">
        <f t="shared" si="6"/>
        <v>7.8272538149799811</v>
      </c>
      <c r="O32">
        <f t="shared" si="7"/>
        <v>0.40191519043050888</v>
      </c>
      <c r="P32">
        <f t="shared" si="8"/>
        <v>22.142586147707966</v>
      </c>
    </row>
    <row r="33" spans="1:16" x14ac:dyDescent="0.25">
      <c r="A33">
        <f>Input!G34</f>
        <v>30</v>
      </c>
      <c r="B33">
        <f t="shared" si="1"/>
        <v>30</v>
      </c>
      <c r="C33" s="4">
        <f>Input!I34</f>
        <v>109.05021585714287</v>
      </c>
      <c r="D33">
        <f t="shared" si="2"/>
        <v>108.39628085714287</v>
      </c>
      <c r="E33">
        <f t="shared" si="0"/>
        <v>80.355120767517917</v>
      </c>
      <c r="F33">
        <f t="shared" si="3"/>
        <v>786.3066591719753</v>
      </c>
      <c r="G33">
        <f t="shared" si="4"/>
        <v>6684.0478466911154</v>
      </c>
      <c r="L33">
        <f>Input!J34</f>
        <v>6.9317120000000187</v>
      </c>
      <c r="M33">
        <f t="shared" si="5"/>
        <v>6.6701380000000192</v>
      </c>
      <c r="N33">
        <f t="shared" si="6"/>
        <v>8.3032247812752722</v>
      </c>
      <c r="O33">
        <f t="shared" si="7"/>
        <v>1.8810473092013813</v>
      </c>
      <c r="P33">
        <f t="shared" si="8"/>
        <v>26.84858384723923</v>
      </c>
    </row>
    <row r="34" spans="1:16" x14ac:dyDescent="0.25">
      <c r="A34">
        <f>Input!G35</f>
        <v>31</v>
      </c>
      <c r="B34">
        <f t="shared" si="1"/>
        <v>31</v>
      </c>
      <c r="C34" s="4">
        <f>Input!I35</f>
        <v>115.77266857142857</v>
      </c>
      <c r="D34">
        <f t="shared" si="2"/>
        <v>115.11873357142856</v>
      </c>
      <c r="E34">
        <f t="shared" si="0"/>
        <v>88.617100030850565</v>
      </c>
      <c r="F34">
        <f t="shared" si="3"/>
        <v>702.33658031908874</v>
      </c>
      <c r="G34">
        <f t="shared" si="4"/>
        <v>5401.3749591093065</v>
      </c>
      <c r="L34">
        <f>Input!J35</f>
        <v>6.7224527142856942</v>
      </c>
      <c r="M34">
        <f t="shared" si="5"/>
        <v>6.4608787142856947</v>
      </c>
      <c r="N34">
        <f t="shared" si="6"/>
        <v>8.7353891620655002</v>
      </c>
      <c r="O34">
        <f t="shared" si="7"/>
        <v>4.0519131428003838</v>
      </c>
      <c r="P34">
        <f t="shared" si="8"/>
        <v>31.513922889660247</v>
      </c>
    </row>
    <row r="35" spans="1:16" x14ac:dyDescent="0.25">
      <c r="A35">
        <f>Input!G36</f>
        <v>32</v>
      </c>
      <c r="B35">
        <f t="shared" si="1"/>
        <v>32</v>
      </c>
      <c r="C35" s="4">
        <f>Input!I36</f>
        <v>122.49512142857144</v>
      </c>
      <c r="D35">
        <f t="shared" si="2"/>
        <v>121.84118642857143</v>
      </c>
      <c r="E35">
        <f t="shared" ref="E35:E66" si="9">(_Ac/(1+EXP(-1*(B35-_Muc)/_sc)))</f>
        <v>97.283430485378176</v>
      </c>
      <c r="F35">
        <f t="shared" si="3"/>
        <v>603.08337696544379</v>
      </c>
      <c r="G35">
        <f t="shared" si="4"/>
        <v>4202.6328454412132</v>
      </c>
      <c r="L35">
        <f>Input!J36</f>
        <v>6.7224528571428692</v>
      </c>
      <c r="M35">
        <f t="shared" si="5"/>
        <v>6.4608788571428697</v>
      </c>
      <c r="N35">
        <f t="shared" ref="N35:N66" si="10">_Ac*EXP(-1*(B35-_Muc)/_sc)*(1/_sc)*(1/(1+EXP(-1*(B35-_Muc)/_sc))^2)+$L$3</f>
        <v>9.1096225756634404</v>
      </c>
      <c r="O35">
        <f t="shared" si="7"/>
        <v>5.698579265021583</v>
      </c>
      <c r="P35">
        <f t="shared" si="8"/>
        <v>35.855661444577272</v>
      </c>
    </row>
    <row r="36" spans="1:16" x14ac:dyDescent="0.25">
      <c r="A36">
        <f>Input!G37</f>
        <v>33</v>
      </c>
      <c r="B36">
        <f t="shared" si="1"/>
        <v>33</v>
      </c>
      <c r="C36" s="4">
        <f>Input!I37</f>
        <v>128.64211128571426</v>
      </c>
      <c r="D36">
        <f t="shared" si="2"/>
        <v>127.98817628571426</v>
      </c>
      <c r="E36">
        <f t="shared" si="9"/>
        <v>106.28946842675879</v>
      </c>
      <c r="F36">
        <f t="shared" si="3"/>
        <v>470.833922748296</v>
      </c>
      <c r="G36">
        <f t="shared" si="4"/>
        <v>3116.059813321805</v>
      </c>
      <c r="L36">
        <f>Input!J37</f>
        <v>6.1469898571428274</v>
      </c>
      <c r="M36">
        <f t="shared" si="5"/>
        <v>5.8854158571428279</v>
      </c>
      <c r="N36">
        <f t="shared" si="10"/>
        <v>9.4127317319339436</v>
      </c>
      <c r="O36">
        <f t="shared" si="7"/>
        <v>10.665069992764195</v>
      </c>
      <c r="P36">
        <f t="shared" si="8"/>
        <v>39.577547433924451</v>
      </c>
    </row>
    <row r="37" spans="1:16" x14ac:dyDescent="0.25">
      <c r="A37">
        <f>Input!G38</f>
        <v>34</v>
      </c>
      <c r="B37">
        <f t="shared" si="1"/>
        <v>34</v>
      </c>
      <c r="C37" s="4">
        <f>Input!I38</f>
        <v>135.2860917142857</v>
      </c>
      <c r="D37">
        <f t="shared" si="2"/>
        <v>134.63215671428571</v>
      </c>
      <c r="E37">
        <f t="shared" si="9"/>
        <v>115.5582274955233</v>
      </c>
      <c r="F37">
        <f t="shared" si="3"/>
        <v>363.81477584235864</v>
      </c>
      <c r="G37">
        <f t="shared" si="4"/>
        <v>2167.1743265556856</v>
      </c>
      <c r="L37">
        <f>Input!J38</f>
        <v>6.6439804285714388</v>
      </c>
      <c r="M37">
        <f t="shared" si="5"/>
        <v>6.3824064285714392</v>
      </c>
      <c r="N37">
        <f t="shared" si="10"/>
        <v>9.6333767706639257</v>
      </c>
      <c r="O37">
        <f t="shared" si="7"/>
        <v>8.9364904901159417</v>
      </c>
      <c r="P37">
        <f t="shared" si="8"/>
        <v>42.402417932721548</v>
      </c>
    </row>
    <row r="38" spans="1:16" x14ac:dyDescent="0.25">
      <c r="A38">
        <f>Input!G39</f>
        <v>35</v>
      </c>
      <c r="B38">
        <f t="shared" si="1"/>
        <v>35</v>
      </c>
      <c r="C38" s="4">
        <f>Input!I39</f>
        <v>140.02058171428573</v>
      </c>
      <c r="D38">
        <f t="shared" si="2"/>
        <v>139.36664671428574</v>
      </c>
      <c r="E38">
        <f t="shared" si="9"/>
        <v>125.00267344679557</v>
      </c>
      <c r="F38">
        <f t="shared" si="3"/>
        <v>206.32372802917214</v>
      </c>
      <c r="G38">
        <f t="shared" si="4"/>
        <v>1377.0388191462098</v>
      </c>
      <c r="L38">
        <f>Input!J39</f>
        <v>4.7344900000000223</v>
      </c>
      <c r="M38">
        <f t="shared" si="5"/>
        <v>4.4729160000000228</v>
      </c>
      <c r="N38">
        <f t="shared" si="10"/>
        <v>9.7629351387857994</v>
      </c>
      <c r="O38">
        <f t="shared" si="7"/>
        <v>25.285260513778315</v>
      </c>
      <c r="P38">
        <f t="shared" si="8"/>
        <v>44.106497356936565</v>
      </c>
    </row>
    <row r="39" spans="1:16" x14ac:dyDescent="0.25">
      <c r="A39">
        <f>Input!G40</f>
        <v>36</v>
      </c>
      <c r="B39">
        <f t="shared" si="1"/>
        <v>36</v>
      </c>
      <c r="C39" s="4">
        <f>Input!I40</f>
        <v>147.24002514285715</v>
      </c>
      <c r="D39">
        <f t="shared" si="2"/>
        <v>146.58609014285716</v>
      </c>
      <c r="E39">
        <f t="shared" si="9"/>
        <v>134.5288085287456</v>
      </c>
      <c r="F39">
        <f t="shared" si="3"/>
        <v>145.37803992199267</v>
      </c>
      <c r="G39">
        <f t="shared" si="4"/>
        <v>760.78540275076932</v>
      </c>
      <c r="L39">
        <f>Input!J40</f>
        <v>7.2194434285714237</v>
      </c>
      <c r="M39">
        <f t="shared" si="5"/>
        <v>6.9578694285714242</v>
      </c>
      <c r="N39">
        <f t="shared" si="10"/>
        <v>9.7961995172094287</v>
      </c>
      <c r="O39">
        <f t="shared" si="7"/>
        <v>6.63967194033303</v>
      </c>
      <c r="P39">
        <f t="shared" si="8"/>
        <v>44.549439463779009</v>
      </c>
    </row>
    <row r="40" spans="1:16" x14ac:dyDescent="0.25">
      <c r="A40">
        <f>Input!G41</f>
        <v>37</v>
      </c>
      <c r="B40">
        <f t="shared" si="1"/>
        <v>37</v>
      </c>
      <c r="C40" s="4">
        <f>Input!I41</f>
        <v>155.976598</v>
      </c>
      <c r="D40">
        <f t="shared" si="2"/>
        <v>155.32266300000001</v>
      </c>
      <c r="E40">
        <f t="shared" si="9"/>
        <v>144.03933052249761</v>
      </c>
      <c r="F40">
        <f t="shared" si="3"/>
        <v>127.31359179786041</v>
      </c>
      <c r="G40">
        <f t="shared" si="4"/>
        <v>326.59055551912758</v>
      </c>
      <c r="L40">
        <f>Input!J41</f>
        <v>8.7365728571428463</v>
      </c>
      <c r="M40">
        <f t="shared" si="5"/>
        <v>8.4749988571428467</v>
      </c>
      <c r="N40">
        <f t="shared" si="10"/>
        <v>9.7318156929874498</v>
      </c>
      <c r="O40">
        <f t="shared" si="7"/>
        <v>0.99050830230000841</v>
      </c>
      <c r="P40">
        <f t="shared" si="8"/>
        <v>43.694120352001036</v>
      </c>
    </row>
    <row r="41" spans="1:16" x14ac:dyDescent="0.25">
      <c r="A41">
        <f>Input!G42</f>
        <v>38</v>
      </c>
      <c r="B41">
        <f t="shared" si="1"/>
        <v>38</v>
      </c>
      <c r="C41" s="4">
        <f>Input!I42</f>
        <v>165.41942071428574</v>
      </c>
      <c r="D41">
        <f t="shared" si="2"/>
        <v>164.76548571428575</v>
      </c>
      <c r="E41">
        <f t="shared" si="9"/>
        <v>153.43757205499344</v>
      </c>
      <c r="F41">
        <f t="shared" si="3"/>
        <v>128.32162787238121</v>
      </c>
      <c r="G41">
        <f t="shared" si="4"/>
        <v>75.230904593259467</v>
      </c>
      <c r="L41">
        <f>Input!J42</f>
        <v>9.4428227142857395</v>
      </c>
      <c r="M41">
        <f t="shared" si="5"/>
        <v>9.18124871428574</v>
      </c>
      <c r="N41">
        <f t="shared" si="10"/>
        <v>9.5723983998401163</v>
      </c>
      <c r="O41">
        <f t="shared" si="7"/>
        <v>1.6789858286886738E-2</v>
      </c>
      <c r="P41">
        <f t="shared" si="8"/>
        <v>41.611988884482656</v>
      </c>
    </row>
    <row r="42" spans="1:16" x14ac:dyDescent="0.25">
      <c r="A42">
        <f>Input!G43</f>
        <v>39</v>
      </c>
      <c r="B42">
        <f t="shared" si="1"/>
        <v>39</v>
      </c>
      <c r="C42" s="4">
        <f>Input!I43</f>
        <v>176.37937271428569</v>
      </c>
      <c r="D42">
        <f t="shared" si="2"/>
        <v>175.7254377142857</v>
      </c>
      <c r="E42">
        <f t="shared" si="9"/>
        <v>162.63138569456524</v>
      </c>
      <c r="F42">
        <f t="shared" si="3"/>
        <v>171.45419829514557</v>
      </c>
      <c r="G42">
        <f t="shared" si="4"/>
        <v>0.27064816337207004</v>
      </c>
      <c r="L42">
        <f>Input!J43</f>
        <v>10.959951999999959</v>
      </c>
      <c r="M42">
        <f t="shared" si="5"/>
        <v>10.698377999999959</v>
      </c>
      <c r="N42">
        <f t="shared" si="10"/>
        <v>9.3243083765560026</v>
      </c>
      <c r="O42">
        <f t="shared" si="7"/>
        <v>2.6753300629128738</v>
      </c>
      <c r="P42">
        <f t="shared" si="8"/>
        <v>38.472811288211901</v>
      </c>
    </row>
    <row r="43" spans="1:16" x14ac:dyDescent="0.25">
      <c r="A43">
        <f>Input!G44</f>
        <v>40</v>
      </c>
      <c r="B43">
        <f t="shared" si="1"/>
        <v>40</v>
      </c>
      <c r="C43" s="4">
        <f>Input!I44</f>
        <v>186.94696371428569</v>
      </c>
      <c r="D43">
        <f t="shared" si="2"/>
        <v>186.2930287142857</v>
      </c>
      <c r="E43">
        <f t="shared" si="9"/>
        <v>171.53664816301625</v>
      </c>
      <c r="F43">
        <f t="shared" si="3"/>
        <v>217.75076697388312</v>
      </c>
      <c r="G43">
        <f t="shared" si="4"/>
        <v>88.840069710910456</v>
      </c>
      <c r="L43">
        <f>Input!J44</f>
        <v>10.567590999999993</v>
      </c>
      <c r="M43">
        <f t="shared" si="5"/>
        <v>10.306016999999994</v>
      </c>
      <c r="N43">
        <f t="shared" si="10"/>
        <v>8.9971227508247811</v>
      </c>
      <c r="O43">
        <f t="shared" si="7"/>
        <v>2.4663705216674559</v>
      </c>
      <c r="P43">
        <f t="shared" si="8"/>
        <v>34.521028818960872</v>
      </c>
    </row>
    <row r="44" spans="1:16" x14ac:dyDescent="0.25">
      <c r="A44">
        <f>Input!G45</f>
        <v>41</v>
      </c>
      <c r="B44">
        <f t="shared" si="1"/>
        <v>41</v>
      </c>
      <c r="C44" s="4">
        <f>Input!I45</f>
        <v>196.4682587142857</v>
      </c>
      <c r="D44">
        <f t="shared" si="2"/>
        <v>195.81432371428571</v>
      </c>
      <c r="E44">
        <f t="shared" si="9"/>
        <v>180.08011105559572</v>
      </c>
      <c r="F44">
        <f t="shared" si="3"/>
        <v>247.56544798888012</v>
      </c>
      <c r="G44">
        <f t="shared" si="4"/>
        <v>322.88366453556836</v>
      </c>
      <c r="L44">
        <f>Input!J45</f>
        <v>9.5212950000000092</v>
      </c>
      <c r="M44">
        <f t="shared" si="5"/>
        <v>9.2597210000000096</v>
      </c>
      <c r="N44">
        <f t="shared" si="10"/>
        <v>8.6028727862022087</v>
      </c>
      <c r="O44">
        <f t="shared" si="7"/>
        <v>0.84349936279725268</v>
      </c>
      <c r="P44">
        <f t="shared" si="8"/>
        <v>30.043662152730747</v>
      </c>
    </row>
    <row r="45" spans="1:16" x14ac:dyDescent="0.25">
      <c r="A45">
        <f>Input!G46</f>
        <v>42</v>
      </c>
      <c r="B45">
        <f t="shared" si="1"/>
        <v>42</v>
      </c>
      <c r="C45" s="4">
        <f>Input!I46</f>
        <v>206.4342295714286</v>
      </c>
      <c r="D45">
        <f t="shared" si="2"/>
        <v>205.78029457142861</v>
      </c>
      <c r="E45">
        <f t="shared" si="9"/>
        <v>188.201414287956</v>
      </c>
      <c r="F45">
        <f t="shared" si="3"/>
        <v>309.01703202066221</v>
      </c>
      <c r="G45">
        <f t="shared" si="4"/>
        <v>680.7020403389721</v>
      </c>
      <c r="L45">
        <f>Input!J46</f>
        <v>9.9659708571429064</v>
      </c>
      <c r="M45">
        <f t="shared" si="5"/>
        <v>9.7043968571429069</v>
      </c>
      <c r="N45">
        <f t="shared" si="10"/>
        <v>8.1551495442338844</v>
      </c>
      <c r="O45">
        <f t="shared" si="7"/>
        <v>3.2790738272855542</v>
      </c>
      <c r="P45">
        <f t="shared" si="8"/>
        <v>25.335988106354609</v>
      </c>
    </row>
    <row r="46" spans="1:16" x14ac:dyDescent="0.25">
      <c r="A46">
        <f>Input!G47</f>
        <v>43</v>
      </c>
      <c r="B46">
        <f t="shared" si="1"/>
        <v>43</v>
      </c>
      <c r="C46" s="4">
        <f>Input!I47</f>
        <v>215.53700600000002</v>
      </c>
      <c r="D46">
        <f t="shared" si="2"/>
        <v>214.88307100000003</v>
      </c>
      <c r="E46">
        <f t="shared" si="9"/>
        <v>195.85418421253965</v>
      </c>
      <c r="F46">
        <f t="shared" si="3"/>
        <v>362.09853236998418</v>
      </c>
      <c r="G46">
        <f t="shared" si="4"/>
        <v>1138.592551508968</v>
      </c>
      <c r="L46">
        <f>Input!J47</f>
        <v>9.102776428571417</v>
      </c>
      <c r="M46">
        <f t="shared" si="5"/>
        <v>8.8412024285714175</v>
      </c>
      <c r="N46">
        <f t="shared" si="10"/>
        <v>7.6681850470706738</v>
      </c>
      <c r="O46">
        <f t="shared" si="7"/>
        <v>2.0580524318762108</v>
      </c>
      <c r="P46">
        <f t="shared" si="8"/>
        <v>20.670863912615221</v>
      </c>
    </row>
    <row r="47" spans="1:16" x14ac:dyDescent="0.25">
      <c r="A47">
        <f>Input!G48</f>
        <v>44</v>
      </c>
      <c r="B47">
        <f t="shared" si="1"/>
        <v>44</v>
      </c>
      <c r="C47" s="4">
        <f>Input!I48</f>
        <v>223.67195857142858</v>
      </c>
      <c r="D47">
        <f t="shared" si="2"/>
        <v>223.01802357142859</v>
      </c>
      <c r="E47">
        <f t="shared" si="9"/>
        <v>203.00624160492202</v>
      </c>
      <c r="F47">
        <f t="shared" si="3"/>
        <v>400.47141747499722</v>
      </c>
      <c r="G47">
        <f t="shared" si="4"/>
        <v>1672.4087520586502</v>
      </c>
      <c r="L47">
        <f>Input!J48</f>
        <v>8.1349525714285562</v>
      </c>
      <c r="M47">
        <f t="shared" si="5"/>
        <v>7.8733785714285567</v>
      </c>
      <c r="N47">
        <f t="shared" si="10"/>
        <v>7.1560051324696552</v>
      </c>
      <c r="O47">
        <f t="shared" si="7"/>
        <v>0.9583380882441912</v>
      </c>
      <c r="P47">
        <f t="shared" si="8"/>
        <v>16.275917496090393</v>
      </c>
    </row>
    <row r="48" spans="1:16" x14ac:dyDescent="0.25">
      <c r="A48">
        <f>Input!G49</f>
        <v>45</v>
      </c>
      <c r="B48">
        <f t="shared" si="1"/>
        <v>45</v>
      </c>
      <c r="C48" s="4">
        <f>Input!I49</f>
        <v>231.10066114285715</v>
      </c>
      <c r="D48">
        <f t="shared" si="2"/>
        <v>230.44672614285716</v>
      </c>
      <c r="E48">
        <f t="shared" si="9"/>
        <v>209.63902939789088</v>
      </c>
      <c r="F48">
        <f t="shared" si="3"/>
        <v>432.96024383048029</v>
      </c>
      <c r="G48">
        <f t="shared" si="4"/>
        <v>2258.8995928075665</v>
      </c>
      <c r="L48">
        <f>Input!J49</f>
        <v>7.4287025714285733</v>
      </c>
      <c r="M48">
        <f t="shared" si="5"/>
        <v>7.1671285714285737</v>
      </c>
      <c r="N48">
        <f t="shared" si="10"/>
        <v>6.6317255209233519</v>
      </c>
      <c r="O48">
        <f t="shared" si="7"/>
        <v>0.63517241903200217</v>
      </c>
      <c r="P48">
        <f t="shared" si="8"/>
        <v>12.320539818054517</v>
      </c>
    </row>
    <row r="49" spans="1:16" x14ac:dyDescent="0.25">
      <c r="A49">
        <f>Input!G50</f>
        <v>46</v>
      </c>
      <c r="B49">
        <f t="shared" si="1"/>
        <v>46</v>
      </c>
      <c r="C49" s="4">
        <f>Input!I50</f>
        <v>236.80297514285712</v>
      </c>
      <c r="D49">
        <f t="shared" si="2"/>
        <v>236.14904014285713</v>
      </c>
      <c r="E49">
        <f t="shared" si="9"/>
        <v>215.74642635908691</v>
      </c>
      <c r="F49">
        <f t="shared" si="3"/>
        <v>416.26664920969063</v>
      </c>
      <c r="G49">
        <f t="shared" si="4"/>
        <v>2876.7431779111052</v>
      </c>
      <c r="L49">
        <f>Input!J50</f>
        <v>5.7023139999999728</v>
      </c>
      <c r="M49">
        <f t="shared" si="5"/>
        <v>5.4407399999999733</v>
      </c>
      <c r="N49">
        <f t="shared" si="10"/>
        <v>6.1070317984432414</v>
      </c>
      <c r="O49">
        <f t="shared" si="7"/>
        <v>0.16379649637676619</v>
      </c>
      <c r="P49">
        <f t="shared" si="8"/>
        <v>8.9124276428670814</v>
      </c>
    </row>
    <row r="50" spans="1:16" x14ac:dyDescent="0.25">
      <c r="A50">
        <f>Input!G51</f>
        <v>47</v>
      </c>
      <c r="B50">
        <f t="shared" si="1"/>
        <v>47</v>
      </c>
      <c r="C50" s="4">
        <f>Input!I51</f>
        <v>242.24371514285713</v>
      </c>
      <c r="D50">
        <f t="shared" si="2"/>
        <v>241.58978014285714</v>
      </c>
      <c r="E50">
        <f t="shared" si="9"/>
        <v>221.33313826256574</v>
      </c>
      <c r="F50">
        <f t="shared" si="3"/>
        <v>410.33154026637538</v>
      </c>
      <c r="G50">
        <f t="shared" si="4"/>
        <v>3507.2442336272811</v>
      </c>
      <c r="L50">
        <f>Input!J51</f>
        <v>5.4407400000000052</v>
      </c>
      <c r="M50">
        <f t="shared" si="5"/>
        <v>5.1791660000000057</v>
      </c>
      <c r="N50">
        <f t="shared" si="10"/>
        <v>5.5918539322898528</v>
      </c>
      <c r="O50">
        <f t="shared" si="7"/>
        <v>2.2835420532100643E-2</v>
      </c>
      <c r="P50">
        <f t="shared" si="8"/>
        <v>6.1018438874872922</v>
      </c>
    </row>
    <row r="51" spans="1:16" x14ac:dyDescent="0.25">
      <c r="A51">
        <f>Input!G52</f>
        <v>48</v>
      </c>
      <c r="B51">
        <f t="shared" si="1"/>
        <v>48</v>
      </c>
      <c r="C51" s="4">
        <f>Input!I52</f>
        <v>247.08283471428572</v>
      </c>
      <c r="D51">
        <f t="shared" si="2"/>
        <v>246.42889971428573</v>
      </c>
      <c r="E51">
        <f t="shared" si="9"/>
        <v>226.41285592377798</v>
      </c>
      <c r="F51">
        <f t="shared" si="3"/>
        <v>400.64200902352394</v>
      </c>
      <c r="G51">
        <f t="shared" si="4"/>
        <v>4134.7097537146847</v>
      </c>
      <c r="L51">
        <f>Input!J52</f>
        <v>4.8391195714285971</v>
      </c>
      <c r="M51">
        <f t="shared" si="5"/>
        <v>4.5775455714285975</v>
      </c>
      <c r="N51">
        <f t="shared" si="10"/>
        <v>5.0942215803437563</v>
      </c>
      <c r="O51">
        <f t="shared" si="7"/>
        <v>6.5077034952549975E-2</v>
      </c>
      <c r="P51">
        <f t="shared" si="8"/>
        <v>3.890987868364761</v>
      </c>
    </row>
    <row r="52" spans="1:16" x14ac:dyDescent="0.25">
      <c r="A52">
        <f>Input!G53</f>
        <v>49</v>
      </c>
      <c r="B52">
        <f t="shared" si="1"/>
        <v>49</v>
      </c>
      <c r="C52" s="4">
        <f>Input!I53</f>
        <v>250.92797300000001</v>
      </c>
      <c r="D52">
        <f t="shared" si="2"/>
        <v>250.27403800000002</v>
      </c>
      <c r="E52">
        <f t="shared" si="9"/>
        <v>231.0063469319642</v>
      </c>
      <c r="F52">
        <f t="shared" si="3"/>
        <v>371.24391909326715</v>
      </c>
      <c r="G52">
        <f t="shared" si="4"/>
        <v>4746.5485556613467</v>
      </c>
      <c r="L52">
        <f>Input!J53</f>
        <v>3.8451382857142846</v>
      </c>
      <c r="M52">
        <f t="shared" si="5"/>
        <v>3.5835642857142846</v>
      </c>
      <c r="N52">
        <f t="shared" si="10"/>
        <v>4.620270306067578</v>
      </c>
      <c r="O52">
        <f t="shared" si="7"/>
        <v>0.60082964897697855</v>
      </c>
      <c r="P52">
        <f t="shared" si="8"/>
        <v>2.2458242494212497</v>
      </c>
    </row>
    <row r="53" spans="1:16" x14ac:dyDescent="0.25">
      <c r="A53">
        <f>Input!G54</f>
        <v>50</v>
      </c>
      <c r="B53">
        <f t="shared" si="1"/>
        <v>50</v>
      </c>
      <c r="C53" s="4">
        <f>Input!I54</f>
        <v>252.78514857142858</v>
      </c>
      <c r="D53">
        <f t="shared" si="2"/>
        <v>252.13121357142859</v>
      </c>
      <c r="E53">
        <f t="shared" si="9"/>
        <v>235.13961348445167</v>
      </c>
      <c r="F53">
        <f t="shared" si="3"/>
        <v>288.71447351575398</v>
      </c>
      <c r="G53">
        <f t="shared" si="4"/>
        <v>5333.1568979865851</v>
      </c>
      <c r="L53">
        <f>Input!J54</f>
        <v>1.85717557142857</v>
      </c>
      <c r="M53">
        <f t="shared" si="5"/>
        <v>1.5956015714285701</v>
      </c>
      <c r="N53">
        <f t="shared" si="10"/>
        <v>4.1743610423703483</v>
      </c>
      <c r="O53">
        <f t="shared" si="7"/>
        <v>5.3693485067436706</v>
      </c>
      <c r="P53">
        <f t="shared" si="8"/>
        <v>1.1081734435056814</v>
      </c>
    </row>
    <row r="54" spans="1:16" x14ac:dyDescent="0.25">
      <c r="A54">
        <f>Input!G55</f>
        <v>51</v>
      </c>
      <c r="B54">
        <f t="shared" si="1"/>
        <v>51</v>
      </c>
      <c r="C54" s="4">
        <f>Input!I55</f>
        <v>253.90991685714286</v>
      </c>
      <c r="D54">
        <f t="shared" si="2"/>
        <v>253.25598185714287</v>
      </c>
      <c r="E54">
        <f t="shared" si="9"/>
        <v>238.84221017456937</v>
      </c>
      <c r="F54">
        <f t="shared" si="3"/>
        <v>207.75681411735761</v>
      </c>
      <c r="G54">
        <f t="shared" si="4"/>
        <v>5887.6560358480829</v>
      </c>
      <c r="L54">
        <f>Input!J55</f>
        <v>1.124768285714282</v>
      </c>
      <c r="M54">
        <f t="shared" si="5"/>
        <v>0.86319428571428203</v>
      </c>
      <c r="N54">
        <f t="shared" si="10"/>
        <v>3.7592743484285034</v>
      </c>
      <c r="O54">
        <f t="shared" si="7"/>
        <v>6.9406221944779887</v>
      </c>
      <c r="P54">
        <f t="shared" si="8"/>
        <v>0.40654839826800215</v>
      </c>
    </row>
    <row r="55" spans="1:16" x14ac:dyDescent="0.25">
      <c r="A55">
        <f>Input!G56</f>
        <v>52</v>
      </c>
      <c r="B55">
        <f t="shared" si="1"/>
        <v>52</v>
      </c>
      <c r="C55" s="4">
        <f>Input!I56</f>
        <v>254.7992685714286</v>
      </c>
      <c r="D55">
        <f t="shared" si="2"/>
        <v>254.14533357142861</v>
      </c>
      <c r="E55">
        <f t="shared" si="9"/>
        <v>242.14577883271855</v>
      </c>
      <c r="F55">
        <f t="shared" si="3"/>
        <v>143.98931392729907</v>
      </c>
      <c r="G55">
        <f t="shared" si="4"/>
        <v>6405.5422716838293</v>
      </c>
      <c r="L55">
        <f>Input!J56</f>
        <v>0.88935171428573767</v>
      </c>
      <c r="M55">
        <f t="shared" si="5"/>
        <v>0.6277777142857377</v>
      </c>
      <c r="N55">
        <f t="shared" si="10"/>
        <v>3.3764450247836333</v>
      </c>
      <c r="O55">
        <f t="shared" si="7"/>
        <v>6.185633135123382</v>
      </c>
      <c r="P55">
        <f t="shared" si="8"/>
        <v>6.4913946733531916E-2</v>
      </c>
    </row>
    <row r="56" spans="1:16" x14ac:dyDescent="0.25">
      <c r="A56">
        <f>Input!G57</f>
        <v>53</v>
      </c>
      <c r="B56">
        <f t="shared" si="1"/>
        <v>53</v>
      </c>
      <c r="C56" s="4">
        <f>Input!I57</f>
        <v>255.55783328571428</v>
      </c>
      <c r="D56">
        <f t="shared" si="2"/>
        <v>254.90389828571429</v>
      </c>
      <c r="E56">
        <f t="shared" si="9"/>
        <v>245.08282627454309</v>
      </c>
      <c r="F56">
        <f t="shared" si="3"/>
        <v>96.453455448610242</v>
      </c>
      <c r="G56">
        <f t="shared" si="4"/>
        <v>6884.2995399551473</v>
      </c>
      <c r="L56">
        <f>Input!J57</f>
        <v>0.75856471428568284</v>
      </c>
      <c r="M56">
        <f t="shared" si="5"/>
        <v>0.49699071428568287</v>
      </c>
      <c r="N56">
        <f t="shared" si="10"/>
        <v>3.0262093020226848</v>
      </c>
      <c r="O56">
        <f t="shared" si="7"/>
        <v>5.1422119762929173</v>
      </c>
      <c r="P56">
        <f t="shared" si="8"/>
        <v>9.1113835132160155E-3</v>
      </c>
    </row>
    <row r="57" spans="1:16" x14ac:dyDescent="0.25">
      <c r="A57">
        <f>Input!G58</f>
        <v>54</v>
      </c>
      <c r="B57">
        <f t="shared" si="1"/>
        <v>54</v>
      </c>
      <c r="C57" s="4">
        <f>Input!I58</f>
        <v>256.39487014285714</v>
      </c>
      <c r="D57">
        <f t="shared" si="2"/>
        <v>255.74093514285715</v>
      </c>
      <c r="E57">
        <f t="shared" si="9"/>
        <v>247.68574675446084</v>
      </c>
      <c r="F57">
        <f t="shared" si="3"/>
        <v>64.886059972554861</v>
      </c>
      <c r="G57">
        <f t="shared" si="4"/>
        <v>7323.012100773466</v>
      </c>
      <c r="L57">
        <f>Input!J58</f>
        <v>0.8370368571428628</v>
      </c>
      <c r="M57">
        <f t="shared" si="5"/>
        <v>0.57546285714286283</v>
      </c>
      <c r="N57">
        <f t="shared" si="10"/>
        <v>2.7080442920368379</v>
      </c>
      <c r="O57">
        <f t="shared" si="7"/>
        <v>3.5006688214285324</v>
      </c>
      <c r="P57">
        <f t="shared" si="8"/>
        <v>0.17108032748862265</v>
      </c>
    </row>
    <row r="58" spans="1:16" x14ac:dyDescent="0.25">
      <c r="A58">
        <f>Input!G59</f>
        <v>55</v>
      </c>
      <c r="B58">
        <f t="shared" si="1"/>
        <v>55</v>
      </c>
      <c r="C58" s="4">
        <f>Input!I59</f>
        <v>257.36269414285715</v>
      </c>
      <c r="D58">
        <f t="shared" si="2"/>
        <v>256.70875914285716</v>
      </c>
      <c r="E58">
        <f t="shared" si="9"/>
        <v>249.98607420949639</v>
      </c>
      <c r="F58">
        <f t="shared" si="3"/>
        <v>45.194492713235867</v>
      </c>
      <c r="G58">
        <f t="shared" si="4"/>
        <v>7722.0028091104568</v>
      </c>
      <c r="L58">
        <f>Input!J59</f>
        <v>0.96782400000000735</v>
      </c>
      <c r="M58">
        <f t="shared" si="5"/>
        <v>0.70625000000000737</v>
      </c>
      <c r="N58">
        <f t="shared" si="10"/>
        <v>2.4207864421366994</v>
      </c>
      <c r="O58">
        <f t="shared" si="7"/>
        <v>2.1110998582598199</v>
      </c>
      <c r="P58">
        <f t="shared" si="8"/>
        <v>0.49122776620643516</v>
      </c>
    </row>
    <row r="59" spans="1:16" x14ac:dyDescent="0.25">
      <c r="A59">
        <f>Input!G60</f>
        <v>56</v>
      </c>
      <c r="B59">
        <f t="shared" si="1"/>
        <v>56</v>
      </c>
      <c r="C59" s="4">
        <f>Input!I60</f>
        <v>258.35667557142858</v>
      </c>
      <c r="D59">
        <f t="shared" si="2"/>
        <v>257.70274057142859</v>
      </c>
      <c r="E59">
        <f t="shared" si="9"/>
        <v>252.01393919319514</v>
      </c>
      <c r="F59">
        <f t="shared" si="3"/>
        <v>32.362461120990794</v>
      </c>
      <c r="G59">
        <f t="shared" si="4"/>
        <v>8082.5120206390666</v>
      </c>
      <c r="L59">
        <f>Input!J60</f>
        <v>0.99398142857143057</v>
      </c>
      <c r="M59">
        <f t="shared" si="5"/>
        <v>0.7324074285714306</v>
      </c>
      <c r="N59">
        <f t="shared" si="10"/>
        <v>2.1628216610425941</v>
      </c>
      <c r="O59">
        <f t="shared" si="7"/>
        <v>1.3661874890432435</v>
      </c>
      <c r="P59">
        <f t="shared" si="8"/>
        <v>0.91937646272535989</v>
      </c>
    </row>
    <row r="60" spans="1:16" x14ac:dyDescent="0.25">
      <c r="A60">
        <f>Input!G61</f>
        <v>57</v>
      </c>
      <c r="B60">
        <f t="shared" si="1"/>
        <v>57</v>
      </c>
      <c r="C60" s="4">
        <f>Input!I61</f>
        <v>259.63838842857143</v>
      </c>
      <c r="D60">
        <f t="shared" si="2"/>
        <v>258.98445342857144</v>
      </c>
      <c r="E60">
        <f t="shared" si="9"/>
        <v>253.79770045645671</v>
      </c>
      <c r="F60">
        <f t="shared" si="3"/>
        <v>26.902406393741007</v>
      </c>
      <c r="G60">
        <f t="shared" si="4"/>
        <v>8406.4240607637912</v>
      </c>
      <c r="L60">
        <f>Input!J61</f>
        <v>1.2817128571428498</v>
      </c>
      <c r="M60">
        <f t="shared" si="5"/>
        <v>1.0201388571428498</v>
      </c>
      <c r="N60">
        <f t="shared" si="10"/>
        <v>1.9322443257482682</v>
      </c>
      <c r="O60">
        <f t="shared" si="7"/>
        <v>0.4231911916459225</v>
      </c>
      <c r="P60">
        <f t="shared" si="8"/>
        <v>1.4147164718350764</v>
      </c>
    </row>
    <row r="61" spans="1:16" x14ac:dyDescent="0.25">
      <c r="A61">
        <f>Input!G62</f>
        <v>58</v>
      </c>
      <c r="B61">
        <f t="shared" si="1"/>
        <v>58</v>
      </c>
      <c r="C61" s="4">
        <f>Input!I62</f>
        <v>260.99857342857143</v>
      </c>
      <c r="D61">
        <f t="shared" si="2"/>
        <v>260.34463842857144</v>
      </c>
      <c r="E61">
        <f t="shared" si="9"/>
        <v>255.36372003693521</v>
      </c>
      <c r="F61">
        <f t="shared" si="3"/>
        <v>24.809548024140121</v>
      </c>
      <c r="G61">
        <f t="shared" si="4"/>
        <v>8696.0423536397939</v>
      </c>
      <c r="L61">
        <f>Input!J62</f>
        <v>1.3601850000000013</v>
      </c>
      <c r="M61">
        <f t="shared" si="5"/>
        <v>1.0986110000000013</v>
      </c>
      <c r="N61">
        <f t="shared" si="10"/>
        <v>1.7269855551366358</v>
      </c>
      <c r="O61">
        <f t="shared" si="7"/>
        <v>0.1345426472485432</v>
      </c>
      <c r="P61">
        <f t="shared" si="8"/>
        <v>1.9451248107478811</v>
      </c>
    </row>
    <row r="62" spans="1:16" x14ac:dyDescent="0.25">
      <c r="A62">
        <f>Input!G63</f>
        <v>59</v>
      </c>
      <c r="B62">
        <f t="shared" si="1"/>
        <v>59</v>
      </c>
      <c r="C62" s="4">
        <f>Input!I63</f>
        <v>262.25412885714286</v>
      </c>
      <c r="D62">
        <f t="shared" si="2"/>
        <v>261.60019385714287</v>
      </c>
      <c r="E62">
        <f t="shared" si="9"/>
        <v>256.73625219331086</v>
      </c>
      <c r="F62">
        <f t="shared" si="3"/>
        <v>23.657928509160886</v>
      </c>
      <c r="G62">
        <f t="shared" si="4"/>
        <v>8953.9105081173293</v>
      </c>
      <c r="L62">
        <f>Input!J63</f>
        <v>1.2555554285714265</v>
      </c>
      <c r="M62">
        <f t="shared" si="5"/>
        <v>0.99398142857142657</v>
      </c>
      <c r="N62">
        <f t="shared" si="10"/>
        <v>1.5449131382575763</v>
      </c>
      <c r="O62">
        <f t="shared" si="7"/>
        <v>8.3727884154814095E-2</v>
      </c>
      <c r="P62">
        <f t="shared" si="8"/>
        <v>2.4861397144621327</v>
      </c>
    </row>
    <row r="63" spans="1:16" x14ac:dyDescent="0.25">
      <c r="A63">
        <f>Input!G64</f>
        <v>60</v>
      </c>
      <c r="B63">
        <f t="shared" si="1"/>
        <v>60</v>
      </c>
      <c r="C63" s="4">
        <f>Input!I64</f>
        <v>263.53584171428571</v>
      </c>
      <c r="D63">
        <f t="shared" si="2"/>
        <v>262.88190671428572</v>
      </c>
      <c r="E63">
        <f t="shared" si="9"/>
        <v>257.93741951470304</v>
      </c>
      <c r="F63">
        <f t="shared" si="3"/>
        <v>24.447953666836987</v>
      </c>
      <c r="G63">
        <f t="shared" si="4"/>
        <v>9182.6744790204193</v>
      </c>
      <c r="L63">
        <f>Input!J64</f>
        <v>1.2817128571428498</v>
      </c>
      <c r="M63">
        <f t="shared" si="5"/>
        <v>1.0201388571428498</v>
      </c>
      <c r="N63">
        <f t="shared" si="10"/>
        <v>1.383906585557342</v>
      </c>
      <c r="O63">
        <f t="shared" si="7"/>
        <v>1.0443558127255002E-2</v>
      </c>
      <c r="P63">
        <f t="shared" si="8"/>
        <v>3.0197969018191007</v>
      </c>
    </row>
    <row r="64" spans="1:16" x14ac:dyDescent="0.25">
      <c r="A64">
        <f>Input!G65</f>
        <v>61</v>
      </c>
      <c r="B64">
        <f t="shared" si="1"/>
        <v>61</v>
      </c>
      <c r="C64" s="4">
        <f>Input!I65</f>
        <v>264.68676757142856</v>
      </c>
      <c r="D64">
        <f t="shared" si="2"/>
        <v>264.03283257142857</v>
      </c>
      <c r="E64">
        <f t="shared" si="9"/>
        <v>258.98725325627544</v>
      </c>
      <c r="F64">
        <f t="shared" si="3"/>
        <v>25.457870625501169</v>
      </c>
      <c r="G64">
        <f t="shared" si="4"/>
        <v>9384.9799380611112</v>
      </c>
      <c r="L64">
        <f>Input!J65</f>
        <v>1.1509258571428518</v>
      </c>
      <c r="M64">
        <f t="shared" si="5"/>
        <v>0.88935185714285181</v>
      </c>
      <c r="N64">
        <f t="shared" si="10"/>
        <v>1.2419111850731894</v>
      </c>
      <c r="O64">
        <f t="shared" si="7"/>
        <v>8.2783298985910792E-3</v>
      </c>
      <c r="P64">
        <f t="shared" si="8"/>
        <v>3.5334663944963252</v>
      </c>
    </row>
    <row r="65" spans="1:16" x14ac:dyDescent="0.25">
      <c r="A65">
        <f>Input!G66</f>
        <v>62</v>
      </c>
      <c r="B65">
        <f t="shared" si="1"/>
        <v>62</v>
      </c>
      <c r="C65" s="4">
        <f>Input!I66</f>
        <v>265.83769328571429</v>
      </c>
      <c r="D65">
        <f t="shared" si="2"/>
        <v>265.1837582857143</v>
      </c>
      <c r="E65">
        <f t="shared" si="9"/>
        <v>259.90377884784135</v>
      </c>
      <c r="F65">
        <f t="shared" si="3"/>
        <v>27.878182864361186</v>
      </c>
      <c r="G65">
        <f t="shared" si="4"/>
        <v>9563.3988181718669</v>
      </c>
      <c r="L65">
        <f>Input!J66</f>
        <v>1.1509257142857336</v>
      </c>
      <c r="M65">
        <f t="shared" si="5"/>
        <v>0.88935171428573367</v>
      </c>
      <c r="N65">
        <f t="shared" si="10"/>
        <v>1.1169749152778912</v>
      </c>
      <c r="O65">
        <f t="shared" si="7"/>
        <v>1.152656753270918E-3</v>
      </c>
      <c r="P65">
        <f t="shared" si="8"/>
        <v>4.0187737931536338</v>
      </c>
    </row>
    <row r="66" spans="1:16" x14ac:dyDescent="0.25">
      <c r="A66">
        <f>Input!G67</f>
        <v>63</v>
      </c>
      <c r="B66">
        <f t="shared" si="1"/>
        <v>63</v>
      </c>
      <c r="C66" s="4">
        <f>Input!I67</f>
        <v>266.88398942857145</v>
      </c>
      <c r="D66">
        <f t="shared" si="2"/>
        <v>266.23005442857146</v>
      </c>
      <c r="E66">
        <f t="shared" si="9"/>
        <v>260.70313124128353</v>
      </c>
      <c r="F66">
        <f t="shared" si="3"/>
        <v>30.54687991818102</v>
      </c>
      <c r="G66">
        <f t="shared" si="4"/>
        <v>9720.379330869042</v>
      </c>
      <c r="L66">
        <f>Input!J67</f>
        <v>1.0462961428571589</v>
      </c>
      <c r="M66">
        <f t="shared" si="5"/>
        <v>0.78472214285715891</v>
      </c>
      <c r="N66">
        <f t="shared" si="10"/>
        <v>1.0072717685296602</v>
      </c>
      <c r="O66">
        <f t="shared" si="7"/>
        <v>1.5229017916527415E-3</v>
      </c>
      <c r="P66">
        <f t="shared" si="8"/>
        <v>4.4706497271774275</v>
      </c>
    </row>
    <row r="67" spans="1:16" x14ac:dyDescent="0.25">
      <c r="A67">
        <f>Input!G68</f>
        <v>64</v>
      </c>
      <c r="B67">
        <f t="shared" si="1"/>
        <v>64</v>
      </c>
      <c r="C67" s="4">
        <f>Input!I68</f>
        <v>267.72102628571429</v>
      </c>
      <c r="D67">
        <f t="shared" si="2"/>
        <v>267.0670912857143</v>
      </c>
      <c r="E67">
        <f t="shared" ref="E67:E83" si="11">(_Ac/(1+EXP(-1*(B67-_Muc)/_sc)))</f>
        <v>261.39968810612879</v>
      </c>
      <c r="F67">
        <f t="shared" si="3"/>
        <v>32.119458799975902</v>
      </c>
      <c r="G67">
        <f t="shared" si="4"/>
        <v>9858.2143690369412</v>
      </c>
      <c r="L67">
        <f>Input!J68</f>
        <v>0.83703685714283438</v>
      </c>
      <c r="M67">
        <f t="shared" si="5"/>
        <v>0.57546285714283441</v>
      </c>
      <c r="N67">
        <f t="shared" ref="N67:N83" si="12">_Ac*EXP(-1*(B67-_Muc)/_sc)*(1/_sc)*(1/(1+EXP(-1*(B67-_Muc)/_sc))^2)+$L$3</f>
        <v>0.91111460384948029</v>
      </c>
      <c r="O67">
        <f t="shared" si="7"/>
        <v>5.4875125571339891E-3</v>
      </c>
      <c r="P67">
        <f t="shared" si="8"/>
        <v>4.8865236340542246</v>
      </c>
    </row>
    <row r="68" spans="1:16" x14ac:dyDescent="0.25">
      <c r="A68">
        <f>Input!G69</f>
        <v>65</v>
      </c>
      <c r="B68">
        <f t="shared" ref="B68:B84" si="13">A68-$A$3</f>
        <v>65</v>
      </c>
      <c r="C68" s="4">
        <f>Input!I69</f>
        <v>268.37496142857145</v>
      </c>
      <c r="D68">
        <f t="shared" ref="D68:D83" si="14">C68-$C$3</f>
        <v>267.72102642857146</v>
      </c>
      <c r="E68">
        <f t="shared" si="11"/>
        <v>262.00621176071968</v>
      </c>
      <c r="F68">
        <f t="shared" ref="F68:F83" si="15">(D68-E68)^2</f>
        <v>32.659106687893889</v>
      </c>
      <c r="G68">
        <f t="shared" ref="G68:G83" si="16">(E68-$H$4)^2</f>
        <v>9979.023937443395</v>
      </c>
      <c r="L68">
        <f>Input!J69</f>
        <v>0.65393514285716492</v>
      </c>
      <c r="M68">
        <f t="shared" ref="M68:M83" si="17">L68-$L$3</f>
        <v>0.39236114285716495</v>
      </c>
      <c r="N68">
        <f t="shared" si="12"/>
        <v>0.8269601639728662</v>
      </c>
      <c r="O68">
        <f t="shared" ref="O68:O83" si="18">(L68-N68)^2</f>
        <v>2.9937657932088874E-2</v>
      </c>
      <c r="P68">
        <f t="shared" ref="P68:P83" si="19">(N68-$Q$4)^2</f>
        <v>5.2656605060099828</v>
      </c>
    </row>
    <row r="69" spans="1:16" x14ac:dyDescent="0.25">
      <c r="A69">
        <f>Input!G70</f>
        <v>66</v>
      </c>
      <c r="B69">
        <f t="shared" si="13"/>
        <v>66</v>
      </c>
      <c r="C69" s="4">
        <f>Input!I70</f>
        <v>269.36894271428571</v>
      </c>
      <c r="D69">
        <f t="shared" si="14"/>
        <v>268.71500771428572</v>
      </c>
      <c r="E69">
        <f t="shared" si="11"/>
        <v>262.53399312109576</v>
      </c>
      <c r="F69">
        <f t="shared" si="15"/>
        <v>38.204941401227209</v>
      </c>
      <c r="G69">
        <f t="shared" si="16"/>
        <v>10084.747996818372</v>
      </c>
      <c r="L69">
        <f>Input!J70</f>
        <v>0.99398128571425559</v>
      </c>
      <c r="M69">
        <f t="shared" si="17"/>
        <v>0.73240728571425562</v>
      </c>
      <c r="N69">
        <f t="shared" si="12"/>
        <v>0.75340841568647476</v>
      </c>
      <c r="O69">
        <f t="shared" si="18"/>
        <v>5.7875305793403525E-2</v>
      </c>
      <c r="P69">
        <f t="shared" si="19"/>
        <v>5.6086291572401992</v>
      </c>
    </row>
    <row r="70" spans="1:16" x14ac:dyDescent="0.25">
      <c r="A70">
        <f>Input!G71</f>
        <v>67</v>
      </c>
      <c r="B70">
        <f t="shared" si="13"/>
        <v>67</v>
      </c>
      <c r="C70" s="4">
        <f>Input!I71</f>
        <v>270.33676657142854</v>
      </c>
      <c r="D70">
        <f t="shared" si="14"/>
        <v>269.68283157142855</v>
      </c>
      <c r="E70">
        <f t="shared" si="11"/>
        <v>262.99299288659472</v>
      </c>
      <c r="F70">
        <f t="shared" si="15"/>
        <v>44.753941629099238</v>
      </c>
      <c r="G70">
        <f t="shared" si="16"/>
        <v>10177.146803123795</v>
      </c>
      <c r="L70">
        <f>Input!J71</f>
        <v>0.96782385714283237</v>
      </c>
      <c r="M70">
        <f t="shared" si="17"/>
        <v>0.70624985714283239</v>
      </c>
      <c r="N70">
        <f t="shared" si="12"/>
        <v>0.68919793661442097</v>
      </c>
      <c r="O70">
        <f t="shared" si="18"/>
        <v>7.7632403590304627E-2</v>
      </c>
      <c r="P70">
        <f t="shared" si="19"/>
        <v>5.9168856489298385</v>
      </c>
    </row>
    <row r="71" spans="1:16" x14ac:dyDescent="0.25">
      <c r="A71">
        <f>Input!G72</f>
        <v>68</v>
      </c>
      <c r="B71">
        <f t="shared" si="13"/>
        <v>68</v>
      </c>
      <c r="C71" s="4">
        <f>Input!I72</f>
        <v>271.33074785714285</v>
      </c>
      <c r="D71">
        <f t="shared" si="14"/>
        <v>270.67681285714286</v>
      </c>
      <c r="E71">
        <f t="shared" si="11"/>
        <v>263.39197670926268</v>
      </c>
      <c r="F71">
        <f t="shared" si="15"/>
        <v>53.06883770146181</v>
      </c>
      <c r="G71">
        <f t="shared" si="16"/>
        <v>10257.806440129547</v>
      </c>
      <c r="L71">
        <f>Input!J72</f>
        <v>0.99398128571431243</v>
      </c>
      <c r="M71">
        <f t="shared" si="17"/>
        <v>0.73240728571431246</v>
      </c>
      <c r="N71">
        <f t="shared" si="12"/>
        <v>0.63319869135318996</v>
      </c>
      <c r="O71">
        <f t="shared" si="18"/>
        <v>0.13016408039394226</v>
      </c>
      <c r="P71">
        <f t="shared" si="19"/>
        <v>6.1924539651135282</v>
      </c>
    </row>
    <row r="72" spans="1:16" x14ac:dyDescent="0.25">
      <c r="A72">
        <f>Input!G73</f>
        <v>69</v>
      </c>
      <c r="B72">
        <f t="shared" si="13"/>
        <v>69</v>
      </c>
      <c r="C72" s="4">
        <f>Input!I73</f>
        <v>272.11547000000002</v>
      </c>
      <c r="D72">
        <f t="shared" si="14"/>
        <v>271.46153500000003</v>
      </c>
      <c r="E72">
        <f t="shared" si="11"/>
        <v>263.73864227200181</v>
      </c>
      <c r="F72">
        <f t="shared" si="15"/>
        <v>59.643072088167706</v>
      </c>
      <c r="G72">
        <f t="shared" si="16"/>
        <v>10328.14776870304</v>
      </c>
      <c r="L72">
        <f>Input!J73</f>
        <v>0.78472214285716291</v>
      </c>
      <c r="M72">
        <f t="shared" si="17"/>
        <v>0.52314814285716293</v>
      </c>
      <c r="N72">
        <f t="shared" si="12"/>
        <v>0.58440321973685916</v>
      </c>
      <c r="O72">
        <f t="shared" si="18"/>
        <v>4.0127670960078167E-2</v>
      </c>
      <c r="P72">
        <f t="shared" si="19"/>
        <v>6.4376865294940124</v>
      </c>
    </row>
    <row r="73" spans="1:16" x14ac:dyDescent="0.25">
      <c r="A73">
        <f>Input!G74</f>
        <v>70</v>
      </c>
      <c r="B73">
        <f t="shared" si="13"/>
        <v>70</v>
      </c>
      <c r="C73" s="4">
        <f>Input!I74</f>
        <v>272.82171985714291</v>
      </c>
      <c r="D73">
        <f t="shared" si="14"/>
        <v>272.16778485714292</v>
      </c>
      <c r="E73">
        <f t="shared" si="11"/>
        <v>264.03973708752403</v>
      </c>
      <c r="F73">
        <f t="shared" si="15"/>
        <v>66.065160545206581</v>
      </c>
      <c r="G73">
        <f t="shared" si="16"/>
        <v>10389.437450594109</v>
      </c>
      <c r="L73">
        <f>Input!J74</f>
        <v>0.70624985714289323</v>
      </c>
      <c r="M73">
        <f t="shared" si="17"/>
        <v>0.44467585714289326</v>
      </c>
      <c r="N73">
        <f t="shared" si="12"/>
        <v>0.54191699802810578</v>
      </c>
      <c r="O73">
        <f t="shared" si="18"/>
        <v>2.7005288584840581E-2</v>
      </c>
      <c r="P73">
        <f t="shared" si="19"/>
        <v>6.6550887605403544</v>
      </c>
    </row>
    <row r="74" spans="1:16" x14ac:dyDescent="0.25">
      <c r="A74">
        <f>Input!G75</f>
        <v>71</v>
      </c>
      <c r="B74">
        <f t="shared" si="13"/>
        <v>71</v>
      </c>
      <c r="C74" s="4">
        <f>Input!I75</f>
        <v>273.47565500000002</v>
      </c>
      <c r="D74">
        <f t="shared" si="14"/>
        <v>272.82172000000003</v>
      </c>
      <c r="E74">
        <f t="shared" si="11"/>
        <v>264.30116648216386</v>
      </c>
      <c r="F74">
        <f t="shared" si="15"/>
        <v>72.599832250310214</v>
      </c>
      <c r="G74">
        <f t="shared" si="16"/>
        <v>10442.800055060319</v>
      </c>
      <c r="L74">
        <f>Input!J75</f>
        <v>0.65393514285710808</v>
      </c>
      <c r="M74">
        <f t="shared" si="17"/>
        <v>0.3923611428571081</v>
      </c>
      <c r="N74">
        <f t="shared" si="12"/>
        <v>0.50494852440124516</v>
      </c>
      <c r="O74">
        <f t="shared" si="18"/>
        <v>2.2197012478912873E-2</v>
      </c>
      <c r="P74">
        <f t="shared" si="19"/>
        <v>6.8471939629976966</v>
      </c>
    </row>
    <row r="75" spans="1:16" x14ac:dyDescent="0.25">
      <c r="A75">
        <f>Input!G76</f>
        <v>72</v>
      </c>
      <c r="B75">
        <f t="shared" si="13"/>
        <v>72</v>
      </c>
      <c r="C75" s="4">
        <f>Input!I76</f>
        <v>274.07727528571428</v>
      </c>
      <c r="D75">
        <f t="shared" si="14"/>
        <v>273.42334028571429</v>
      </c>
      <c r="E75">
        <f t="shared" si="11"/>
        <v>264.52809169449995</v>
      </c>
      <c r="F75">
        <f t="shared" si="15"/>
        <v>79.125447499500709</v>
      </c>
      <c r="G75">
        <f t="shared" si="16"/>
        <v>10489.230533792248</v>
      </c>
      <c r="L75">
        <f>Input!J76</f>
        <v>0.60162028571426163</v>
      </c>
      <c r="M75">
        <f t="shared" si="17"/>
        <v>0.34004628571426165</v>
      </c>
      <c r="N75">
        <f t="shared" si="12"/>
        <v>0.47279951608660786</v>
      </c>
      <c r="O75">
        <f t="shared" si="18"/>
        <v>1.6594790687461041E-2</v>
      </c>
      <c r="P75">
        <f t="shared" si="19"/>
        <v>7.0164770641981153</v>
      </c>
    </row>
    <row r="76" spans="1:16" x14ac:dyDescent="0.25">
      <c r="A76">
        <f>Input!G77</f>
        <v>73</v>
      </c>
      <c r="B76">
        <f t="shared" si="13"/>
        <v>73</v>
      </c>
      <c r="C76" s="4">
        <f>Input!I77</f>
        <v>274.36500685714287</v>
      </c>
      <c r="D76">
        <f t="shared" si="14"/>
        <v>273.71107185714288</v>
      </c>
      <c r="E76">
        <f t="shared" si="11"/>
        <v>264.72501834023871</v>
      </c>
      <c r="F76">
        <f t="shared" si="15"/>
        <v>80.749157808665956</v>
      </c>
      <c r="G76">
        <f t="shared" si="16"/>
        <v>10529.606564615588</v>
      </c>
      <c r="L76">
        <f>Input!J77</f>
        <v>0.28773157142859418</v>
      </c>
      <c r="M76">
        <f t="shared" si="17"/>
        <v>2.6157571428594206E-2</v>
      </c>
      <c r="N76">
        <f t="shared" si="12"/>
        <v>0.44485547955196314</v>
      </c>
      <c r="O76">
        <f t="shared" si="18"/>
        <v>2.4687922503960891E-2</v>
      </c>
      <c r="P76">
        <f t="shared" si="19"/>
        <v>7.1652978020130416</v>
      </c>
    </row>
    <row r="77" spans="1:16" x14ac:dyDescent="0.25">
      <c r="A77">
        <f>Input!G78</f>
        <v>74</v>
      </c>
      <c r="B77">
        <f t="shared" si="13"/>
        <v>74</v>
      </c>
      <c r="C77" s="4">
        <f>Input!I78</f>
        <v>274.75736799999999</v>
      </c>
      <c r="D77">
        <f t="shared" si="14"/>
        <v>274.103433</v>
      </c>
      <c r="E77">
        <f t="shared" si="11"/>
        <v>264.89587570638065</v>
      </c>
      <c r="F77">
        <f t="shared" si="15"/>
        <v>84.779111315282805</v>
      </c>
      <c r="G77">
        <f t="shared" si="16"/>
        <v>10564.700428384147</v>
      </c>
      <c r="L77">
        <f>Input!J78</f>
        <v>0.3923611428571121</v>
      </c>
      <c r="M77">
        <f t="shared" si="17"/>
        <v>0.13078714285711213</v>
      </c>
      <c r="N77">
        <f t="shared" si="12"/>
        <v>0.42057682008849123</v>
      </c>
      <c r="O77">
        <f t="shared" si="18"/>
        <v>7.9612444162536675E-4</v>
      </c>
      <c r="P77">
        <f t="shared" si="19"/>
        <v>7.2958658454502228</v>
      </c>
    </row>
    <row r="78" spans="1:16" x14ac:dyDescent="0.25">
      <c r="A78">
        <f>Input!G79</f>
        <v>75</v>
      </c>
      <c r="B78">
        <f t="shared" si="13"/>
        <v>75</v>
      </c>
      <c r="C78" s="4">
        <f>Input!I79</f>
        <v>275.17588642857146</v>
      </c>
      <c r="D78">
        <f t="shared" si="14"/>
        <v>274.52195142857147</v>
      </c>
      <c r="E78">
        <f t="shared" si="11"/>
        <v>265.04408746709436</v>
      </c>
      <c r="F78">
        <f t="shared" si="15"/>
        <v>89.829905272266615</v>
      </c>
      <c r="G78">
        <f t="shared" si="16"/>
        <v>10595.190206303536</v>
      </c>
      <c r="L78">
        <f>Input!J79</f>
        <v>0.41851842857147403</v>
      </c>
      <c r="M78">
        <f t="shared" si="17"/>
        <v>0.15694442857147406</v>
      </c>
      <c r="N78">
        <f t="shared" si="12"/>
        <v>0.39949058689888872</v>
      </c>
      <c r="O78">
        <f t="shared" si="18"/>
        <v>3.6205875871697413E-4</v>
      </c>
      <c r="P78">
        <f t="shared" si="19"/>
        <v>7.4102219352796634</v>
      </c>
    </row>
    <row r="79" spans="1:16" x14ac:dyDescent="0.25">
      <c r="A79">
        <f>Input!G80</f>
        <v>76</v>
      </c>
      <c r="B79">
        <f t="shared" si="13"/>
        <v>76</v>
      </c>
      <c r="C79" s="4">
        <f>Input!I80</f>
        <v>275.64671971428572</v>
      </c>
      <c r="D79">
        <f t="shared" si="14"/>
        <v>274.99278471428573</v>
      </c>
      <c r="E79">
        <f t="shared" si="11"/>
        <v>265.17263448296882</v>
      </c>
      <c r="F79">
        <f t="shared" si="15"/>
        <v>96.435350565633669</v>
      </c>
      <c r="G79">
        <f t="shared" si="16"/>
        <v>10621.670175269692</v>
      </c>
      <c r="L79">
        <f>Input!J80</f>
        <v>0.47083328571426364</v>
      </c>
      <c r="M79">
        <f t="shared" si="17"/>
        <v>0.20925928571426367</v>
      </c>
      <c r="N79">
        <f t="shared" si="12"/>
        <v>0.38118289891278367</v>
      </c>
      <c r="O79">
        <f t="shared" si="18"/>
        <v>8.0371918536549722E-3</v>
      </c>
      <c r="P79">
        <f t="shared" si="19"/>
        <v>7.5102304683016969</v>
      </c>
    </row>
    <row r="80" spans="1:16" x14ac:dyDescent="0.25">
      <c r="A80">
        <f>Input!G81</f>
        <v>77</v>
      </c>
      <c r="B80">
        <f t="shared" si="13"/>
        <v>77</v>
      </c>
      <c r="C80" s="4">
        <f>Input!I81</f>
        <v>276.14371042857147</v>
      </c>
      <c r="D80">
        <f t="shared" si="14"/>
        <v>275.48977542857148</v>
      </c>
      <c r="E80">
        <f t="shared" si="11"/>
        <v>265.28411037149903</v>
      </c>
      <c r="F80">
        <f t="shared" si="15"/>
        <v>104.15559925714965</v>
      </c>
      <c r="G80">
        <f t="shared" si="16"/>
        <v>10644.660343895101</v>
      </c>
      <c r="L80">
        <f>Input!J81</f>
        <v>0.49699071428574371</v>
      </c>
      <c r="M80">
        <f t="shared" si="17"/>
        <v>0.23541671428574373</v>
      </c>
      <c r="N80">
        <f t="shared" si="12"/>
        <v>0.36529206064683989</v>
      </c>
      <c r="O80">
        <f t="shared" si="18"/>
        <v>1.7344535370299955E-2</v>
      </c>
      <c r="P80">
        <f t="shared" si="19"/>
        <v>7.5975800350046629</v>
      </c>
    </row>
    <row r="81" spans="1:16" x14ac:dyDescent="0.25">
      <c r="A81">
        <f>Input!G82</f>
        <v>78</v>
      </c>
      <c r="B81">
        <f t="shared" si="13"/>
        <v>78</v>
      </c>
      <c r="C81" s="4">
        <f>Input!I82</f>
        <v>276.61454371428573</v>
      </c>
      <c r="D81">
        <f t="shared" si="14"/>
        <v>275.96060871428574</v>
      </c>
      <c r="E81">
        <f t="shared" si="11"/>
        <v>265.38077053289044</v>
      </c>
      <c r="F81">
        <f t="shared" si="15"/>
        <v>111.93297594450986</v>
      </c>
      <c r="G81">
        <f t="shared" si="16"/>
        <v>10664.615117638081</v>
      </c>
      <c r="L81">
        <f>Input!J82</f>
        <v>0.47083328571426364</v>
      </c>
      <c r="M81">
        <f t="shared" si="17"/>
        <v>0.20925928571426367</v>
      </c>
      <c r="N81">
        <f t="shared" si="12"/>
        <v>0.351502352887963</v>
      </c>
      <c r="O81">
        <f t="shared" si="18"/>
        <v>1.4239871529195076E-2</v>
      </c>
      <c r="P81">
        <f t="shared" si="19"/>
        <v>7.6737892868986384</v>
      </c>
    </row>
    <row r="82" spans="1:16" x14ac:dyDescent="0.25">
      <c r="A82">
        <f>Input!G83</f>
        <v>79</v>
      </c>
      <c r="B82">
        <f t="shared" si="13"/>
        <v>79</v>
      </c>
      <c r="C82" s="4">
        <f>Input!I83</f>
        <v>277.05921957142857</v>
      </c>
      <c r="D82">
        <f t="shared" si="14"/>
        <v>276.40528457142858</v>
      </c>
      <c r="E82">
        <f t="shared" si="11"/>
        <v>265.46457529142407</v>
      </c>
      <c r="F82">
        <f t="shared" si="15"/>
        <v>119.69911954957685</v>
      </c>
      <c r="G82">
        <f t="shared" si="16"/>
        <v>10681.931112581799</v>
      </c>
      <c r="L82">
        <f>Input!J83</f>
        <v>0.44467585714284041</v>
      </c>
      <c r="M82">
        <f t="shared" si="17"/>
        <v>0.18310185714284044</v>
      </c>
      <c r="N82">
        <f t="shared" si="12"/>
        <v>0.33953846694507778</v>
      </c>
      <c r="O82">
        <f t="shared" si="18"/>
        <v>1.1053870817596595E-2</v>
      </c>
      <c r="P82">
        <f t="shared" si="19"/>
        <v>7.7402161903900755</v>
      </c>
    </row>
    <row r="83" spans="1:16" x14ac:dyDescent="0.25">
      <c r="A83">
        <f>Input!G84</f>
        <v>80</v>
      </c>
      <c r="B83">
        <f t="shared" si="13"/>
        <v>80</v>
      </c>
      <c r="C83" s="4">
        <f>Input!I84</f>
        <v>277.50389542857141</v>
      </c>
      <c r="D83">
        <f t="shared" si="14"/>
        <v>276.84996042857142</v>
      </c>
      <c r="E83">
        <f t="shared" si="11"/>
        <v>265.53722777604008</v>
      </c>
      <c r="F83">
        <f t="shared" si="15"/>
        <v>127.97792006764872</v>
      </c>
      <c r="G83">
        <f t="shared" si="16"/>
        <v>10696.954157664244</v>
      </c>
      <c r="L83">
        <f>Input!J84</f>
        <v>0.44467585714284041</v>
      </c>
      <c r="M83">
        <f t="shared" si="17"/>
        <v>0.18310185714284044</v>
      </c>
      <c r="N83">
        <f t="shared" si="12"/>
        <v>0.32916054144461226</v>
      </c>
      <c r="O83">
        <f t="shared" si="18"/>
        <v>1.3343788160861314E-2</v>
      </c>
      <c r="P83">
        <f t="shared" si="19"/>
        <v>7.798069251289891</v>
      </c>
    </row>
    <row r="84" spans="1:16" x14ac:dyDescent="0.25">
      <c r="A84">
        <f>Input!G85</f>
        <v>81</v>
      </c>
      <c r="B84">
        <f t="shared" si="13"/>
        <v>81</v>
      </c>
      <c r="C84" s="4">
        <f>Input!I85</f>
        <v>277.81778428571431</v>
      </c>
      <c r="D84">
        <f t="shared" ref="D84" si="20">C84-$C$3</f>
        <v>277.16384928571432</v>
      </c>
      <c r="E84">
        <f t="shared" ref="E84" si="21">(_Ac/(1+EXP(-1*(B84-_Muc)/_sc)))</f>
        <v>265.60020711983611</v>
      </c>
      <c r="F84">
        <f t="shared" ref="F84" si="22">(D84-E84)^2</f>
        <v>133.71782014047642</v>
      </c>
      <c r="G84">
        <f t="shared" ref="G84" si="23">(E84-$H$4)^2</f>
        <v>10709.985537442872</v>
      </c>
      <c r="L84">
        <f>Input!J85</f>
        <v>0.31388885714289927</v>
      </c>
      <c r="M84">
        <f t="shared" ref="M84" si="24">L84-$L$3</f>
        <v>5.2314857142899296E-2</v>
      </c>
      <c r="N84">
        <f t="shared" ref="N84" si="25">_Ac*EXP(-1*(B84-_Muc)/_sc)*(1/_sc)*(1/(1+EXP(-1*(B84-_Muc)/_sc))^2)+$L$3</f>
        <v>0.3201597554035116</v>
      </c>
      <c r="O84">
        <f t="shared" ref="O84" si="26">(L84-N84)^2</f>
        <v>3.9324164994950799E-5</v>
      </c>
      <c r="P84">
        <f t="shared" ref="P84" si="27">(N84-$Q$4)^2</f>
        <v>7.8484196973845357</v>
      </c>
    </row>
  </sheetData>
  <scenarios current="0">
    <scenario name="1" count="3" user="Pre-Setup" comment="Created by Pre-Setup on 6/11/2021">
      <inputCells r="X3" val="1772.33141208547"/>
      <inputCells r="Y3" val="27.9013684746188"/>
      <inputCells r="Z3" val="4.87769446178679"/>
    </scenario>
  </scenarios>
  <mergeCells count="3">
    <mergeCell ref="C1:J1"/>
    <mergeCell ref="L1:S1"/>
    <mergeCell ref="AB3:AI18"/>
  </mergeCells>
  <conditionalFormatting sqref="W6">
    <cfRule type="cellIs" dxfId="17" priority="1" operator="greaterThan">
      <formula>0.05</formula>
    </cfRule>
    <cfRule type="cellIs" dxfId="16" priority="2" operator="between">
      <formula>0.05</formula>
      <formula>0.025</formula>
    </cfRule>
    <cfRule type="cellIs" dxfId="15" priority="3" operator="lessThan">
      <formula>0.025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F1" zoomScale="80" zoomScaleNormal="80" workbookViewId="0">
      <selection activeCell="U8" sqref="U8"/>
    </sheetView>
  </sheetViews>
  <sheetFormatPr defaultRowHeight="15" x14ac:dyDescent="0.25"/>
  <cols>
    <col min="7" max="7" width="12.42578125" bestFit="1" customWidth="1"/>
    <col min="8" max="8" width="12" bestFit="1" customWidth="1"/>
    <col min="9" max="10" width="12" customWidth="1"/>
    <col min="11" max="11" width="12" bestFit="1" customWidth="1"/>
    <col min="16" max="17" width="12" bestFit="1" customWidth="1"/>
    <col min="18" max="19" width="12" customWidth="1"/>
    <col min="20" max="20" width="12" bestFit="1" customWidth="1"/>
    <col min="23" max="23" width="11.28515625" bestFit="1" customWidth="1"/>
  </cols>
  <sheetData>
    <row r="1" spans="1:27" ht="18" x14ac:dyDescent="0.35">
      <c r="C1" s="30" t="s">
        <v>18</v>
      </c>
      <c r="D1" s="30"/>
      <c r="E1" s="30"/>
      <c r="F1" s="30"/>
      <c r="G1" s="30"/>
      <c r="H1" s="30"/>
      <c r="I1" s="30"/>
      <c r="J1" s="30"/>
      <c r="K1" s="30"/>
      <c r="L1" s="30"/>
      <c r="N1" s="31" t="s">
        <v>19</v>
      </c>
      <c r="O1" s="31"/>
      <c r="P1" s="31"/>
      <c r="Q1" s="31"/>
      <c r="R1" s="31"/>
      <c r="S1" s="31"/>
      <c r="T1" s="31"/>
      <c r="U1" s="31"/>
    </row>
    <row r="2" spans="1:27" ht="14.45" x14ac:dyDescent="0.3">
      <c r="A2" t="s">
        <v>30</v>
      </c>
      <c r="B2" t="s">
        <v>9</v>
      </c>
      <c r="C2" t="s">
        <v>14</v>
      </c>
      <c r="D2" t="s">
        <v>15</v>
      </c>
      <c r="E2" t="s">
        <v>0</v>
      </c>
      <c r="F2" t="s">
        <v>16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16</v>
      </c>
      <c r="P2" t="s">
        <v>8</v>
      </c>
      <c r="Q2" t="s">
        <v>2</v>
      </c>
      <c r="T2" t="s">
        <v>4</v>
      </c>
      <c r="U2" t="s">
        <v>3</v>
      </c>
      <c r="W2" t="s">
        <v>7</v>
      </c>
      <c r="Y2" t="s">
        <v>10</v>
      </c>
      <c r="Z2" t="s">
        <v>13</v>
      </c>
      <c r="AA2" t="s">
        <v>12</v>
      </c>
    </row>
    <row r="3" spans="1:27" ht="14.45" x14ac:dyDescent="0.3">
      <c r="A3">
        <f>Input!G4</f>
        <v>0</v>
      </c>
      <c r="B3">
        <f>A3-$A$3</f>
        <v>0</v>
      </c>
      <c r="C3" s="3"/>
      <c r="D3" s="3"/>
      <c r="E3" s="15">
        <f>Input!I4</f>
        <v>0.65393500000000004</v>
      </c>
      <c r="F3" s="3"/>
      <c r="G3" s="3"/>
      <c r="H3" s="3"/>
      <c r="I3" s="3"/>
      <c r="J3" s="2" t="s">
        <v>11</v>
      </c>
      <c r="K3" s="23">
        <f>SUM(H4:H161)</f>
        <v>38247.991197302719</v>
      </c>
      <c r="L3">
        <f>1-(K3/K5)</f>
        <v>0.95069350674162523</v>
      </c>
      <c r="N3" s="15">
        <f>Input!J4</f>
        <v>0.26157399999999997</v>
      </c>
      <c r="O3" s="3"/>
      <c r="P3" s="3">
        <v>0</v>
      </c>
      <c r="Q3" s="3">
        <v>0</v>
      </c>
      <c r="R3" s="3">
        <v>0</v>
      </c>
      <c r="S3" s="2" t="s">
        <v>11</v>
      </c>
      <c r="T3" s="23">
        <f>SUM(Q4:Q167)</f>
        <v>247.71998931302178</v>
      </c>
      <c r="U3">
        <f>1-(T3/T5)</f>
        <v>0.82853262638895486</v>
      </c>
      <c r="W3">
        <f>COUNT(B4:B500)</f>
        <v>73</v>
      </c>
      <c r="Y3">
        <v>1809.425684300189</v>
      </c>
      <c r="Z3">
        <v>3.5891813774538393</v>
      </c>
      <c r="AA3">
        <v>0.38584610117454626</v>
      </c>
    </row>
    <row r="4" spans="1:27" ht="14.45" x14ac:dyDescent="0.3">
      <c r="A4">
        <f>Input!G5</f>
        <v>1</v>
      </c>
      <c r="B4">
        <f t="shared" ref="B4:B67" si="0">A4-$A$3</f>
        <v>1</v>
      </c>
      <c r="C4">
        <f>LN(B4)</f>
        <v>0</v>
      </c>
      <c r="D4">
        <f>((C4-$Z$3)/$AA$3)</f>
        <v>-9.3021061156976454</v>
      </c>
      <c r="E4" s="4">
        <f>Input!I5</f>
        <v>1.0724534285714287</v>
      </c>
      <c r="F4">
        <f>E4-$E$4</f>
        <v>0</v>
      </c>
      <c r="G4">
        <f>P4</f>
        <v>4.5216050737511509E-17</v>
      </c>
      <c r="H4">
        <f>(F4-G4)^2</f>
        <v>2.0444912442972152E-33</v>
      </c>
      <c r="I4">
        <f>(G4-$J$4)^2</f>
        <v>22942.183915858473</v>
      </c>
      <c r="J4">
        <f>AVERAGE(F3:F161)</f>
        <v>151.46677495694715</v>
      </c>
      <c r="K4" t="s">
        <v>5</v>
      </c>
      <c r="L4" t="s">
        <v>6</v>
      </c>
      <c r="N4" s="4">
        <f>Input!J5</f>
        <v>0.41851842857142862</v>
      </c>
      <c r="O4">
        <f>N4-$N$4</f>
        <v>0</v>
      </c>
      <c r="P4">
        <f>$Y$3*((1/B4*$AA$3)*(1/SQRT(2*PI()))*EXP(-1*D4*D4/2))</f>
        <v>4.5216050737511509E-17</v>
      </c>
      <c r="Q4">
        <f>(O4-P4)^2</f>
        <v>2.0444912442972152E-33</v>
      </c>
      <c r="R4">
        <f>(O4-S4)^2</f>
        <v>11.095216638546731</v>
      </c>
      <c r="S4">
        <f>AVERAGE(O3:O167)</f>
        <v>3.3309483091976571</v>
      </c>
      <c r="T4" t="s">
        <v>5</v>
      </c>
      <c r="U4" t="s">
        <v>6</v>
      </c>
    </row>
    <row r="5" spans="1:27" ht="14.45" x14ac:dyDescent="0.3">
      <c r="A5">
        <f>Input!G6</f>
        <v>2</v>
      </c>
      <c r="B5">
        <f t="shared" si="0"/>
        <v>2</v>
      </c>
      <c r="C5">
        <f t="shared" ref="C5:C68" si="1">LN(B5)</f>
        <v>0.69314718055994529</v>
      </c>
      <c r="D5">
        <f t="shared" ref="D5:D68" si="2">((C5-$Z$3)/$AA$3)</f>
        <v>-7.5056717900689813</v>
      </c>
      <c r="E5" s="4">
        <f>Input!I6</f>
        <v>1.8833328571428574</v>
      </c>
      <c r="F5">
        <f t="shared" ref="F5:F68" si="3">E5-$E$4</f>
        <v>0.8108794285714287</v>
      </c>
      <c r="G5">
        <f>G4+P5</f>
        <v>8.1436984841445804E-11</v>
      </c>
      <c r="H5">
        <f t="shared" ref="H5:H68" si="4">(F5-G5)^2</f>
        <v>0.65752544754825559</v>
      </c>
      <c r="I5">
        <f t="shared" ref="I5:I68" si="5">(G5-$J$4)^2</f>
        <v>22942.183915833804</v>
      </c>
      <c r="K5">
        <f>SUM(I4:I161)</f>
        <v>775719.15319299721</v>
      </c>
      <c r="L5">
        <f>1-((1-L3)*(W3-1)/(W3-1-1))</f>
        <v>0.9499990490900988</v>
      </c>
      <c r="N5" s="4">
        <f>Input!J6</f>
        <v>0.8108794285714287</v>
      </c>
      <c r="O5">
        <f t="shared" ref="O5:O68" si="6">N5-$N$4</f>
        <v>0.39236100000000007</v>
      </c>
      <c r="P5">
        <f t="shared" ref="P5:P68" si="7">$Y$3*((1/B5*$AA$3)*(1/SQRT(2*PI()))*EXP(-1*D5*D5/2))</f>
        <v>8.1436939625395061E-11</v>
      </c>
      <c r="Q5">
        <f t="shared" ref="Q5:Q68" si="8">(O5-P5)^2</f>
        <v>0.15394715425709471</v>
      </c>
      <c r="R5">
        <f t="shared" ref="R5:R68" si="9">(O5-S5)^2</f>
        <v>0.15394715432100006</v>
      </c>
      <c r="T5">
        <f>SUM(R4:R167)</f>
        <v>1444.7062674147408</v>
      </c>
      <c r="U5">
        <f>1-((1-U3)*(Y3-1)/(Y3-1-1))</f>
        <v>0.82843775810468712</v>
      </c>
    </row>
    <row r="6" spans="1:27" ht="14.45" x14ac:dyDescent="0.3">
      <c r="A6">
        <f>Input!G7</f>
        <v>3</v>
      </c>
      <c r="B6">
        <f t="shared" si="0"/>
        <v>3</v>
      </c>
      <c r="C6">
        <f t="shared" si="1"/>
        <v>1.0986122886681098</v>
      </c>
      <c r="D6">
        <f t="shared" si="2"/>
        <v>-6.454825074567915</v>
      </c>
      <c r="E6" s="4">
        <f>Input!I7</f>
        <v>3.0081011428571429</v>
      </c>
      <c r="F6">
        <f t="shared" si="3"/>
        <v>1.9356477142857142</v>
      </c>
      <c r="G6">
        <f t="shared" ref="G6:G69" si="10">G5+P6</f>
        <v>8.3325742576152252E-8</v>
      </c>
      <c r="H6">
        <f t="shared" si="4"/>
        <v>3.7467317512409508</v>
      </c>
      <c r="I6">
        <f t="shared" si="5"/>
        <v>22942.183890616307</v>
      </c>
      <c r="N6" s="4">
        <f>Input!J7</f>
        <v>1.1247682857142856</v>
      </c>
      <c r="O6">
        <f t="shared" si="6"/>
        <v>0.70624985714285693</v>
      </c>
      <c r="P6">
        <f t="shared" si="7"/>
        <v>8.3244305591310811E-8</v>
      </c>
      <c r="Q6">
        <f t="shared" si="8"/>
        <v>0.49878874313175492</v>
      </c>
      <c r="R6">
        <f t="shared" si="9"/>
        <v>0.49878886071430584</v>
      </c>
    </row>
    <row r="7" spans="1:27" ht="14.45" x14ac:dyDescent="0.3">
      <c r="A7">
        <f>Input!G8</f>
        <v>4</v>
      </c>
      <c r="B7">
        <f t="shared" si="0"/>
        <v>4</v>
      </c>
      <c r="C7">
        <f t="shared" si="1"/>
        <v>1.3862943611198906</v>
      </c>
      <c r="D7">
        <f t="shared" si="2"/>
        <v>-5.7092374644403181</v>
      </c>
      <c r="E7" s="4">
        <f>Input!I8</f>
        <v>4.3421288571428578</v>
      </c>
      <c r="F7">
        <f t="shared" si="3"/>
        <v>3.2696754285714293</v>
      </c>
      <c r="G7">
        <f t="shared" si="10"/>
        <v>5.901750312999726E-6</v>
      </c>
      <c r="H7">
        <f t="shared" si="4"/>
        <v>10.690738814622623</v>
      </c>
      <c r="I7">
        <f t="shared" si="5"/>
        <v>22942.182128020333</v>
      </c>
      <c r="N7" s="4">
        <f>Input!J8</f>
        <v>1.3340277142857149</v>
      </c>
      <c r="O7">
        <f t="shared" si="6"/>
        <v>0.91550928571428625</v>
      </c>
      <c r="P7">
        <f t="shared" si="7"/>
        <v>5.8184245704235741E-6</v>
      </c>
      <c r="Q7">
        <f t="shared" si="8"/>
        <v>0.83814659861949192</v>
      </c>
      <c r="R7">
        <f t="shared" si="9"/>
        <v>0.83815725222908266</v>
      </c>
      <c r="T7" s="17"/>
      <c r="U7" s="18"/>
    </row>
    <row r="8" spans="1:27" ht="14.45" x14ac:dyDescent="0.3">
      <c r="A8">
        <f>Input!G9</f>
        <v>5</v>
      </c>
      <c r="B8">
        <f t="shared" si="0"/>
        <v>5</v>
      </c>
      <c r="C8">
        <f t="shared" si="1"/>
        <v>1.6094379124341003</v>
      </c>
      <c r="D8">
        <f t="shared" si="2"/>
        <v>-5.1309147844004181</v>
      </c>
      <c r="E8" s="4">
        <f>Input!I9</f>
        <v>5.9115731428571427</v>
      </c>
      <c r="F8">
        <f t="shared" si="3"/>
        <v>4.8391197142857143</v>
      </c>
      <c r="G8">
        <f t="shared" si="10"/>
        <v>1.128600388511366E-4</v>
      </c>
      <c r="H8">
        <f t="shared" si="4"/>
        <v>23.415987335448119</v>
      </c>
      <c r="I8">
        <f t="shared" si="5"/>
        <v>22942.149726778996</v>
      </c>
      <c r="N8" s="4">
        <f>Input!J9</f>
        <v>1.569444285714285</v>
      </c>
      <c r="O8">
        <f t="shared" si="6"/>
        <v>1.1509258571428562</v>
      </c>
      <c r="P8">
        <f t="shared" si="7"/>
        <v>1.0695828853813687E-4</v>
      </c>
      <c r="Q8">
        <f t="shared" si="8"/>
        <v>1.324384137960265</v>
      </c>
      <c r="R8">
        <f t="shared" si="9"/>
        <v>1.3246303286400183</v>
      </c>
      <c r="T8" s="19" t="s">
        <v>28</v>
      </c>
      <c r="U8" s="24">
        <f>SQRT((U5-L5)^2)</f>
        <v>0.12156129098541169</v>
      </c>
    </row>
    <row r="9" spans="1:27" ht="14.45" x14ac:dyDescent="0.3">
      <c r="A9">
        <f>Input!G10</f>
        <v>6</v>
      </c>
      <c r="B9">
        <f t="shared" si="0"/>
        <v>6</v>
      </c>
      <c r="C9">
        <f t="shared" si="1"/>
        <v>1.791759469228055</v>
      </c>
      <c r="D9">
        <f t="shared" si="2"/>
        <v>-4.65839074893925</v>
      </c>
      <c r="E9" s="4">
        <f>Input!I10</f>
        <v>7.6118042857142862</v>
      </c>
      <c r="F9">
        <f t="shared" si="3"/>
        <v>6.5393508571428578</v>
      </c>
      <c r="G9">
        <f t="shared" si="10"/>
        <v>1.0133675020381828E-3</v>
      </c>
      <c r="H9">
        <f t="shared" si="4"/>
        <v>42.749857128442613</v>
      </c>
      <c r="I9">
        <f t="shared" si="5"/>
        <v>22941.87693387063</v>
      </c>
      <c r="N9" s="4">
        <f>Input!J10</f>
        <v>1.7002311428571435</v>
      </c>
      <c r="O9">
        <f t="shared" si="6"/>
        <v>1.2817127142857148</v>
      </c>
      <c r="P9">
        <f t="shared" si="7"/>
        <v>9.0050746318704627E-4</v>
      </c>
      <c r="Q9">
        <f t="shared" si="8"/>
        <v>1.6404799091455933</v>
      </c>
      <c r="R9">
        <f t="shared" si="9"/>
        <v>1.6427874819616544</v>
      </c>
      <c r="T9" s="21"/>
      <c r="U9" s="22"/>
    </row>
    <row r="10" spans="1:27" ht="14.45" x14ac:dyDescent="0.3">
      <c r="A10">
        <f>Input!G11</f>
        <v>7</v>
      </c>
      <c r="B10">
        <f t="shared" si="0"/>
        <v>7</v>
      </c>
      <c r="C10">
        <f t="shared" si="1"/>
        <v>1.9459101490553132</v>
      </c>
      <c r="D10">
        <f t="shared" si="2"/>
        <v>-4.2588773694907829</v>
      </c>
      <c r="E10" s="4">
        <f>Input!I11</f>
        <v>10.096757714285715</v>
      </c>
      <c r="F10">
        <f t="shared" si="3"/>
        <v>9.0243042857142868</v>
      </c>
      <c r="G10">
        <f t="shared" si="10"/>
        <v>5.5962879821418801E-3</v>
      </c>
      <c r="H10">
        <f t="shared" si="4"/>
        <v>81.337093948357762</v>
      </c>
      <c r="I10">
        <f t="shared" si="5"/>
        <v>22940.488643792141</v>
      </c>
      <c r="N10" s="4">
        <f>Input!J11</f>
        <v>2.484953428571429</v>
      </c>
      <c r="O10">
        <f t="shared" si="6"/>
        <v>2.0664350000000002</v>
      </c>
      <c r="P10">
        <f t="shared" si="7"/>
        <v>4.5829204801036971E-3</v>
      </c>
      <c r="Q10">
        <f t="shared" si="8"/>
        <v>4.2512339978205214</v>
      </c>
      <c r="R10">
        <f t="shared" si="9"/>
        <v>4.2701536092250008</v>
      </c>
    </row>
    <row r="11" spans="1:27" ht="14.45" x14ac:dyDescent="0.3">
      <c r="A11">
        <f>Input!G12</f>
        <v>8</v>
      </c>
      <c r="B11">
        <f t="shared" si="0"/>
        <v>8</v>
      </c>
      <c r="C11">
        <f t="shared" si="1"/>
        <v>2.0794415416798357</v>
      </c>
      <c r="D11">
        <f t="shared" si="2"/>
        <v>-3.9128031388116535</v>
      </c>
      <c r="E11" s="4">
        <f>Input!I12</f>
        <v>12.8956</v>
      </c>
      <c r="F11">
        <f t="shared" si="3"/>
        <v>11.823146571428572</v>
      </c>
      <c r="G11">
        <f t="shared" si="10"/>
        <v>2.2087194095535407E-2</v>
      </c>
      <c r="H11">
        <f t="shared" si="4"/>
        <v>139.26500242733999</v>
      </c>
      <c r="I11">
        <f t="shared" si="5"/>
        <v>22935.493451587612</v>
      </c>
      <c r="N11" s="4">
        <f>Input!J12</f>
        <v>2.7988422857142847</v>
      </c>
      <c r="O11">
        <f t="shared" si="6"/>
        <v>2.380323857142856</v>
      </c>
      <c r="P11">
        <f t="shared" si="7"/>
        <v>1.6490906113393527E-2</v>
      </c>
      <c r="Q11">
        <f t="shared" si="8"/>
        <v>5.5877062203726577</v>
      </c>
      <c r="R11">
        <f t="shared" si="9"/>
        <v>5.6659416648834435</v>
      </c>
    </row>
    <row r="12" spans="1:27" ht="14.45" x14ac:dyDescent="0.3">
      <c r="A12">
        <f>Input!G13</f>
        <v>9</v>
      </c>
      <c r="B12">
        <f t="shared" si="0"/>
        <v>9</v>
      </c>
      <c r="C12">
        <f t="shared" si="1"/>
        <v>2.1972245773362196</v>
      </c>
      <c r="D12">
        <f t="shared" si="2"/>
        <v>-3.6075440334381828</v>
      </c>
      <c r="E12" s="4">
        <f>Input!I13</f>
        <v>15.642127428571428</v>
      </c>
      <c r="F12">
        <f t="shared" si="3"/>
        <v>14.569673999999999</v>
      </c>
      <c r="G12">
        <f t="shared" si="10"/>
        <v>6.8281349034941832E-2</v>
      </c>
      <c r="H12">
        <f t="shared" si="4"/>
        <v>210.29038881746337</v>
      </c>
      <c r="I12">
        <f t="shared" si="5"/>
        <v>22921.503866745032</v>
      </c>
      <c r="N12" s="4">
        <f>Input!J13</f>
        <v>2.7465274285714276</v>
      </c>
      <c r="O12">
        <f t="shared" si="6"/>
        <v>2.3280089999999989</v>
      </c>
      <c r="P12">
        <f t="shared" si="7"/>
        <v>4.6194154939406429E-2</v>
      </c>
      <c r="Q12">
        <f t="shared" si="8"/>
        <v>5.2066789871388952</v>
      </c>
      <c r="R12">
        <f t="shared" si="9"/>
        <v>5.4196259040809949</v>
      </c>
    </row>
    <row r="13" spans="1:27" ht="14.45" x14ac:dyDescent="0.3">
      <c r="A13">
        <f>Input!G14</f>
        <v>10</v>
      </c>
      <c r="B13">
        <f t="shared" si="0"/>
        <v>10</v>
      </c>
      <c r="C13">
        <f t="shared" si="1"/>
        <v>2.3025850929940459</v>
      </c>
      <c r="D13">
        <f t="shared" si="2"/>
        <v>-3.3344804587717531</v>
      </c>
      <c r="E13" s="4">
        <f>Input!I14</f>
        <v>19.147219571428572</v>
      </c>
      <c r="F13">
        <f t="shared" si="3"/>
        <v>18.074766142857143</v>
      </c>
      <c r="G13">
        <f t="shared" si="10"/>
        <v>0.1755460660087638</v>
      </c>
      <c r="H13">
        <f t="shared" si="4"/>
        <v>320.38207935945212</v>
      </c>
      <c r="I13">
        <f t="shared" si="5"/>
        <v>22889.035939330308</v>
      </c>
      <c r="N13" s="4">
        <f>Input!J14</f>
        <v>3.5050921428571442</v>
      </c>
      <c r="O13">
        <f t="shared" si="6"/>
        <v>3.0865737142857155</v>
      </c>
      <c r="P13">
        <f t="shared" si="7"/>
        <v>0.10726471697382196</v>
      </c>
      <c r="Q13">
        <f t="shared" si="8"/>
        <v>8.8762821014636</v>
      </c>
      <c r="R13">
        <f t="shared" si="9"/>
        <v>9.5269372937195183</v>
      </c>
    </row>
    <row r="14" spans="1:27" ht="14.45" x14ac:dyDescent="0.3">
      <c r="A14">
        <f>Input!G15</f>
        <v>11</v>
      </c>
      <c r="B14">
        <f t="shared" si="0"/>
        <v>11</v>
      </c>
      <c r="C14">
        <f t="shared" si="1"/>
        <v>2.3978952727983707</v>
      </c>
      <c r="D14">
        <f t="shared" si="2"/>
        <v>-3.0874644088124743</v>
      </c>
      <c r="E14" s="4">
        <f>Input!I15</f>
        <v>22.573839428571432</v>
      </c>
      <c r="F14">
        <f t="shared" si="3"/>
        <v>21.501386000000004</v>
      </c>
      <c r="G14">
        <f t="shared" si="10"/>
        <v>0.39108710270385483</v>
      </c>
      <c r="H14">
        <f t="shared" si="4"/>
        <v>445.64471953318309</v>
      </c>
      <c r="I14">
        <f t="shared" si="5"/>
        <v>22823.863460632751</v>
      </c>
      <c r="N14" s="4">
        <f>Input!J15</f>
        <v>3.4266198571428603</v>
      </c>
      <c r="O14">
        <f t="shared" si="6"/>
        <v>3.0081014285714316</v>
      </c>
      <c r="P14">
        <f t="shared" si="7"/>
        <v>0.215541036695091</v>
      </c>
      <c r="Q14">
        <f t="shared" si="8"/>
        <v>7.7983935422765409</v>
      </c>
      <c r="R14">
        <f t="shared" si="9"/>
        <v>9.0486742045734871</v>
      </c>
    </row>
    <row r="15" spans="1:27" ht="14.45" x14ac:dyDescent="0.3">
      <c r="A15">
        <f>Input!G16</f>
        <v>12</v>
      </c>
      <c r="B15">
        <f t="shared" si="0"/>
        <v>12</v>
      </c>
      <c r="C15">
        <f t="shared" si="1"/>
        <v>2.4849066497880004</v>
      </c>
      <c r="D15">
        <f t="shared" si="2"/>
        <v>-2.8619564233105859</v>
      </c>
      <c r="E15" s="4">
        <f>Input!I16</f>
        <v>25.791200142857146</v>
      </c>
      <c r="F15">
        <f t="shared" si="3"/>
        <v>24.718746714285718</v>
      </c>
      <c r="G15">
        <f t="shared" si="10"/>
        <v>0.77752102662141309</v>
      </c>
      <c r="H15">
        <f t="shared" si="4"/>
        <v>573.18228742767712</v>
      </c>
      <c r="I15">
        <f t="shared" si="5"/>
        <v>22707.251250078192</v>
      </c>
      <c r="N15" s="4">
        <f>Input!J16</f>
        <v>3.2173607142857144</v>
      </c>
      <c r="O15">
        <f t="shared" si="6"/>
        <v>2.7988422857142856</v>
      </c>
      <c r="P15">
        <f t="shared" si="7"/>
        <v>0.38643392391755826</v>
      </c>
      <c r="Q15">
        <f t="shared" si="8"/>
        <v>5.8197141040667697</v>
      </c>
      <c r="R15">
        <f t="shared" si="9"/>
        <v>7.8335181403023668</v>
      </c>
    </row>
    <row r="16" spans="1:27" ht="14.45" x14ac:dyDescent="0.3">
      <c r="A16">
        <f>Input!G17</f>
        <v>13</v>
      </c>
      <c r="B16">
        <f t="shared" si="0"/>
        <v>13</v>
      </c>
      <c r="C16">
        <f t="shared" si="1"/>
        <v>2.5649493574615367</v>
      </c>
      <c r="D16">
        <f t="shared" si="2"/>
        <v>-2.6545091861093288</v>
      </c>
      <c r="E16" s="4">
        <f>Input!I17</f>
        <v>29.243977428571434</v>
      </c>
      <c r="F16">
        <f t="shared" si="3"/>
        <v>28.171524000000005</v>
      </c>
      <c r="G16">
        <f t="shared" si="10"/>
        <v>1.4096579113933871</v>
      </c>
      <c r="H16">
        <f t="shared" si="4"/>
        <v>716.19747654451282</v>
      </c>
      <c r="I16">
        <f t="shared" si="5"/>
        <v>22517.13837602302</v>
      </c>
      <c r="N16" s="4">
        <f>Input!J17</f>
        <v>3.4527772857142871</v>
      </c>
      <c r="O16">
        <f t="shared" si="6"/>
        <v>3.0342588571428584</v>
      </c>
      <c r="P16">
        <f t="shared" si="7"/>
        <v>0.63213688477197394</v>
      </c>
      <c r="Q16">
        <f t="shared" si="8"/>
        <v>5.7701899701469879</v>
      </c>
      <c r="R16">
        <f t="shared" si="9"/>
        <v>9.2067268121498849</v>
      </c>
    </row>
    <row r="17" spans="1:18" ht="14.45" x14ac:dyDescent="0.3">
      <c r="A17">
        <f>Input!G18</f>
        <v>14</v>
      </c>
      <c r="B17">
        <f t="shared" si="0"/>
        <v>14</v>
      </c>
      <c r="C17">
        <f t="shared" si="1"/>
        <v>2.6390573296152584</v>
      </c>
      <c r="D17">
        <f t="shared" si="2"/>
        <v>-2.4624430438621192</v>
      </c>
      <c r="E17" s="4">
        <f>Input!I18</f>
        <v>32.147449142857141</v>
      </c>
      <c r="F17">
        <f t="shared" si="3"/>
        <v>31.074995714285713</v>
      </c>
      <c r="G17">
        <f t="shared" si="10"/>
        <v>2.369140938333163</v>
      </c>
      <c r="H17">
        <f t="shared" si="4"/>
        <v>824.02609841807771</v>
      </c>
      <c r="I17">
        <f t="shared" si="5"/>
        <v>22230.104469948554</v>
      </c>
      <c r="N17" s="4">
        <f>Input!J18</f>
        <v>2.9034717142857076</v>
      </c>
      <c r="O17">
        <f t="shared" si="6"/>
        <v>2.4849532857142789</v>
      </c>
      <c r="P17">
        <f t="shared" si="7"/>
        <v>0.95948302693977572</v>
      </c>
      <c r="Q17">
        <f t="shared" si="8"/>
        <v>2.3270595104055491</v>
      </c>
      <c r="R17">
        <f t="shared" si="9"/>
        <v>6.1749928321821903</v>
      </c>
    </row>
    <row r="18" spans="1:18" ht="14.45" x14ac:dyDescent="0.3">
      <c r="A18">
        <f>Input!G19</f>
        <v>15</v>
      </c>
      <c r="B18">
        <f t="shared" si="0"/>
        <v>15</v>
      </c>
      <c r="C18">
        <f t="shared" si="1"/>
        <v>2.7080502011022101</v>
      </c>
      <c r="D18">
        <f t="shared" si="2"/>
        <v>-2.2836337432706868</v>
      </c>
      <c r="E18" s="4">
        <f>Input!I19</f>
        <v>34.841661714285713</v>
      </c>
      <c r="F18">
        <f t="shared" si="3"/>
        <v>33.769208285714285</v>
      </c>
      <c r="G18">
        <f t="shared" si="10"/>
        <v>3.7379866120805278</v>
      </c>
      <c r="H18">
        <f t="shared" si="4"/>
        <v>901.87427521093002</v>
      </c>
      <c r="I18">
        <f t="shared" si="5"/>
        <v>21823.794905842398</v>
      </c>
      <c r="N18" s="4">
        <f>Input!J19</f>
        <v>2.6942125714285723</v>
      </c>
      <c r="O18">
        <f t="shared" si="6"/>
        <v>2.2756941428571436</v>
      </c>
      <c r="P18">
        <f t="shared" si="7"/>
        <v>1.3688456737473647</v>
      </c>
      <c r="Q18">
        <f t="shared" si="8"/>
        <v>0.82237414592674962</v>
      </c>
      <c r="R18">
        <f t="shared" si="9"/>
        <v>5.1787838318343091</v>
      </c>
    </row>
    <row r="19" spans="1:18" ht="14.45" x14ac:dyDescent="0.3">
      <c r="A19">
        <f>Input!G20</f>
        <v>16</v>
      </c>
      <c r="B19">
        <f t="shared" si="0"/>
        <v>16</v>
      </c>
      <c r="C19">
        <f t="shared" si="1"/>
        <v>2.7725887222397811</v>
      </c>
      <c r="D19">
        <f t="shared" si="2"/>
        <v>-2.1163688131829894</v>
      </c>
      <c r="E19" s="4">
        <f>Input!I20</f>
        <v>38.294438999999997</v>
      </c>
      <c r="F19">
        <f t="shared" si="3"/>
        <v>37.221985571428569</v>
      </c>
      <c r="G19">
        <f t="shared" si="10"/>
        <v>5.5921106163495455</v>
      </c>
      <c r="H19">
        <f t="shared" si="4"/>
        <v>1000.4489896739353</v>
      </c>
      <c r="I19">
        <f t="shared" si="5"/>
        <v>21279.417696482018</v>
      </c>
      <c r="N19" s="4">
        <f>Input!J20</f>
        <v>3.4527772857142836</v>
      </c>
      <c r="O19">
        <f t="shared" si="6"/>
        <v>3.0342588571428548</v>
      </c>
      <c r="P19">
        <f t="shared" si="7"/>
        <v>1.8541240042690175</v>
      </c>
      <c r="Q19">
        <f t="shared" si="8"/>
        <v>1.3927182709675536</v>
      </c>
      <c r="R19">
        <f t="shared" si="9"/>
        <v>9.2067268121498635</v>
      </c>
    </row>
    <row r="20" spans="1:18" ht="14.45" x14ac:dyDescent="0.3">
      <c r="A20">
        <f>Input!G21</f>
        <v>17</v>
      </c>
      <c r="B20">
        <f t="shared" si="0"/>
        <v>17</v>
      </c>
      <c r="C20">
        <f t="shared" si="1"/>
        <v>2.8332133440562162</v>
      </c>
      <c r="D20">
        <f t="shared" si="2"/>
        <v>-1.9592475629438686</v>
      </c>
      <c r="E20" s="4">
        <f>Input!I21</f>
        <v>41.276383000000003</v>
      </c>
      <c r="F20">
        <f t="shared" si="3"/>
        <v>40.203929571428574</v>
      </c>
      <c r="G20">
        <f t="shared" si="10"/>
        <v>7.9957180304765743</v>
      </c>
      <c r="H20">
        <f t="shared" si="4"/>
        <v>1037.3688906667137</v>
      </c>
      <c r="I20">
        <f t="shared" si="5"/>
        <v>20583.944175598557</v>
      </c>
      <c r="N20" s="4">
        <f>Input!J21</f>
        <v>2.9819440000000057</v>
      </c>
      <c r="O20">
        <f t="shared" si="6"/>
        <v>2.563425571428577</v>
      </c>
      <c r="P20">
        <f t="shared" si="7"/>
        <v>2.4036074141270283</v>
      </c>
      <c r="Q20">
        <f t="shared" si="8"/>
        <v>2.554184340326256E-2</v>
      </c>
      <c r="R20">
        <f t="shared" si="9"/>
        <v>6.5711506602539265</v>
      </c>
    </row>
    <row r="21" spans="1:18" ht="14.45" x14ac:dyDescent="0.3">
      <c r="A21">
        <f>Input!G22</f>
        <v>18</v>
      </c>
      <c r="B21">
        <f t="shared" si="0"/>
        <v>18</v>
      </c>
      <c r="C21">
        <f t="shared" si="1"/>
        <v>2.8903717578961645</v>
      </c>
      <c r="D21">
        <f t="shared" si="2"/>
        <v>-1.8111097078095193</v>
      </c>
      <c r="E21" s="4">
        <f>Input!I22</f>
        <v>44.650688000000002</v>
      </c>
      <c r="F21">
        <f t="shared" si="3"/>
        <v>43.578234571428574</v>
      </c>
      <c r="G21">
        <f t="shared" si="10"/>
        <v>10.997117302143993</v>
      </c>
      <c r="H21">
        <f t="shared" si="4"/>
        <v>1061.529202514874</v>
      </c>
      <c r="I21">
        <f t="shared" si="5"/>
        <v>19731.724721657596</v>
      </c>
      <c r="N21" s="4">
        <f>Input!J22</f>
        <v>3.3743049999999997</v>
      </c>
      <c r="O21">
        <f t="shared" si="6"/>
        <v>2.9557865714285709</v>
      </c>
      <c r="P21">
        <f t="shared" si="7"/>
        <v>3.0013992716674189</v>
      </c>
      <c r="Q21">
        <f t="shared" si="8"/>
        <v>2.0805184230790045E-3</v>
      </c>
      <c r="R21">
        <f t="shared" si="9"/>
        <v>8.7366742558374657</v>
      </c>
    </row>
    <row r="22" spans="1:18" ht="14.45" x14ac:dyDescent="0.3">
      <c r="A22">
        <f>Input!G23</f>
        <v>19</v>
      </c>
      <c r="B22">
        <f t="shared" si="0"/>
        <v>19</v>
      </c>
      <c r="C22">
        <f t="shared" si="1"/>
        <v>2.9444389791664403</v>
      </c>
      <c r="D22">
        <f t="shared" si="2"/>
        <v>-1.6709833177651705</v>
      </c>
      <c r="E22" s="4">
        <f>Input!I23</f>
        <v>48.574298428571431</v>
      </c>
      <c r="F22">
        <f t="shared" si="3"/>
        <v>47.501845000000003</v>
      </c>
      <c r="G22">
        <f t="shared" si="10"/>
        <v>14.626192848006294</v>
      </c>
      <c r="H22">
        <f t="shared" si="4"/>
        <v>1080.8085044188883</v>
      </c>
      <c r="I22">
        <f t="shared" si="5"/>
        <v>18725.344911913784</v>
      </c>
      <c r="N22" s="4">
        <f>Input!J23</f>
        <v>3.9236104285714291</v>
      </c>
      <c r="O22">
        <f t="shared" si="6"/>
        <v>3.5050920000000003</v>
      </c>
      <c r="P22">
        <f t="shared" si="7"/>
        <v>3.6290755458623014</v>
      </c>
      <c r="Q22">
        <f t="shared" si="8"/>
        <v>1.5371919644589319E-2</v>
      </c>
      <c r="R22">
        <f t="shared" si="9"/>
        <v>12.285669928464003</v>
      </c>
    </row>
    <row r="23" spans="1:18" ht="14.45" x14ac:dyDescent="0.3">
      <c r="A23">
        <f>Input!G24</f>
        <v>20</v>
      </c>
      <c r="B23">
        <f t="shared" si="0"/>
        <v>20</v>
      </c>
      <c r="C23">
        <f t="shared" si="1"/>
        <v>2.9957322735539909</v>
      </c>
      <c r="D23">
        <f t="shared" si="2"/>
        <v>-1.5380461331430901</v>
      </c>
      <c r="E23" s="4">
        <f>Input!I24</f>
        <v>52.733325714285719</v>
      </c>
      <c r="F23">
        <f t="shared" si="3"/>
        <v>51.660872285714291</v>
      </c>
      <c r="G23">
        <f t="shared" si="10"/>
        <v>18.893505703005072</v>
      </c>
      <c r="H23">
        <f t="shared" si="4"/>
        <v>1073.7003127656485</v>
      </c>
      <c r="I23">
        <f t="shared" si="5"/>
        <v>17575.671720678223</v>
      </c>
      <c r="N23" s="4">
        <f>Input!J24</f>
        <v>4.1590272857142878</v>
      </c>
      <c r="O23">
        <f t="shared" si="6"/>
        <v>3.7405088571428591</v>
      </c>
      <c r="P23">
        <f t="shared" si="7"/>
        <v>4.2673128549987771</v>
      </c>
      <c r="Q23">
        <f t="shared" si="8"/>
        <v>0.27752245215697807</v>
      </c>
      <c r="R23">
        <f t="shared" si="9"/>
        <v>13.991406510364177</v>
      </c>
    </row>
    <row r="24" spans="1:18" x14ac:dyDescent="0.25">
      <c r="A24">
        <f>Input!G25</f>
        <v>21</v>
      </c>
      <c r="B24">
        <f t="shared" si="0"/>
        <v>21</v>
      </c>
      <c r="C24">
        <f t="shared" si="1"/>
        <v>3.044522437723423</v>
      </c>
      <c r="D24">
        <f t="shared" si="2"/>
        <v>-1.4115963283610513</v>
      </c>
      <c r="E24" s="4">
        <f>Input!I25</f>
        <v>57.546287999999997</v>
      </c>
      <c r="F24">
        <f t="shared" si="3"/>
        <v>56.473834571428569</v>
      </c>
      <c r="G24">
        <f t="shared" si="10"/>
        <v>23.790810506705526</v>
      </c>
      <c r="H24">
        <f t="shared" si="4"/>
        <v>1068.1800620152655</v>
      </c>
      <c r="I24">
        <f t="shared" si="5"/>
        <v>16301.151898299362</v>
      </c>
      <c r="N24" s="4">
        <f>Input!J25</f>
        <v>4.8129622857142778</v>
      </c>
      <c r="O24">
        <f t="shared" si="6"/>
        <v>4.394443857142849</v>
      </c>
      <c r="P24">
        <f t="shared" si="7"/>
        <v>4.897304803700453</v>
      </c>
      <c r="Q24">
        <f t="shared" si="8"/>
        <v>0.25286913157280938</v>
      </c>
      <c r="R24">
        <f t="shared" si="9"/>
        <v>19.311136813580521</v>
      </c>
    </row>
    <row r="25" spans="1:18" x14ac:dyDescent="0.25">
      <c r="A25">
        <f>Input!G26</f>
        <v>22</v>
      </c>
      <c r="B25">
        <f t="shared" si="0"/>
        <v>22</v>
      </c>
      <c r="C25">
        <f t="shared" si="1"/>
        <v>3.0910424533583161</v>
      </c>
      <c r="D25">
        <f t="shared" si="2"/>
        <v>-1.29103008318381</v>
      </c>
      <c r="E25" s="4">
        <f>Input!I26</f>
        <v>62.777768714285706</v>
      </c>
      <c r="F25">
        <f t="shared" si="3"/>
        <v>61.705315285714278</v>
      </c>
      <c r="G25">
        <f t="shared" si="10"/>
        <v>29.292678982247093</v>
      </c>
      <c r="H25">
        <f t="shared" si="4"/>
        <v>1050.5789921408386</v>
      </c>
      <c r="I25">
        <f t="shared" si="5"/>
        <v>14926.50972723522</v>
      </c>
      <c r="N25" s="4">
        <f>Input!J26</f>
        <v>5.2314807142857092</v>
      </c>
      <c r="O25">
        <f t="shared" si="6"/>
        <v>4.8129622857142804</v>
      </c>
      <c r="P25">
        <f t="shared" si="7"/>
        <v>5.501868475541567</v>
      </c>
      <c r="Q25">
        <f t="shared" si="8"/>
        <v>0.47459173838234942</v>
      </c>
      <c r="R25">
        <f t="shared" si="9"/>
        <v>23.164605963708031</v>
      </c>
    </row>
    <row r="26" spans="1:18" x14ac:dyDescent="0.25">
      <c r="A26">
        <f>Input!G27</f>
        <v>23</v>
      </c>
      <c r="B26">
        <f t="shared" si="0"/>
        <v>23</v>
      </c>
      <c r="C26">
        <f t="shared" si="1"/>
        <v>3.1354942159291497</v>
      </c>
      <c r="D26">
        <f t="shared" si="2"/>
        <v>-1.175824143728885</v>
      </c>
      <c r="E26" s="4">
        <f>Input!I27</f>
        <v>67.512258714285707</v>
      </c>
      <c r="F26">
        <f t="shared" si="3"/>
        <v>66.439805285714272</v>
      </c>
      <c r="G26">
        <f t="shared" si="10"/>
        <v>35.358889566419691</v>
      </c>
      <c r="H26">
        <f t="shared" si="4"/>
        <v>966.02332194989299</v>
      </c>
      <c r="I26">
        <f t="shared" si="5"/>
        <v>13481.041049859859</v>
      </c>
      <c r="N26" s="4">
        <f>Input!J27</f>
        <v>4.734490000000001</v>
      </c>
      <c r="O26">
        <f t="shared" si="6"/>
        <v>4.3159715714285722</v>
      </c>
      <c r="P26">
        <f t="shared" si="7"/>
        <v>6.0662105841726008</v>
      </c>
      <c r="Q26">
        <f t="shared" si="8"/>
        <v>3.063336601731192</v>
      </c>
      <c r="R26">
        <f t="shared" si="9"/>
        <v>18.627610605379619</v>
      </c>
    </row>
    <row r="27" spans="1:18" x14ac:dyDescent="0.25">
      <c r="A27">
        <f>Input!G28</f>
        <v>24</v>
      </c>
      <c r="B27">
        <f t="shared" si="0"/>
        <v>24</v>
      </c>
      <c r="C27">
        <f t="shared" si="1"/>
        <v>3.1780538303479458</v>
      </c>
      <c r="D27">
        <f t="shared" si="2"/>
        <v>-1.0655220976819215</v>
      </c>
      <c r="E27" s="4">
        <f>Input!I28</f>
        <v>72.194434000000001</v>
      </c>
      <c r="F27">
        <f t="shared" si="3"/>
        <v>71.121980571428566</v>
      </c>
      <c r="G27">
        <f t="shared" si="10"/>
        <v>41.937259919123164</v>
      </c>
      <c r="H27">
        <f t="shared" si="4"/>
        <v>851.74791955310138</v>
      </c>
      <c r="I27">
        <f t="shared" si="5"/>
        <v>11996.71466442091</v>
      </c>
      <c r="N27" s="4">
        <f>Input!J28</f>
        <v>4.682175285714294</v>
      </c>
      <c r="O27">
        <f t="shared" si="6"/>
        <v>4.2636568571428652</v>
      </c>
      <c r="P27">
        <f t="shared" si="7"/>
        <v>6.5783703527034696</v>
      </c>
      <c r="Q27">
        <f t="shared" si="8"/>
        <v>5.357898566530392</v>
      </c>
      <c r="R27">
        <f t="shared" si="9"/>
        <v>18.178769795461374</v>
      </c>
    </row>
    <row r="28" spans="1:18" x14ac:dyDescent="0.25">
      <c r="A28">
        <f>Input!G29</f>
        <v>25</v>
      </c>
      <c r="B28">
        <f t="shared" si="0"/>
        <v>25</v>
      </c>
      <c r="C28">
        <f t="shared" si="1"/>
        <v>3.2188758248682006</v>
      </c>
      <c r="D28">
        <f t="shared" si="2"/>
        <v>-0.95972345310319085</v>
      </c>
      <c r="E28" s="4">
        <f>Input!I29</f>
        <v>76.667350000000013</v>
      </c>
      <c r="F28">
        <f t="shared" si="3"/>
        <v>75.594896571428578</v>
      </c>
      <c r="G28">
        <f t="shared" si="10"/>
        <v>48.966644572641044</v>
      </c>
      <c r="H28">
        <f t="shared" si="4"/>
        <v>709.0638045109323</v>
      </c>
      <c r="I28">
        <f t="shared" si="5"/>
        <v>10506.276728799752</v>
      </c>
      <c r="N28" s="4">
        <f>Input!J29</f>
        <v>4.4729160000000121</v>
      </c>
      <c r="O28">
        <f t="shared" si="6"/>
        <v>4.0543975714285834</v>
      </c>
      <c r="P28">
        <f t="shared" si="7"/>
        <v>7.029384653517881</v>
      </c>
      <c r="Q28">
        <f t="shared" si="8"/>
        <v>8.8505481385981941</v>
      </c>
      <c r="R28">
        <f t="shared" si="9"/>
        <v>16.438139667205995</v>
      </c>
    </row>
    <row r="29" spans="1:18" x14ac:dyDescent="0.25">
      <c r="A29">
        <f>Input!G30</f>
        <v>26</v>
      </c>
      <c r="B29">
        <f t="shared" si="0"/>
        <v>26</v>
      </c>
      <c r="C29">
        <f t="shared" si="1"/>
        <v>3.2580965380214821</v>
      </c>
      <c r="D29">
        <f t="shared" si="2"/>
        <v>-0.85807486048066439</v>
      </c>
      <c r="E29" s="4">
        <f>Input!I30</f>
        <v>81.846516000000022</v>
      </c>
      <c r="F29">
        <f t="shared" si="3"/>
        <v>80.774062571428587</v>
      </c>
      <c r="G29">
        <f t="shared" si="10"/>
        <v>56.379878543823445</v>
      </c>
      <c r="H29">
        <f t="shared" si="4"/>
        <v>595.07621437266585</v>
      </c>
      <c r="I29">
        <f t="shared" si="5"/>
        <v>9041.5178694801161</v>
      </c>
      <c r="N29" s="4">
        <f>Input!J30</f>
        <v>5.1791660000000093</v>
      </c>
      <c r="O29">
        <f t="shared" si="6"/>
        <v>4.7606475714285805</v>
      </c>
      <c r="P29">
        <f t="shared" si="7"/>
        <v>7.4132339711823985</v>
      </c>
      <c r="Q29">
        <f t="shared" si="8"/>
        <v>7.0362146081589216</v>
      </c>
      <c r="R29">
        <f t="shared" si="9"/>
        <v>22.663765299348842</v>
      </c>
    </row>
    <row r="30" spans="1:18" x14ac:dyDescent="0.25">
      <c r="A30">
        <f>Input!G31</f>
        <v>27</v>
      </c>
      <c r="B30">
        <f t="shared" si="0"/>
        <v>27</v>
      </c>
      <c r="C30">
        <f t="shared" si="1"/>
        <v>3.2958368660043291</v>
      </c>
      <c r="D30">
        <f t="shared" si="2"/>
        <v>-0.76026299230845162</v>
      </c>
      <c r="E30" s="4">
        <f>Input!I31</f>
        <v>87.548829999999995</v>
      </c>
      <c r="F30">
        <f t="shared" si="3"/>
        <v>86.47637657142856</v>
      </c>
      <c r="G30">
        <f t="shared" si="10"/>
        <v>64.106508312560095</v>
      </c>
      <c r="H30">
        <f t="shared" si="4"/>
        <v>500.41100591913084</v>
      </c>
      <c r="I30">
        <f t="shared" si="5"/>
        <v>7631.8161881784054</v>
      </c>
      <c r="N30" s="4">
        <f>Input!J31</f>
        <v>5.7023139999999728</v>
      </c>
      <c r="O30">
        <f t="shared" si="6"/>
        <v>5.2837955714285441</v>
      </c>
      <c r="P30">
        <f t="shared" si="7"/>
        <v>7.7266297687366512</v>
      </c>
      <c r="Q30">
        <f t="shared" si="8"/>
        <v>5.9674389155379437</v>
      </c>
      <c r="R30">
        <f t="shared" si="9"/>
        <v>27.918495640647894</v>
      </c>
    </row>
    <row r="31" spans="1:18" x14ac:dyDescent="0.25">
      <c r="A31">
        <f>Input!G32</f>
        <v>28</v>
      </c>
      <c r="B31">
        <f t="shared" si="0"/>
        <v>28</v>
      </c>
      <c r="C31">
        <f t="shared" si="1"/>
        <v>3.3322045101752038</v>
      </c>
      <c r="D31">
        <f t="shared" si="2"/>
        <v>-0.66600871823345476</v>
      </c>
      <c r="E31" s="4">
        <f>Input!I32</f>
        <v>94.925217857142869</v>
      </c>
      <c r="F31">
        <f t="shared" si="3"/>
        <v>93.852764428571433</v>
      </c>
      <c r="G31">
        <f t="shared" si="10"/>
        <v>72.075207230304287</v>
      </c>
      <c r="H31">
        <f t="shared" si="4"/>
        <v>474.26199752379722</v>
      </c>
      <c r="I31">
        <f t="shared" si="5"/>
        <v>6303.0210260941203</v>
      </c>
      <c r="N31" s="4">
        <f>Input!J32</f>
        <v>7.3763878571428734</v>
      </c>
      <c r="O31">
        <f t="shared" si="6"/>
        <v>6.9578694285714446</v>
      </c>
      <c r="P31">
        <f t="shared" si="7"/>
        <v>7.9686989177441934</v>
      </c>
      <c r="Q31">
        <f t="shared" si="8"/>
        <v>1.0217762561812402</v>
      </c>
      <c r="R31">
        <f t="shared" si="9"/>
        <v>48.41194698504912</v>
      </c>
    </row>
    <row r="32" spans="1:18" x14ac:dyDescent="0.25">
      <c r="A32">
        <f>Input!G33</f>
        <v>29</v>
      </c>
      <c r="B32">
        <f t="shared" si="0"/>
        <v>29</v>
      </c>
      <c r="C32">
        <f t="shared" si="1"/>
        <v>3.3672958299864741</v>
      </c>
      <c r="D32">
        <f t="shared" si="2"/>
        <v>-0.57506230279877868</v>
      </c>
      <c r="E32" s="4">
        <f>Input!I33</f>
        <v>102.11850385714285</v>
      </c>
      <c r="F32">
        <f t="shared" si="3"/>
        <v>101.04605042857142</v>
      </c>
      <c r="G32">
        <f t="shared" si="10"/>
        <v>80.215819483253583</v>
      </c>
      <c r="H32">
        <f t="shared" si="4"/>
        <v>433.8985212352768</v>
      </c>
      <c r="I32">
        <f t="shared" si="5"/>
        <v>5076.6986559142633</v>
      </c>
      <c r="N32" s="4">
        <f>Input!J33</f>
        <v>7.1932859999999863</v>
      </c>
      <c r="O32">
        <f t="shared" si="6"/>
        <v>6.7747675714285576</v>
      </c>
      <c r="P32">
        <f t="shared" si="7"/>
        <v>8.1406122529493015</v>
      </c>
      <c r="Q32">
        <f t="shared" si="8"/>
        <v>1.8655316940385023</v>
      </c>
      <c r="R32">
        <f t="shared" si="9"/>
        <v>45.897475646879997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3.4011973816621555</v>
      </c>
      <c r="D33">
        <f t="shared" si="2"/>
        <v>-0.4871994176420224</v>
      </c>
      <c r="E33" s="4">
        <f>Input!I34</f>
        <v>109.05021585714287</v>
      </c>
      <c r="F33">
        <f t="shared" si="3"/>
        <v>107.97776242857144</v>
      </c>
      <c r="G33">
        <f t="shared" si="10"/>
        <v>88.461013858315198</v>
      </c>
      <c r="H33">
        <f t="shared" si="4"/>
        <v>380.90347475459902</v>
      </c>
      <c r="I33">
        <f t="shared" si="5"/>
        <v>3969.7259316178834</v>
      </c>
      <c r="N33" s="4">
        <f>Input!J34</f>
        <v>6.9317120000000187</v>
      </c>
      <c r="O33">
        <f t="shared" si="6"/>
        <v>6.51319357142859</v>
      </c>
      <c r="P33">
        <f t="shared" si="7"/>
        <v>8.2451943750616135</v>
      </c>
      <c r="Q33">
        <f t="shared" si="8"/>
        <v>2.9998267837854389</v>
      </c>
      <c r="R33">
        <f t="shared" si="9"/>
        <v>42.421690498898712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3.4339872044851463</v>
      </c>
      <c r="D34">
        <f t="shared" si="2"/>
        <v>-0.40221780781578342</v>
      </c>
      <c r="E34" s="4">
        <f>Input!I35</f>
        <v>115.77266857142857</v>
      </c>
      <c r="F34">
        <f t="shared" si="3"/>
        <v>114.70021514285713</v>
      </c>
      <c r="G34">
        <f t="shared" si="10"/>
        <v>96.747555929346021</v>
      </c>
      <c r="H34">
        <f t="shared" si="4"/>
        <v>322.29797283646542</v>
      </c>
      <c r="I34">
        <f t="shared" si="5"/>
        <v>2994.1929309905854</v>
      </c>
      <c r="N34" s="4">
        <f>Input!J35</f>
        <v>6.7224527142856942</v>
      </c>
      <c r="O34">
        <f t="shared" si="6"/>
        <v>6.3039342857142655</v>
      </c>
      <c r="P34">
        <f t="shared" si="7"/>
        <v>8.2865420710308229</v>
      </c>
      <c r="Q34">
        <f t="shared" si="8"/>
        <v>3.9307336303978242</v>
      </c>
      <c r="R34">
        <f t="shared" si="9"/>
        <v>39.739587478603823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3.4657359027997265</v>
      </c>
      <c r="D35">
        <f t="shared" si="2"/>
        <v>-0.31993448755432502</v>
      </c>
      <c r="E35" s="4">
        <f>Input!I36</f>
        <v>122.49512142857144</v>
      </c>
      <c r="F35">
        <f t="shared" si="3"/>
        <v>121.422668</v>
      </c>
      <c r="G35">
        <f t="shared" si="10"/>
        <v>105.01722595113547</v>
      </c>
      <c r="H35">
        <f t="shared" si="4"/>
        <v>269.13852881865239</v>
      </c>
      <c r="I35">
        <f t="shared" si="5"/>
        <v>2157.5606028433003</v>
      </c>
      <c r="N35" s="4">
        <f>Input!J36</f>
        <v>6.7224528571428692</v>
      </c>
      <c r="O35">
        <f t="shared" si="6"/>
        <v>6.3039344285714405</v>
      </c>
      <c r="P35">
        <f t="shared" si="7"/>
        <v>8.2696700217894463</v>
      </c>
      <c r="Q35">
        <f t="shared" si="8"/>
        <v>3.8641164224441451</v>
      </c>
      <c r="R35">
        <f t="shared" si="9"/>
        <v>39.739589279728335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3.4965075614664802</v>
      </c>
      <c r="D36">
        <f t="shared" si="2"/>
        <v>-0.24018336768274332</v>
      </c>
      <c r="E36" s="4">
        <f>Input!I37</f>
        <v>128.64211128571426</v>
      </c>
      <c r="F36">
        <f t="shared" si="3"/>
        <v>127.56965785714283</v>
      </c>
      <c r="G36">
        <f t="shared" si="10"/>
        <v>113.2174211772566</v>
      </c>
      <c r="H36">
        <f t="shared" si="4"/>
        <v>205.98669771547179</v>
      </c>
      <c r="I36">
        <f t="shared" si="5"/>
        <v>1463.0130645639279</v>
      </c>
      <c r="N36" s="4">
        <f>Input!J37</f>
        <v>6.1469898571428274</v>
      </c>
      <c r="O36">
        <f t="shared" si="6"/>
        <v>5.7284714285713987</v>
      </c>
      <c r="P36">
        <f t="shared" si="7"/>
        <v>8.2001952261211315</v>
      </c>
      <c r="Q36">
        <f t="shared" si="8"/>
        <v>6.1094185313736729</v>
      </c>
      <c r="R36">
        <f t="shared" si="9"/>
        <v>32.815384907958844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3.5263605246161616</v>
      </c>
      <c r="D37">
        <f t="shared" si="2"/>
        <v>-0.1628132373152042</v>
      </c>
      <c r="E37" s="4">
        <f>Input!I38</f>
        <v>135.2860917142857</v>
      </c>
      <c r="F37">
        <f t="shared" si="3"/>
        <v>134.21363828571427</v>
      </c>
      <c r="G37">
        <f t="shared" si="10"/>
        <v>121.30148705640543</v>
      </c>
      <c r="H37">
        <f t="shared" si="4"/>
        <v>166.7236493685416</v>
      </c>
      <c r="I37">
        <f t="shared" si="5"/>
        <v>909.94459412256833</v>
      </c>
      <c r="N37" s="4">
        <f>Input!J38</f>
        <v>6.6439804285714388</v>
      </c>
      <c r="O37">
        <f t="shared" si="6"/>
        <v>6.22546200000001</v>
      </c>
      <c r="P37">
        <f t="shared" si="7"/>
        <v>8.0840658791488433</v>
      </c>
      <c r="Q37">
        <f t="shared" si="8"/>
        <v>3.454408379587091</v>
      </c>
      <c r="R37">
        <f t="shared" si="9"/>
        <v>38.756377113444124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3.5553480614894135</v>
      </c>
      <c r="D38">
        <f t="shared" si="2"/>
        <v>-8.7686038193555485E-2</v>
      </c>
      <c r="E38" s="4">
        <f>Input!I39</f>
        <v>140.02058171428573</v>
      </c>
      <c r="F38">
        <f t="shared" si="3"/>
        <v>138.94812828571429</v>
      </c>
      <c r="G38">
        <f t="shared" si="10"/>
        <v>129.22882326806533</v>
      </c>
      <c r="H38">
        <f t="shared" si="4"/>
        <v>94.464890026096313</v>
      </c>
      <c r="I38">
        <f t="shared" si="5"/>
        <v>494.52649531704185</v>
      </c>
      <c r="N38" s="4">
        <f>Input!J39</f>
        <v>4.7344900000000223</v>
      </c>
      <c r="O38">
        <f t="shared" si="6"/>
        <v>4.3159715714285936</v>
      </c>
      <c r="P38">
        <f t="shared" si="7"/>
        <v>7.9273362116599051</v>
      </c>
      <c r="Q38">
        <f t="shared" si="8"/>
        <v>13.041954564713031</v>
      </c>
      <c r="R38">
        <f t="shared" si="9"/>
        <v>18.627610605379804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3.5835189384561099</v>
      </c>
      <c r="D39">
        <f t="shared" si="2"/>
        <v>-1.4675382180855061E-2</v>
      </c>
      <c r="E39" s="4">
        <f>Input!I40</f>
        <v>147.24002514285715</v>
      </c>
      <c r="F39">
        <f t="shared" si="3"/>
        <v>146.16757171428571</v>
      </c>
      <c r="G39">
        <f t="shared" si="10"/>
        <v>136.9648090999375</v>
      </c>
      <c r="H39">
        <f t="shared" si="4"/>
        <v>84.69083973604522</v>
      </c>
      <c r="I39">
        <f t="shared" si="5"/>
        <v>210.30701371787367</v>
      </c>
      <c r="N39" s="4">
        <f>Input!J40</f>
        <v>7.2194434285714237</v>
      </c>
      <c r="O39">
        <f t="shared" si="6"/>
        <v>6.800924999999995</v>
      </c>
      <c r="P39">
        <f t="shared" si="7"/>
        <v>7.7359858318721777</v>
      </c>
      <c r="Q39">
        <f t="shared" si="8"/>
        <v>0.87433875930149829</v>
      </c>
      <c r="R39">
        <f t="shared" si="9"/>
        <v>46.252580855624934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3.6109179126442243</v>
      </c>
      <c r="D40">
        <f t="shared" si="2"/>
        <v>5.6334728079971141E-2</v>
      </c>
      <c r="E40" s="4">
        <f>Input!I41</f>
        <v>155.976598</v>
      </c>
      <c r="F40">
        <f t="shared" si="3"/>
        <v>154.90414457142856</v>
      </c>
      <c r="G40">
        <f t="shared" si="10"/>
        <v>144.48058928708306</v>
      </c>
      <c r="H40">
        <f t="shared" si="4"/>
        <v>108.65050476580693</v>
      </c>
      <c r="I40">
        <f t="shared" si="5"/>
        <v>48.806790213814295</v>
      </c>
      <c r="N40" s="4">
        <f>Input!J41</f>
        <v>8.7365728571428463</v>
      </c>
      <c r="O40">
        <f t="shared" si="6"/>
        <v>8.3180544285714184</v>
      </c>
      <c r="P40">
        <f t="shared" si="7"/>
        <v>7.5157801871455616</v>
      </c>
      <c r="Q40">
        <f t="shared" si="8"/>
        <v>0.64364395845543398</v>
      </c>
      <c r="R40">
        <f t="shared" si="9"/>
        <v>69.190029476676585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3.6375861597263857</v>
      </c>
      <c r="D41">
        <f t="shared" si="2"/>
        <v>0.12545100786349375</v>
      </c>
      <c r="E41" s="4">
        <f>Input!I42</f>
        <v>165.41942071428574</v>
      </c>
      <c r="F41">
        <f t="shared" si="3"/>
        <v>164.3469672857143</v>
      </c>
      <c r="G41">
        <f t="shared" si="10"/>
        <v>151.75275693976886</v>
      </c>
      <c r="H41">
        <f t="shared" si="4"/>
        <v>158.61413423791919</v>
      </c>
      <c r="I41">
        <f t="shared" si="5"/>
        <v>8.1785694498636735E-2</v>
      </c>
      <c r="N41" s="4">
        <f>Input!J42</f>
        <v>9.4428227142857395</v>
      </c>
      <c r="O41">
        <f t="shared" si="6"/>
        <v>9.0243042857143116</v>
      </c>
      <c r="P41">
        <f t="shared" si="7"/>
        <v>7.2721676526857824</v>
      </c>
      <c r="Q41">
        <f t="shared" si="8"/>
        <v>3.0699827808005513</v>
      </c>
      <c r="R41">
        <f t="shared" si="9"/>
        <v>81.438067841161697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3.6635616461296463</v>
      </c>
      <c r="D42">
        <f t="shared" si="2"/>
        <v>0.19277185502040214</v>
      </c>
      <c r="E42" s="4">
        <f>Input!I43</f>
        <v>176.37937271428569</v>
      </c>
      <c r="F42">
        <f t="shared" si="3"/>
        <v>175.30691928571426</v>
      </c>
      <c r="G42">
        <f t="shared" si="10"/>
        <v>158.76296519140243</v>
      </c>
      <c r="H42">
        <f t="shared" si="4"/>
        <v>273.70241707469711</v>
      </c>
      <c r="I42">
        <f t="shared" si="5"/>
        <v>53.234391937360613</v>
      </c>
      <c r="N42" s="4">
        <f>Input!J43</f>
        <v>10.959951999999959</v>
      </c>
      <c r="O42">
        <f t="shared" si="6"/>
        <v>10.541433571428531</v>
      </c>
      <c r="P42">
        <f t="shared" si="7"/>
        <v>7.0102082516335837</v>
      </c>
      <c r="Q42">
        <f t="shared" si="8"/>
        <v>12.469552259160926</v>
      </c>
      <c r="R42">
        <f t="shared" si="9"/>
        <v>111.12182174084047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3.6888794541139363</v>
      </c>
      <c r="D43">
        <f t="shared" si="2"/>
        <v>0.25838819248557421</v>
      </c>
      <c r="E43" s="4">
        <f>Input!I44</f>
        <v>186.94696371428569</v>
      </c>
      <c r="F43">
        <f t="shared" si="3"/>
        <v>185.87451028571425</v>
      </c>
      <c r="G43">
        <f t="shared" si="10"/>
        <v>165.4974941322638</v>
      </c>
      <c r="H43">
        <f t="shared" si="4"/>
        <v>415.22278731798076</v>
      </c>
      <c r="I43">
        <f t="shared" si="5"/>
        <v>196.86108057659828</v>
      </c>
      <c r="N43" s="4">
        <f>Input!J44</f>
        <v>10.567590999999993</v>
      </c>
      <c r="O43">
        <f t="shared" si="6"/>
        <v>10.149072571428565</v>
      </c>
      <c r="P43">
        <f t="shared" si="7"/>
        <v>6.7345289408613702</v>
      </c>
      <c r="Q43">
        <f t="shared" si="8"/>
        <v>11.659108205047001</v>
      </c>
      <c r="R43">
        <f t="shared" si="9"/>
        <v>103.00367406012363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3.713572066704308</v>
      </c>
      <c r="D44">
        <f t="shared" si="2"/>
        <v>0.32238420673893953</v>
      </c>
      <c r="E44" s="4">
        <f>Input!I45</f>
        <v>196.4682587142857</v>
      </c>
      <c r="F44">
        <f t="shared" si="3"/>
        <v>195.39580528571426</v>
      </c>
      <c r="G44">
        <f t="shared" si="10"/>
        <v>171.94679474949078</v>
      </c>
      <c r="H44">
        <f t="shared" si="4"/>
        <v>549.85609512791996</v>
      </c>
      <c r="I44">
        <f t="shared" si="5"/>
        <v>419.43121070297883</v>
      </c>
      <c r="N44" s="4">
        <f>Input!J45</f>
        <v>9.5212950000000092</v>
      </c>
      <c r="O44">
        <f t="shared" si="6"/>
        <v>9.1027765714285813</v>
      </c>
      <c r="P44">
        <f t="shared" si="7"/>
        <v>6.4493006172269745</v>
      </c>
      <c r="Q44">
        <f t="shared" si="8"/>
        <v>7.0409346395261281</v>
      </c>
      <c r="R44">
        <f t="shared" si="9"/>
        <v>82.860541309349074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3.7376696182833684</v>
      </c>
      <c r="D45">
        <f t="shared" si="2"/>
        <v>0.38483799726761297</v>
      </c>
      <c r="E45" s="4">
        <f>Input!I46</f>
        <v>206.4342295714286</v>
      </c>
      <c r="F45">
        <f t="shared" si="3"/>
        <v>205.36177614285717</v>
      </c>
      <c r="G45">
        <f t="shared" si="10"/>
        <v>178.10502714889154</v>
      </c>
      <c r="H45">
        <f t="shared" si="4"/>
        <v>742.93036572004632</v>
      </c>
      <c r="I45">
        <f t="shared" si="5"/>
        <v>709.59647984163007</v>
      </c>
      <c r="N45" s="4">
        <f>Input!J46</f>
        <v>9.9659708571429064</v>
      </c>
      <c r="O45">
        <f t="shared" si="6"/>
        <v>9.5474524285714786</v>
      </c>
      <c r="P45">
        <f t="shared" si="7"/>
        <v>6.1582323994007542</v>
      </c>
      <c r="Q45">
        <f t="shared" si="8"/>
        <v>11.486812406132007</v>
      </c>
      <c r="R45">
        <f t="shared" si="9"/>
        <v>91.153847875835424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3.7612001156935624</v>
      </c>
      <c r="D46">
        <f t="shared" si="2"/>
        <v>0.4458221495982061</v>
      </c>
      <c r="E46" s="4">
        <f>Input!I47</f>
        <v>215.53700600000002</v>
      </c>
      <c r="F46">
        <f t="shared" si="3"/>
        <v>214.46455257142858</v>
      </c>
      <c r="G46">
        <f t="shared" si="10"/>
        <v>183.96960638681736</v>
      </c>
      <c r="H46">
        <f t="shared" si="4"/>
        <v>929.9417428023346</v>
      </c>
      <c r="I46">
        <f t="shared" si="5"/>
        <v>1056.4340509585588</v>
      </c>
      <c r="N46" s="4">
        <f>Input!J47</f>
        <v>9.102776428571417</v>
      </c>
      <c r="O46">
        <f t="shared" si="6"/>
        <v>8.6842579999999892</v>
      </c>
      <c r="P46">
        <f t="shared" si="7"/>
        <v>5.8645792379258292</v>
      </c>
      <c r="Q46">
        <f t="shared" si="8"/>
        <v>7.9505883212920665</v>
      </c>
      <c r="R46">
        <f t="shared" si="9"/>
        <v>75.416337010563808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3.784189633918261</v>
      </c>
      <c r="D47">
        <f t="shared" si="2"/>
        <v>0.50540424244485327</v>
      </c>
      <c r="E47" s="4">
        <f>Input!I48</f>
        <v>223.67195857142858</v>
      </c>
      <c r="F47">
        <f t="shared" si="3"/>
        <v>222.59950514285714</v>
      </c>
      <c r="G47">
        <f t="shared" si="10"/>
        <v>189.54076582819403</v>
      </c>
      <c r="H47">
        <f t="shared" si="4"/>
        <v>1092.8802450748526</v>
      </c>
      <c r="I47">
        <f t="shared" si="5"/>
        <v>1449.6287808637906</v>
      </c>
      <c r="N47" s="4">
        <f>Input!J48</f>
        <v>8.1349525714285562</v>
      </c>
      <c r="O47">
        <f t="shared" si="6"/>
        <v>7.7164341428571275</v>
      </c>
      <c r="P47">
        <f t="shared" si="7"/>
        <v>5.5711594413766514</v>
      </c>
      <c r="Q47">
        <f t="shared" si="8"/>
        <v>4.6022035448121459</v>
      </c>
      <c r="R47">
        <f t="shared" si="9"/>
        <v>59.543355881051212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3.8066624897703196</v>
      </c>
      <c r="D48">
        <f t="shared" si="2"/>
        <v>0.56364729785904422</v>
      </c>
      <c r="E48" s="4">
        <f>Input!I49</f>
        <v>231.10066114285715</v>
      </c>
      <c r="F48">
        <f t="shared" si="3"/>
        <v>230.02820771428571</v>
      </c>
      <c r="G48">
        <f t="shared" si="10"/>
        <v>194.82114506668344</v>
      </c>
      <c r="H48">
        <f t="shared" si="4"/>
        <v>1239.5372602721911</v>
      </c>
      <c r="I48">
        <f t="shared" si="5"/>
        <v>1879.6014076119959</v>
      </c>
      <c r="N48" s="4">
        <f>Input!J49</f>
        <v>7.4287025714285733</v>
      </c>
      <c r="O48">
        <f t="shared" si="6"/>
        <v>7.0101841428571445</v>
      </c>
      <c r="P48">
        <f t="shared" si="7"/>
        <v>5.2803792384894122</v>
      </c>
      <c r="Q48">
        <f t="shared" si="8"/>
        <v>2.9922250071746599</v>
      </c>
      <c r="R48">
        <f t="shared" si="9"/>
        <v>49.142681716765757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3.8286413964890951</v>
      </c>
      <c r="D49">
        <f t="shared" si="2"/>
        <v>0.62061018189977935</v>
      </c>
      <c r="E49" s="4">
        <f>Input!I50</f>
        <v>236.80297514285712</v>
      </c>
      <c r="F49">
        <f t="shared" si="3"/>
        <v>235.73052171428569</v>
      </c>
      <c r="G49">
        <f t="shared" si="10"/>
        <v>199.81540706522321</v>
      </c>
      <c r="H49">
        <f t="shared" si="4"/>
        <v>1289.8954602553019</v>
      </c>
      <c r="I49">
        <f t="shared" si="5"/>
        <v>2337.5902267414231</v>
      </c>
      <c r="N49" s="4">
        <f>Input!J50</f>
        <v>5.7023139999999728</v>
      </c>
      <c r="O49">
        <f t="shared" si="6"/>
        <v>5.2837955714285441</v>
      </c>
      <c r="P49">
        <f t="shared" si="7"/>
        <v>4.9942619985397556</v>
      </c>
      <c r="Q49">
        <f t="shared" si="8"/>
        <v>8.3829689829747367E-2</v>
      </c>
      <c r="R49">
        <f t="shared" si="9"/>
        <v>27.918495640647894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3.8501476017100584</v>
      </c>
      <c r="D50">
        <f t="shared" si="2"/>
        <v>0.6763479622103663</v>
      </c>
      <c r="E50" s="4">
        <f>Input!I51</f>
        <v>242.24371514285713</v>
      </c>
      <c r="F50">
        <f t="shared" si="3"/>
        <v>241.17126171428569</v>
      </c>
      <c r="G50">
        <f t="shared" si="10"/>
        <v>204.52988725468046</v>
      </c>
      <c r="H50">
        <f t="shared" si="4"/>
        <v>1342.5903222890106</v>
      </c>
      <c r="I50">
        <f t="shared" si="5"/>
        <v>2815.6938867218564</v>
      </c>
      <c r="N50" s="4">
        <f>Input!J51</f>
        <v>5.4407400000000052</v>
      </c>
      <c r="O50">
        <f t="shared" si="6"/>
        <v>5.0222215714285765</v>
      </c>
      <c r="P50">
        <f t="shared" si="7"/>
        <v>4.7144801894572561</v>
      </c>
      <c r="Q50">
        <f t="shared" si="8"/>
        <v>9.4704758177618115E-2</v>
      </c>
      <c r="R50">
        <f t="shared" si="9"/>
        <v>25.22270951252252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3.8712010109078911</v>
      </c>
      <c r="D51">
        <f t="shared" si="2"/>
        <v>0.73091222794674271</v>
      </c>
      <c r="E51" s="4">
        <f>Input!I52</f>
        <v>247.08283471428572</v>
      </c>
      <c r="F51">
        <f t="shared" si="3"/>
        <v>246.01038128571429</v>
      </c>
      <c r="G51">
        <f t="shared" si="10"/>
        <v>208.97227581213167</v>
      </c>
      <c r="H51">
        <f t="shared" si="4"/>
        <v>1371.8212570722308</v>
      </c>
      <c r="I51">
        <f t="shared" si="5"/>
        <v>3306.8826286056278</v>
      </c>
      <c r="N51" s="4">
        <f>Input!J52</f>
        <v>4.8391195714285971</v>
      </c>
      <c r="O51">
        <f t="shared" si="6"/>
        <v>4.4206011428571683</v>
      </c>
      <c r="P51">
        <f t="shared" si="7"/>
        <v>4.442388557451217</v>
      </c>
      <c r="Q51">
        <f t="shared" si="8"/>
        <v>4.7469143469296404E-4</v>
      </c>
      <c r="R51">
        <f t="shared" si="9"/>
        <v>19.541714464230104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3.8918202981106265</v>
      </c>
      <c r="D52">
        <f t="shared" si="2"/>
        <v>0.78435137671607991</v>
      </c>
      <c r="E52" s="4">
        <f>Input!I53</f>
        <v>250.92797300000001</v>
      </c>
      <c r="F52">
        <f t="shared" si="3"/>
        <v>249.85551957142857</v>
      </c>
      <c r="G52">
        <f t="shared" si="10"/>
        <v>213.15133317313638</v>
      </c>
      <c r="H52">
        <f t="shared" si="4"/>
        <v>1347.1972991605776</v>
      </c>
      <c r="I52">
        <f t="shared" si="5"/>
        <v>3804.9847223264383</v>
      </c>
      <c r="N52" s="4">
        <f>Input!J53</f>
        <v>3.8451382857142846</v>
      </c>
      <c r="O52">
        <f t="shared" si="6"/>
        <v>3.4266198571428559</v>
      </c>
      <c r="P52">
        <f t="shared" si="7"/>
        <v>4.1790573610047153</v>
      </c>
      <c r="Q52">
        <f t="shared" si="8"/>
        <v>0.56616219721786565</v>
      </c>
      <c r="R52">
        <f t="shared" si="9"/>
        <v>11.741723645365726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3.912023005428146</v>
      </c>
      <c r="D53">
        <f t="shared" si="2"/>
        <v>0.83671087252547349</v>
      </c>
      <c r="E53" s="4">
        <f>Input!I54</f>
        <v>252.78514857142858</v>
      </c>
      <c r="F53">
        <f t="shared" si="3"/>
        <v>251.71269514285714</v>
      </c>
      <c r="G53">
        <f t="shared" si="10"/>
        <v>217.07663796046933</v>
      </c>
      <c r="H53">
        <f t="shared" si="4"/>
        <v>1199.6564571416386</v>
      </c>
      <c r="I53">
        <f t="shared" si="5"/>
        <v>4304.654123340948</v>
      </c>
      <c r="N53" s="4">
        <f>Input!J54</f>
        <v>1.85717557142857</v>
      </c>
      <c r="O53">
        <f t="shared" si="6"/>
        <v>1.4386571428571413</v>
      </c>
      <c r="P53">
        <f t="shared" si="7"/>
        <v>3.925304787332951</v>
      </c>
      <c r="Q53">
        <f t="shared" si="8"/>
        <v>6.1834165077770926</v>
      </c>
      <c r="R53">
        <f t="shared" si="9"/>
        <v>2.0697343746938732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3.9318256327243257</v>
      </c>
      <c r="D54">
        <f t="shared" si="2"/>
        <v>0.88803347818586242</v>
      </c>
      <c r="E54" s="4">
        <f>Input!I55</f>
        <v>253.90991685714286</v>
      </c>
      <c r="F54">
        <f t="shared" si="3"/>
        <v>252.83746342857143</v>
      </c>
      <c r="G54">
        <f t="shared" si="10"/>
        <v>220.75836588489005</v>
      </c>
      <c r="H54">
        <f t="shared" si="4"/>
        <v>1029.0684992170243</v>
      </c>
      <c r="I54">
        <f t="shared" si="5"/>
        <v>4801.3245733253798</v>
      </c>
      <c r="N54" s="4">
        <f>Input!J55</f>
        <v>1.124768285714282</v>
      </c>
      <c r="O54">
        <f t="shared" si="6"/>
        <v>0.70624985714285338</v>
      </c>
      <c r="P54">
        <f t="shared" si="7"/>
        <v>3.6817279244207337</v>
      </c>
      <c r="Q54">
        <f t="shared" si="8"/>
        <v>8.8534697288517101</v>
      </c>
      <c r="R54">
        <f t="shared" si="9"/>
        <v>0.49878886071430079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3.9512437185814275</v>
      </c>
      <c r="D55">
        <f t="shared" si="2"/>
        <v>0.93835946514799984</v>
      </c>
      <c r="E55" s="4">
        <f>Input!I56</f>
        <v>254.7992685714286</v>
      </c>
      <c r="F55">
        <f t="shared" si="3"/>
        <v>253.72681514285716</v>
      </c>
      <c r="G55">
        <f t="shared" si="10"/>
        <v>224.20709774632451</v>
      </c>
      <c r="H55">
        <f t="shared" si="4"/>
        <v>871.41371517115272</v>
      </c>
      <c r="I55">
        <f t="shared" si="5"/>
        <v>5291.154559502811</v>
      </c>
      <c r="N55" s="4">
        <f>Input!J56</f>
        <v>0.88935171428573767</v>
      </c>
      <c r="O55">
        <f t="shared" si="6"/>
        <v>0.47083328571430905</v>
      </c>
      <c r="P55">
        <f t="shared" si="7"/>
        <v>3.4487318614344606</v>
      </c>
      <c r="Q55">
        <f t="shared" si="8"/>
        <v>8.8678799272761086</v>
      </c>
      <c r="R55">
        <f t="shared" si="9"/>
        <v>0.22168398293653219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3.970291913552122</v>
      </c>
      <c r="D56">
        <f t="shared" si="2"/>
        <v>0.98772680335022667</v>
      </c>
      <c r="E56" s="4">
        <f>Input!I57</f>
        <v>255.55783328571428</v>
      </c>
      <c r="F56">
        <f t="shared" si="3"/>
        <v>254.48537985714285</v>
      </c>
      <c r="G56">
        <f t="shared" si="10"/>
        <v>227.43365439641317</v>
      </c>
      <c r="H56">
        <f t="shared" si="4"/>
        <v>731.79585040268989</v>
      </c>
      <c r="I56">
        <f t="shared" si="5"/>
        <v>5770.966771770366</v>
      </c>
      <c r="N56" s="4">
        <f>Input!J57</f>
        <v>0.75856471428568284</v>
      </c>
      <c r="O56">
        <f t="shared" si="6"/>
        <v>0.34004628571425422</v>
      </c>
      <c r="P56">
        <f t="shared" si="7"/>
        <v>3.2265566500886744</v>
      </c>
      <c r="Q56">
        <f t="shared" si="8"/>
        <v>8.3319420836409481</v>
      </c>
      <c r="R56">
        <f t="shared" si="9"/>
        <v>0.11563147642806021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3.9889840465642745</v>
      </c>
      <c r="D57">
        <f t="shared" si="2"/>
        <v>1.0361713333202127</v>
      </c>
      <c r="E57" s="4">
        <f>Input!I58</f>
        <v>256.39487014285714</v>
      </c>
      <c r="F57">
        <f t="shared" si="3"/>
        <v>255.32241671428571</v>
      </c>
      <c r="G57">
        <f t="shared" si="10"/>
        <v>230.44895638136865</v>
      </c>
      <c r="H57">
        <f t="shared" si="4"/>
        <v>618.68902893319853</v>
      </c>
      <c r="I57">
        <f t="shared" si="5"/>
        <v>6238.1849825602321</v>
      </c>
      <c r="N57" s="4">
        <f>Input!J58</f>
        <v>0.8370368571428628</v>
      </c>
      <c r="O57">
        <f t="shared" si="6"/>
        <v>0.41851842857143418</v>
      </c>
      <c r="P57">
        <f t="shared" si="7"/>
        <v>3.0153019849554852</v>
      </c>
      <c r="Q57">
        <f t="shared" si="8"/>
        <v>6.7432848387066002</v>
      </c>
      <c r="R57">
        <f t="shared" si="9"/>
        <v>0.17515767505390265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4.0073331852324712</v>
      </c>
      <c r="D58">
        <f t="shared" si="2"/>
        <v>1.0837269224847537</v>
      </c>
      <c r="E58" s="4">
        <f>Input!I59</f>
        <v>257.36269414285715</v>
      </c>
      <c r="F58">
        <f t="shared" si="3"/>
        <v>256.29024071428574</v>
      </c>
      <c r="G58">
        <f t="shared" si="10"/>
        <v>233.26390593839793</v>
      </c>
      <c r="H58">
        <f t="shared" si="4"/>
        <v>530.21209321126071</v>
      </c>
      <c r="I58">
        <f t="shared" si="5"/>
        <v>6690.7706367966148</v>
      </c>
      <c r="N58" s="4">
        <f>Input!J59</f>
        <v>0.96782400000000735</v>
      </c>
      <c r="O58">
        <f t="shared" si="6"/>
        <v>0.54930557142857872</v>
      </c>
      <c r="P58">
        <f t="shared" si="7"/>
        <v>2.814949557029288</v>
      </c>
      <c r="Q58">
        <f t="shared" si="8"/>
        <v>5.1331426694886675</v>
      </c>
      <c r="R58">
        <f t="shared" si="9"/>
        <v>0.30173661080247738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4.0253516907351496</v>
      </c>
      <c r="D59">
        <f t="shared" si="2"/>
        <v>1.1304256073952108</v>
      </c>
      <c r="E59" s="4">
        <f>Input!I60</f>
        <v>258.35667557142858</v>
      </c>
      <c r="F59">
        <f t="shared" si="3"/>
        <v>257.28422214285717</v>
      </c>
      <c r="G59">
        <f t="shared" si="10"/>
        <v>235.88928904537585</v>
      </c>
      <c r="H59">
        <f t="shared" si="4"/>
        <v>457.74316224570197</v>
      </c>
      <c r="I59">
        <f t="shared" si="5"/>
        <v>7127.1608850109424</v>
      </c>
      <c r="N59" s="4">
        <f>Input!J60</f>
        <v>0.99398142857143057</v>
      </c>
      <c r="O59">
        <f t="shared" si="6"/>
        <v>0.57546300000000195</v>
      </c>
      <c r="P59">
        <f t="shared" si="7"/>
        <v>2.6253831069779339</v>
      </c>
      <c r="Q59">
        <f t="shared" si="8"/>
        <v>4.2021724449924163</v>
      </c>
      <c r="R59">
        <f t="shared" si="9"/>
        <v>0.33115766436900224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4.0430512678345503</v>
      </c>
      <c r="D60">
        <f t="shared" si="2"/>
        <v>1.1762977233645615</v>
      </c>
      <c r="E60" s="4">
        <f>Input!I61</f>
        <v>259.63838842857143</v>
      </c>
      <c r="F60">
        <f t="shared" si="3"/>
        <v>258.56593500000002</v>
      </c>
      <c r="G60">
        <f t="shared" si="10"/>
        <v>238.33569530217173</v>
      </c>
      <c r="H60">
        <f t="shared" si="4"/>
        <v>409.2625982315879</v>
      </c>
      <c r="I60">
        <f t="shared" si="5"/>
        <v>7546.2093219449735</v>
      </c>
      <c r="N60" s="4">
        <f>Input!J61</f>
        <v>1.2817128571428498</v>
      </c>
      <c r="O60">
        <f t="shared" si="6"/>
        <v>0.86319442857142115</v>
      </c>
      <c r="P60">
        <f t="shared" si="7"/>
        <v>2.4464062567958953</v>
      </c>
      <c r="Q60">
        <f t="shared" si="8"/>
        <v>2.5065596930298821</v>
      </c>
      <c r="R60">
        <f t="shared" si="9"/>
        <v>0.74510462151674228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4.0604430105464191</v>
      </c>
      <c r="D61">
        <f t="shared" si="2"/>
        <v>1.2213720228298846</v>
      </c>
      <c r="E61" s="4">
        <f>Input!I62</f>
        <v>260.99857342857143</v>
      </c>
      <c r="F61">
        <f t="shared" si="3"/>
        <v>259.92612000000003</v>
      </c>
      <c r="G61">
        <f t="shared" si="10"/>
        <v>240.6134535370239</v>
      </c>
      <c r="H61">
        <f t="shared" si="4"/>
        <v>372.97908591016278</v>
      </c>
      <c r="I61">
        <f t="shared" si="5"/>
        <v>7947.1303018595154</v>
      </c>
      <c r="N61" s="4">
        <f>Input!J62</f>
        <v>1.3601850000000013</v>
      </c>
      <c r="O61">
        <f t="shared" si="6"/>
        <v>0.94166657142857269</v>
      </c>
      <c r="P61">
        <f t="shared" si="7"/>
        <v>2.277758234852183</v>
      </c>
      <c r="Q61">
        <f t="shared" si="8"/>
        <v>1.7851409330700703</v>
      </c>
      <c r="R61">
        <f t="shared" si="9"/>
        <v>0.88673593174604315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4.0775374439057197</v>
      </c>
      <c r="D62">
        <f t="shared" si="2"/>
        <v>1.2656757835968426</v>
      </c>
      <c r="E62" s="4">
        <f>Input!I63</f>
        <v>262.25412885714286</v>
      </c>
      <c r="F62">
        <f t="shared" si="3"/>
        <v>261.18167542857145</v>
      </c>
      <c r="G62">
        <f t="shared" si="10"/>
        <v>242.73258116990931</v>
      </c>
      <c r="H62">
        <f t="shared" si="4"/>
        <v>340.36907896500043</v>
      </c>
      <c r="I62">
        <f t="shared" si="5"/>
        <v>8329.4473837019632</v>
      </c>
      <c r="N62" s="4">
        <f>Input!J63</f>
        <v>1.2555554285714265</v>
      </c>
      <c r="O62">
        <f t="shared" si="6"/>
        <v>0.83703699999999792</v>
      </c>
      <c r="P62">
        <f t="shared" si="7"/>
        <v>2.1191276328854025</v>
      </c>
      <c r="Q62">
        <f t="shared" si="8"/>
        <v>1.6437563909324975</v>
      </c>
      <c r="R62">
        <f t="shared" si="9"/>
        <v>0.70063093936899656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4.0943445622221004</v>
      </c>
      <c r="D63">
        <f t="shared" si="2"/>
        <v>1.3092349079866408</v>
      </c>
      <c r="E63" s="4">
        <f>Input!I64</f>
        <v>263.53584171428571</v>
      </c>
      <c r="F63">
        <f t="shared" si="3"/>
        <v>262.4633882857143</v>
      </c>
      <c r="G63">
        <f t="shared" si="10"/>
        <v>244.70274551703091</v>
      </c>
      <c r="H63">
        <f t="shared" si="4"/>
        <v>315.44043155678582</v>
      </c>
      <c r="I63">
        <f t="shared" si="5"/>
        <v>8692.9462062808052</v>
      </c>
      <c r="N63" s="4">
        <f>Input!J64</f>
        <v>1.2817128571428498</v>
      </c>
      <c r="O63">
        <f t="shared" si="6"/>
        <v>0.86319442857142115</v>
      </c>
      <c r="P63">
        <f t="shared" si="7"/>
        <v>1.9701643471215939</v>
      </c>
      <c r="Q63">
        <f t="shared" si="8"/>
        <v>1.225382400574976</v>
      </c>
      <c r="R63">
        <f t="shared" si="9"/>
        <v>0.74510462151674228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4.1108738641733114</v>
      </c>
      <c r="D64">
        <f t="shared" si="2"/>
        <v>1.3520740137878771</v>
      </c>
      <c r="E64" s="4">
        <f>Input!I65</f>
        <v>264.68676757142856</v>
      </c>
      <c r="F64">
        <f t="shared" si="3"/>
        <v>263.61431414285715</v>
      </c>
      <c r="G64">
        <f t="shared" si="10"/>
        <v>246.53323537872646</v>
      </c>
      <c r="H64">
        <f t="shared" si="4"/>
        <v>291.76325174643659</v>
      </c>
      <c r="I64">
        <f t="shared" si="5"/>
        <v>9037.6318971257315</v>
      </c>
      <c r="N64" s="4">
        <f>Input!J65</f>
        <v>1.1509258571428518</v>
      </c>
      <c r="O64">
        <f t="shared" si="6"/>
        <v>0.73240742857142316</v>
      </c>
      <c r="P64">
        <f t="shared" si="7"/>
        <v>1.8304898616955507</v>
      </c>
      <c r="Q64">
        <f t="shared" si="8"/>
        <v>1.2057850299358039</v>
      </c>
      <c r="R64">
        <f t="shared" si="9"/>
        <v>0.53642064142660428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4.1271343850450917</v>
      </c>
      <c r="D65">
        <f t="shared" si="2"/>
        <v>1.3942165178128809</v>
      </c>
      <c r="E65" s="4">
        <f>Input!I66</f>
        <v>265.83769328571429</v>
      </c>
      <c r="F65">
        <f t="shared" si="3"/>
        <v>264.76523985714289</v>
      </c>
      <c r="G65">
        <f t="shared" si="10"/>
        <v>248.23294141157612</v>
      </c>
      <c r="H65">
        <f t="shared" si="4"/>
        <v>273.31689189328932</v>
      </c>
      <c r="I65">
        <f t="shared" si="5"/>
        <v>9363.6909703249621</v>
      </c>
      <c r="N65" s="4">
        <f>Input!J66</f>
        <v>1.1509257142857336</v>
      </c>
      <c r="O65">
        <f t="shared" si="6"/>
        <v>0.73240728571430502</v>
      </c>
      <c r="P65">
        <f t="shared" si="7"/>
        <v>1.6997060328496492</v>
      </c>
      <c r="Q65">
        <f t="shared" si="8"/>
        <v>0.93566686620960648</v>
      </c>
      <c r="R65">
        <f t="shared" si="9"/>
        <v>0.53642043216739566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4.1431347263915326</v>
      </c>
      <c r="D66">
        <f t="shared" si="2"/>
        <v>1.4356847127686796</v>
      </c>
      <c r="E66" s="4">
        <f>Input!I67</f>
        <v>266.88398942857145</v>
      </c>
      <c r="F66">
        <f t="shared" si="3"/>
        <v>265.81153600000005</v>
      </c>
      <c r="G66">
        <f t="shared" si="10"/>
        <v>249.8103439400879</v>
      </c>
      <c r="H66">
        <f t="shared" si="4"/>
        <v>256.03814733819542</v>
      </c>
      <c r="I66">
        <f t="shared" si="5"/>
        <v>9671.4575603417652</v>
      </c>
      <c r="N66" s="4">
        <f>Input!J67</f>
        <v>1.0462961428571589</v>
      </c>
      <c r="O66">
        <f t="shared" si="6"/>
        <v>0.62777771428573026</v>
      </c>
      <c r="P66">
        <f t="shared" si="7"/>
        <v>1.5774025285117859</v>
      </c>
      <c r="Q66">
        <f t="shared" si="8"/>
        <v>0.90178728779387063</v>
      </c>
      <c r="R66">
        <f t="shared" si="9"/>
        <v>0.394104858553816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4.1588830833596715</v>
      </c>
      <c r="D67">
        <f t="shared" si="2"/>
        <v>1.4764998380743382</v>
      </c>
      <c r="E67" s="4">
        <f>Input!I68</f>
        <v>267.72102628571429</v>
      </c>
      <c r="F67">
        <f t="shared" si="3"/>
        <v>266.64857285714288</v>
      </c>
      <c r="G67">
        <f t="shared" si="10"/>
        <v>251.27350701114409</v>
      </c>
      <c r="H67">
        <f t="shared" si="4"/>
        <v>236.39264976879849</v>
      </c>
      <c r="I67">
        <f t="shared" si="5"/>
        <v>9961.3837633382627</v>
      </c>
      <c r="N67" s="4">
        <f>Input!J68</f>
        <v>0.83703685714283438</v>
      </c>
      <c r="O67">
        <f t="shared" si="6"/>
        <v>0.41851842857140575</v>
      </c>
      <c r="P67">
        <f t="shared" si="7"/>
        <v>1.4631630710561758</v>
      </c>
      <c r="Q67">
        <f t="shared" si="8"/>
        <v>1.0912824290721332</v>
      </c>
      <c r="R67">
        <f t="shared" si="9"/>
        <v>0.17515767505387886</v>
      </c>
    </row>
    <row r="68" spans="1:18" x14ac:dyDescent="0.25">
      <c r="A68">
        <f>Input!G69</f>
        <v>65</v>
      </c>
      <c r="B68">
        <f t="shared" ref="B68:B76" si="11">A68-$A$3</f>
        <v>65</v>
      </c>
      <c r="C68">
        <f t="shared" si="1"/>
        <v>4.1743872698956368</v>
      </c>
      <c r="D68">
        <f t="shared" si="2"/>
        <v>1.516682145187898</v>
      </c>
      <c r="E68" s="4">
        <f>Input!I69</f>
        <v>268.37496142857145</v>
      </c>
      <c r="F68">
        <f t="shared" si="3"/>
        <v>267.30250800000005</v>
      </c>
      <c r="G68">
        <f t="shared" si="10"/>
        <v>252.6300776334497</v>
      </c>
      <c r="H68">
        <f t="shared" si="4"/>
        <v>215.28021286126867</v>
      </c>
      <c r="I68">
        <f t="shared" si="5"/>
        <v>10234.013808417669</v>
      </c>
      <c r="N68" s="4">
        <f>Input!J69</f>
        <v>0.65393514285716492</v>
      </c>
      <c r="O68">
        <f t="shared" si="6"/>
        <v>0.23541671428573629</v>
      </c>
      <c r="P68">
        <f t="shared" si="7"/>
        <v>1.3565706223056104</v>
      </c>
      <c r="Q68">
        <f t="shared" si="8"/>
        <v>1.2569860854682362</v>
      </c>
      <c r="R68">
        <f t="shared" si="9"/>
        <v>5.5421029365091995E-2</v>
      </c>
    </row>
    <row r="69" spans="1:18" x14ac:dyDescent="0.25">
      <c r="A69">
        <f>Input!G70</f>
        <v>66</v>
      </c>
      <c r="B69">
        <f t="shared" si="11"/>
        <v>66</v>
      </c>
      <c r="C69">
        <f t="shared" ref="C69:C76" si="12">LN(B69)</f>
        <v>4.1896547420264252</v>
      </c>
      <c r="D69">
        <f t="shared" ref="D69:D76" si="13">((C69-$Z$3)/$AA$3)</f>
        <v>1.5562509579459198</v>
      </c>
      <c r="E69" s="4">
        <f>Input!I70</f>
        <v>269.36894271428571</v>
      </c>
      <c r="F69">
        <f t="shared" ref="F69:F76" si="14">E69-$E$4</f>
        <v>268.2964892857143</v>
      </c>
      <c r="G69">
        <f t="shared" si="10"/>
        <v>253.88728927335396</v>
      </c>
      <c r="H69">
        <f t="shared" ref="H69:H76" si="15">(F69-G69)^2</f>
        <v>207.62504499620533</v>
      </c>
      <c r="I69">
        <f t="shared" ref="I69:I76" si="16">(G69-$J$4)^2</f>
        <v>10489.961752837293</v>
      </c>
      <c r="N69" s="4">
        <f>Input!J70</f>
        <v>0.99398128571425559</v>
      </c>
      <c r="O69">
        <f t="shared" ref="O69:O76" si="17">N69-$N$4</f>
        <v>0.57546285714282697</v>
      </c>
      <c r="P69">
        <f t="shared" ref="P69:P76" si="18">$Y$3*((1/B69*$AA$3)*(1/SQRT(2*PI()))*EXP(-1*D69*D69/2))</f>
        <v>1.2572116399042608</v>
      </c>
      <c r="Q69">
        <f t="shared" ref="Q69:Q76" si="19">(O69-P69)^2</f>
        <v>0.46478140279669666</v>
      </c>
      <c r="R69">
        <f t="shared" ref="R69:R76" si="20">(O69-S69)^2</f>
        <v>0.3311574999509857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4.2046926193909657</v>
      </c>
      <c r="D70">
        <f t="shared" si="13"/>
        <v>1.5952247283656911</v>
      </c>
      <c r="E70" s="4">
        <f>Input!I71</f>
        <v>270.33676657142854</v>
      </c>
      <c r="F70">
        <f t="shared" si="14"/>
        <v>269.26431314285713</v>
      </c>
      <c r="G70">
        <f t="shared" ref="G70:G76" si="21">G69+P70</f>
        <v>255.05196879701361</v>
      </c>
      <c r="H70">
        <f t="shared" si="15"/>
        <v>201.99073180483023</v>
      </c>
      <c r="I70">
        <f t="shared" si="16"/>
        <v>10729.892382884143</v>
      </c>
      <c r="N70" s="4">
        <f>Input!J71</f>
        <v>0.96782385714283237</v>
      </c>
      <c r="O70">
        <f t="shared" si="17"/>
        <v>0.54930542857140374</v>
      </c>
      <c r="P70">
        <f t="shared" si="18"/>
        <v>1.1646795236596601</v>
      </c>
      <c r="Q70">
        <f t="shared" si="19"/>
        <v>0.37868527690569037</v>
      </c>
      <c r="R70">
        <f t="shared" si="20"/>
        <v>0.30173645385801356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4.219507705176107</v>
      </c>
      <c r="D71">
        <f t="shared" si="13"/>
        <v>1.6336210883134601</v>
      </c>
      <c r="E71" s="4">
        <f>Input!I72</f>
        <v>271.33074785714285</v>
      </c>
      <c r="F71">
        <f t="shared" si="14"/>
        <v>270.25829442857145</v>
      </c>
      <c r="G71">
        <f t="shared" si="21"/>
        <v>256.13054615677305</v>
      </c>
      <c r="H71">
        <f t="shared" si="15"/>
        <v>199.59327123130257</v>
      </c>
      <c r="I71">
        <f t="shared" si="16"/>
        <v>10954.505001769507</v>
      </c>
      <c r="N71" s="4">
        <f>Input!J72</f>
        <v>0.99398128571431243</v>
      </c>
      <c r="O71">
        <f t="shared" si="17"/>
        <v>0.57546285714288381</v>
      </c>
      <c r="P71">
        <f t="shared" si="18"/>
        <v>1.0785773597594386</v>
      </c>
      <c r="Q71">
        <f t="shared" si="19"/>
        <v>0.25312420274310332</v>
      </c>
      <c r="R71">
        <f t="shared" si="20"/>
        <v>0.33115749995105109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4.2341065045972597</v>
      </c>
      <c r="D72">
        <f t="shared" si="13"/>
        <v>1.671456897400847</v>
      </c>
      <c r="E72" s="4">
        <f>Input!I73</f>
        <v>272.11547000000002</v>
      </c>
      <c r="F72">
        <f t="shared" si="14"/>
        <v>271.04301657142861</v>
      </c>
      <c r="G72">
        <f t="shared" si="21"/>
        <v>257.12906621700643</v>
      </c>
      <c r="H72">
        <f t="shared" si="15"/>
        <v>193.59801446532521</v>
      </c>
      <c r="I72">
        <f t="shared" si="16"/>
        <v>11164.519794325599</v>
      </c>
      <c r="N72" s="4">
        <f>Input!J73</f>
        <v>0.78472214285716291</v>
      </c>
      <c r="O72">
        <f t="shared" si="17"/>
        <v>0.36620371428573428</v>
      </c>
      <c r="P72">
        <f t="shared" si="18"/>
        <v>0.99852006023337481</v>
      </c>
      <c r="Q72">
        <f t="shared" si="19"/>
        <v>0.3998239613525762</v>
      </c>
      <c r="R72">
        <f t="shared" si="20"/>
        <v>0.1341051603566677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4.2484952420493594</v>
      </c>
      <c r="D73">
        <f t="shared" si="13"/>
        <v>1.7087482874351101</v>
      </c>
      <c r="E73" s="4">
        <f>Input!I74</f>
        <v>272.82171985714291</v>
      </c>
      <c r="F73">
        <f t="shared" si="14"/>
        <v>271.7492664285715</v>
      </c>
      <c r="G73">
        <f t="shared" si="21"/>
        <v>258.05320220188855</v>
      </c>
      <c r="H73">
        <f t="shared" si="15"/>
        <v>187.58217530142443</v>
      </c>
      <c r="I73">
        <f t="shared" si="16"/>
        <v>11360.666472841187</v>
      </c>
      <c r="N73" s="4">
        <f>Input!J74</f>
        <v>0.70624985714289323</v>
      </c>
      <c r="O73">
        <f t="shared" si="17"/>
        <v>0.28773142857146461</v>
      </c>
      <c r="P73">
        <f t="shared" si="18"/>
        <v>0.92413598488211468</v>
      </c>
      <c r="Q73">
        <f t="shared" si="19"/>
        <v>0.40501075929295538</v>
      </c>
      <c r="R73">
        <f t="shared" si="20"/>
        <v>8.2789374987775846E-2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4.2626798770413155</v>
      </c>
      <c r="D74">
        <f t="shared" si="13"/>
        <v>1.7455107037165676</v>
      </c>
      <c r="E74" s="4">
        <f>Input!I75</f>
        <v>273.47565500000002</v>
      </c>
      <c r="F74">
        <f t="shared" si="14"/>
        <v>272.40320157142861</v>
      </c>
      <c r="G74">
        <f t="shared" si="21"/>
        <v>258.90827032517296</v>
      </c>
      <c r="H74">
        <f t="shared" si="15"/>
        <v>182.11316934116698</v>
      </c>
      <c r="I74">
        <f t="shared" si="16"/>
        <v>11543.67492696049</v>
      </c>
      <c r="N74" s="4">
        <f>Input!J75</f>
        <v>0.65393514285710808</v>
      </c>
      <c r="O74">
        <f t="shared" si="17"/>
        <v>0.23541671428567945</v>
      </c>
      <c r="P74">
        <f t="shared" si="18"/>
        <v>0.85506812328441817</v>
      </c>
      <c r="Q74">
        <f t="shared" si="19"/>
        <v>0.38396786867412219</v>
      </c>
      <c r="R74">
        <f t="shared" si="20"/>
        <v>5.5421029365065232E-2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4.2766661190160553</v>
      </c>
      <c r="D75">
        <f t="shared" si="13"/>
        <v>1.7817589434478092</v>
      </c>
      <c r="E75" s="4">
        <f>Input!I76</f>
        <v>274.07727528571428</v>
      </c>
      <c r="F75">
        <f t="shared" si="14"/>
        <v>273.00482185714287</v>
      </c>
      <c r="G75">
        <f t="shared" si="21"/>
        <v>259.69924523069488</v>
      </c>
      <c r="H75">
        <f t="shared" si="15"/>
        <v>177.03836936227898</v>
      </c>
      <c r="I75">
        <f t="shared" si="16"/>
        <v>11714.267621557687</v>
      </c>
      <c r="N75" s="4">
        <f>Input!J76</f>
        <v>0.60162028571426163</v>
      </c>
      <c r="O75">
        <f t="shared" si="17"/>
        <v>0.183101857142833</v>
      </c>
      <c r="P75">
        <f t="shared" si="18"/>
        <v>0.79097490552191085</v>
      </c>
      <c r="Q75">
        <f t="shared" si="19"/>
        <v>0.36950964294567273</v>
      </c>
      <c r="R75">
        <f t="shared" si="20"/>
        <v>3.3526290089154427E-2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4.290459441148391</v>
      </c>
      <c r="D76">
        <f t="shared" si="13"/>
        <v>1.8175071914937211</v>
      </c>
      <c r="E76" s="4">
        <f>Input!I77</f>
        <v>274.36500685714287</v>
      </c>
      <c r="F76">
        <f t="shared" si="14"/>
        <v>273.29255342857147</v>
      </c>
      <c r="G76">
        <f t="shared" si="21"/>
        <v>260.43077593267242</v>
      </c>
      <c r="H76">
        <f t="shared" si="15"/>
        <v>165.42532035401518</v>
      </c>
      <c r="I76">
        <f t="shared" si="16"/>
        <v>11873.153508637857</v>
      </c>
      <c r="N76" s="4">
        <f>Input!J77</f>
        <v>0.28773157142859418</v>
      </c>
      <c r="O76">
        <f t="shared" si="17"/>
        <v>-0.13078685714283445</v>
      </c>
      <c r="P76">
        <f t="shared" si="18"/>
        <v>0.73153070197755565</v>
      </c>
      <c r="Q76">
        <f t="shared" si="19"/>
        <v>0.74359157276734744</v>
      </c>
      <c r="R76">
        <f t="shared" si="20"/>
        <v>1.7105202001300186E-2</v>
      </c>
    </row>
    <row r="77" spans="1:18" x14ac:dyDescent="0.25">
      <c r="E77" s="4"/>
      <c r="N77" s="4"/>
    </row>
    <row r="78" spans="1:18" x14ac:dyDescent="0.25">
      <c r="E78" s="4"/>
      <c r="N78" s="4"/>
    </row>
    <row r="79" spans="1:18" x14ac:dyDescent="0.25">
      <c r="E79" s="4"/>
      <c r="N79" s="4"/>
    </row>
    <row r="80" spans="1:18" x14ac:dyDescent="0.25">
      <c r="E80" s="4"/>
      <c r="N80" s="4"/>
    </row>
    <row r="81" spans="5:14" x14ac:dyDescent="0.25">
      <c r="E81" s="4"/>
      <c r="N81" s="4"/>
    </row>
    <row r="82" spans="5:14" x14ac:dyDescent="0.25">
      <c r="E82" s="4"/>
      <c r="N82" s="4"/>
    </row>
    <row r="83" spans="5:14" x14ac:dyDescent="0.25">
      <c r="E83" s="4"/>
      <c r="N83" s="4"/>
    </row>
    <row r="84" spans="5:14" x14ac:dyDescent="0.25">
      <c r="E84" s="4"/>
      <c r="N84" s="4"/>
    </row>
  </sheetData>
  <mergeCells count="2">
    <mergeCell ref="C1:L1"/>
    <mergeCell ref="N1:U1"/>
  </mergeCells>
  <conditionalFormatting sqref="U8">
    <cfRule type="cellIs" dxfId="14" priority="1" operator="between">
      <formula>0.05</formula>
      <formula>0.025</formula>
    </cfRule>
    <cfRule type="cellIs" dxfId="13" priority="2" operator="lessThan">
      <formula>0.025</formula>
    </cfRule>
    <cfRule type="cellIs" dxfId="12" priority="3" operator="greaterThan">
      <formula>0.05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opLeftCell="G1" zoomScale="86" workbookViewId="0">
      <selection activeCell="Z4" sqref="Z4"/>
    </sheetView>
  </sheetViews>
  <sheetFormatPr defaultRowHeight="15" x14ac:dyDescent="0.25"/>
  <cols>
    <col min="6" max="6" width="12.42578125" bestFit="1" customWidth="1"/>
    <col min="7" max="7" width="12" bestFit="1" customWidth="1"/>
    <col min="8" max="9" width="12" customWidth="1"/>
    <col min="10" max="10" width="12" bestFit="1" customWidth="1"/>
    <col min="15" max="16" width="12" bestFit="1" customWidth="1"/>
    <col min="17" max="18" width="12" customWidth="1"/>
    <col min="19" max="19" width="12" bestFit="1" customWidth="1"/>
    <col min="22" max="22" width="11.28515625" bestFit="1" customWidth="1"/>
  </cols>
  <sheetData>
    <row r="1" spans="1:26" ht="18" x14ac:dyDescent="0.35">
      <c r="C1" s="30"/>
      <c r="D1" s="30"/>
      <c r="E1" s="30"/>
      <c r="F1" s="30"/>
      <c r="G1" s="30"/>
      <c r="H1" s="30"/>
      <c r="I1" s="30"/>
      <c r="J1" s="30"/>
      <c r="K1" s="30"/>
      <c r="M1" s="31" t="s">
        <v>19</v>
      </c>
      <c r="N1" s="31"/>
      <c r="O1" s="31"/>
      <c r="P1" s="31"/>
      <c r="Q1" s="31"/>
      <c r="R1" s="31"/>
      <c r="S1" s="31"/>
      <c r="T1" s="31"/>
    </row>
    <row r="2" spans="1:26" ht="14.45" x14ac:dyDescent="0.3">
      <c r="A2" t="s">
        <v>30</v>
      </c>
      <c r="B2" t="s">
        <v>9</v>
      </c>
      <c r="C2" t="s">
        <v>15</v>
      </c>
      <c r="D2" t="s">
        <v>0</v>
      </c>
      <c r="E2" t="s">
        <v>16</v>
      </c>
      <c r="F2" t="s">
        <v>8</v>
      </c>
      <c r="G2" t="s">
        <v>2</v>
      </c>
      <c r="J2" t="s">
        <v>4</v>
      </c>
      <c r="K2" t="s">
        <v>3</v>
      </c>
      <c r="M2" t="s">
        <v>0</v>
      </c>
      <c r="N2" t="s">
        <v>16</v>
      </c>
      <c r="O2" t="s">
        <v>8</v>
      </c>
      <c r="P2" t="s">
        <v>2</v>
      </c>
      <c r="S2" t="s">
        <v>4</v>
      </c>
      <c r="T2" t="s">
        <v>3</v>
      </c>
      <c r="V2" t="s">
        <v>7</v>
      </c>
      <c r="X2" t="s">
        <v>10</v>
      </c>
      <c r="Y2" t="s">
        <v>13</v>
      </c>
      <c r="Z2" t="s">
        <v>12</v>
      </c>
    </row>
    <row r="3" spans="1:26" ht="14.45" x14ac:dyDescent="0.3">
      <c r="A3">
        <f>Input!G4</f>
        <v>0</v>
      </c>
      <c r="B3">
        <f>A3-$A$3</f>
        <v>0</v>
      </c>
      <c r="C3" s="4">
        <f t="shared" ref="C3:C34" si="0">((B3-$Y$3)/$Z$3)</f>
        <v>-5.7432837258253304</v>
      </c>
      <c r="D3" s="4">
        <f>Input!I4</f>
        <v>0.65393500000000004</v>
      </c>
      <c r="E3">
        <f>D3-$D$3</f>
        <v>0</v>
      </c>
      <c r="F3">
        <f>O3</f>
        <v>0</v>
      </c>
      <c r="G3">
        <f>(E3-F3)^2</f>
        <v>0</v>
      </c>
      <c r="H3">
        <f>(F3-$I$4)^2</f>
        <v>26280.024024019152</v>
      </c>
      <c r="I3" s="2" t="s">
        <v>11</v>
      </c>
      <c r="J3" s="23">
        <f>SUM(G3:G161)</f>
        <v>88416.730659603505</v>
      </c>
      <c r="K3">
        <f>1-(J3/J5)</f>
        <v>0.89500551490612579</v>
      </c>
      <c r="M3" s="4">
        <f>Input!J4</f>
        <v>0.26157399999999997</v>
      </c>
      <c r="N3">
        <f>M3-$M$3</f>
        <v>0</v>
      </c>
      <c r="O3" s="4">
        <v>0</v>
      </c>
      <c r="P3">
        <f>(N3-O3)^2</f>
        <v>0</v>
      </c>
      <c r="Q3">
        <f>(N3-$R$4)^2</f>
        <v>9.7447790698034442</v>
      </c>
      <c r="R3" s="2" t="s">
        <v>11</v>
      </c>
      <c r="S3" s="23">
        <f>SUM(P4:P167)</f>
        <v>973.56399752449556</v>
      </c>
      <c r="T3">
        <f>1-(S3/S5)</f>
        <v>-0.38453182481722425</v>
      </c>
      <c r="V3">
        <f>COUNT(B4:B500)</f>
        <v>81</v>
      </c>
      <c r="X3">
        <v>95313054267.036057</v>
      </c>
      <c r="Y3">
        <v>4719.0854951524752</v>
      </c>
      <c r="Z3">
        <v>821.67027095188928</v>
      </c>
    </row>
    <row r="4" spans="1:26" ht="14.45" x14ac:dyDescent="0.3">
      <c r="A4">
        <f>Input!G5</f>
        <v>1</v>
      </c>
      <c r="B4">
        <f t="shared" ref="B4:B67" si="1">A4-$A$3</f>
        <v>1</v>
      </c>
      <c r="C4">
        <f t="shared" si="0"/>
        <v>-5.7420666926243582</v>
      </c>
      <c r="D4" s="4">
        <f>Input!I5</f>
        <v>1.0724534285714287</v>
      </c>
      <c r="E4">
        <f t="shared" ref="E4:E67" si="2">D4-$D$3</f>
        <v>0.41851842857142862</v>
      </c>
      <c r="F4">
        <f>O4</f>
        <v>3.2042881196937896</v>
      </c>
      <c r="G4">
        <f>(E4-F4)^2</f>
        <v>7.7605127719759741</v>
      </c>
      <c r="H4">
        <f t="shared" ref="H4:H67" si="3">(F4-$I$4)^2</f>
        <v>25251.389840731739</v>
      </c>
      <c r="I4">
        <f>AVERAGE(E3:E161)</f>
        <v>162.11114713066203</v>
      </c>
      <c r="J4" t="s">
        <v>5</v>
      </c>
      <c r="K4" t="s">
        <v>6</v>
      </c>
      <c r="M4" s="4">
        <f>Input!J5</f>
        <v>0.41851842857142862</v>
      </c>
      <c r="N4">
        <f>M4-$M$3</f>
        <v>0.15694442857142865</v>
      </c>
      <c r="O4">
        <f>$X$3*((1/$Z$3)*(1/SQRT(2*PI()))*EXP(-1*C4*C4/2))</f>
        <v>3.2042881196937896</v>
      </c>
      <c r="P4">
        <f>(N4-O4)^2</f>
        <v>9.2863035718232538</v>
      </c>
      <c r="Q4">
        <f t="shared" ref="Q4:Q67" si="4">(N4-$R$4)^2</f>
        <v>8.7895554330212633</v>
      </c>
      <c r="R4">
        <f>AVERAGE(N3:N167)</f>
        <v>3.1216628693379822</v>
      </c>
      <c r="S4" t="s">
        <v>5</v>
      </c>
      <c r="T4" t="s">
        <v>6</v>
      </c>
    </row>
    <row r="5" spans="1:26" ht="14.45" x14ac:dyDescent="0.3">
      <c r="A5">
        <f>Input!G6</f>
        <v>2</v>
      </c>
      <c r="B5">
        <f t="shared" si="1"/>
        <v>2</v>
      </c>
      <c r="C5">
        <f t="shared" si="0"/>
        <v>-5.7408496594233869</v>
      </c>
      <c r="D5" s="4">
        <f>Input!I6</f>
        <v>1.8833328571428574</v>
      </c>
      <c r="E5">
        <f t="shared" si="2"/>
        <v>1.2293978571428572</v>
      </c>
      <c r="F5">
        <f>F4+O5</f>
        <v>6.4310447559966901</v>
      </c>
      <c r="G5">
        <f t="shared" ref="G5:G68" si="5">(E5-F5)^2</f>
        <v>27.057130460355694</v>
      </c>
      <c r="H5">
        <f t="shared" si="3"/>
        <v>24236.294275386284</v>
      </c>
      <c r="J5">
        <f>SUM(H3:H161)</f>
        <v>842108.33150475717</v>
      </c>
      <c r="K5">
        <f>1-((1-K3)*(V3-1)/(V3-1-1))</f>
        <v>0.89367647079101342</v>
      </c>
      <c r="M5" s="4">
        <f>Input!J6</f>
        <v>0.8108794285714287</v>
      </c>
      <c r="N5">
        <f t="shared" ref="N5:N68" si="6">M5-$M$3</f>
        <v>0.54930542857142872</v>
      </c>
      <c r="O5">
        <f t="shared" ref="O5:O68" si="7">$X$3*((1/$Z$3)*(1/SQRT(2*PI()))*EXP(-1*C5*C5/2))</f>
        <v>3.2267566363029005</v>
      </c>
      <c r="P5">
        <f t="shared" ref="P5:P68" si="8">(N5-O5)^2</f>
        <v>7.1687449697827157</v>
      </c>
      <c r="Q5">
        <f t="shared" si="4"/>
        <v>6.6170228030670515</v>
      </c>
      <c r="S5">
        <f>SUM(Q4:Q167)</f>
        <v>703.17198931344058</v>
      </c>
      <c r="T5">
        <f>1-((1-T3)*(X3-1)/(X3-1-1))</f>
        <v>-0.38453182483175041</v>
      </c>
    </row>
    <row r="6" spans="1:26" ht="14.45" x14ac:dyDescent="0.3">
      <c r="A6">
        <f>Input!G7</f>
        <v>3</v>
      </c>
      <c r="B6">
        <f t="shared" si="1"/>
        <v>3</v>
      </c>
      <c r="C6">
        <f t="shared" si="0"/>
        <v>-5.7396326262224147</v>
      </c>
      <c r="D6" s="4">
        <f>Input!I7</f>
        <v>3.0081011428571429</v>
      </c>
      <c r="E6">
        <f t="shared" si="2"/>
        <v>2.3541661428571428</v>
      </c>
      <c r="F6">
        <f t="shared" ref="F6:F69" si="9">F5+O6</f>
        <v>9.6804226456019542</v>
      </c>
      <c r="G6">
        <f t="shared" si="5"/>
        <v>53.674034344010643</v>
      </c>
      <c r="H6">
        <f t="shared" si="3"/>
        <v>23235.125767040292</v>
      </c>
      <c r="M6" s="4">
        <f>Input!J7</f>
        <v>1.1247682857142856</v>
      </c>
      <c r="N6">
        <f t="shared" si="6"/>
        <v>0.86319428571428558</v>
      </c>
      <c r="O6">
        <f t="shared" si="7"/>
        <v>3.249377889605265</v>
      </c>
      <c r="P6">
        <f t="shared" si="8"/>
        <v>5.6938721914781425</v>
      </c>
      <c r="Q6">
        <f t="shared" si="4"/>
        <v>5.1006803432152266</v>
      </c>
    </row>
    <row r="7" spans="1:26" ht="14.45" x14ac:dyDescent="0.3">
      <c r="A7">
        <f>Input!G8</f>
        <v>4</v>
      </c>
      <c r="B7">
        <f t="shared" si="1"/>
        <v>4</v>
      </c>
      <c r="C7">
        <f t="shared" si="0"/>
        <v>-5.7384155930214424</v>
      </c>
      <c r="D7" s="4">
        <f>Input!I8</f>
        <v>4.3421288571428578</v>
      </c>
      <c r="E7">
        <f t="shared" si="2"/>
        <v>3.6881938571428576</v>
      </c>
      <c r="F7">
        <f t="shared" si="9"/>
        <v>12.952575528720327</v>
      </c>
      <c r="G7">
        <f t="shared" si="5"/>
        <v>85.82876775666054</v>
      </c>
      <c r="H7">
        <f t="shared" si="3"/>
        <v>22248.279482331571</v>
      </c>
      <c r="M7" s="4">
        <f>Input!J8</f>
        <v>1.3340277142857149</v>
      </c>
      <c r="N7">
        <f t="shared" si="6"/>
        <v>1.0724537142857149</v>
      </c>
      <c r="O7">
        <f t="shared" si="7"/>
        <v>3.2721528831183728</v>
      </c>
      <c r="P7">
        <f t="shared" si="8"/>
        <v>4.8386764333630863</v>
      </c>
      <c r="Q7">
        <f t="shared" si="4"/>
        <v>4.199258161150027</v>
      </c>
      <c r="S7" s="17"/>
      <c r="T7" s="18"/>
    </row>
    <row r="8" spans="1:26" ht="14.45" x14ac:dyDescent="0.3">
      <c r="A8">
        <f>Input!G9</f>
        <v>5</v>
      </c>
      <c r="B8">
        <f t="shared" si="1"/>
        <v>5</v>
      </c>
      <c r="C8">
        <f t="shared" si="0"/>
        <v>-5.7371985598204711</v>
      </c>
      <c r="D8" s="4">
        <f>Input!I9</f>
        <v>5.9115731428571427</v>
      </c>
      <c r="E8">
        <f t="shared" si="2"/>
        <v>5.257638142857143</v>
      </c>
      <c r="F8">
        <f t="shared" si="9"/>
        <v>16.247658155428926</v>
      </c>
      <c r="G8">
        <f t="shared" si="5"/>
        <v>120.7805398767283</v>
      </c>
      <c r="H8">
        <f t="shared" si="3"/>
        <v>21276.157416027952</v>
      </c>
      <c r="M8" s="4">
        <f>Input!J9</f>
        <v>1.569444285714285</v>
      </c>
      <c r="N8">
        <f t="shared" si="6"/>
        <v>1.307870285714285</v>
      </c>
      <c r="O8">
        <f t="shared" si="7"/>
        <v>3.2950826267085978</v>
      </c>
      <c r="P8">
        <f t="shared" si="8"/>
        <v>3.9490128882000968</v>
      </c>
      <c r="Q8">
        <f t="shared" si="4"/>
        <v>3.2898435364083265</v>
      </c>
      <c r="S8" s="19" t="s">
        <v>28</v>
      </c>
      <c r="T8" s="24">
        <f>SQRT((T5-K5)^2)</f>
        <v>1.2782082956227638</v>
      </c>
    </row>
    <row r="9" spans="1:26" ht="14.45" x14ac:dyDescent="0.3">
      <c r="A9">
        <f>Input!G10</f>
        <v>6</v>
      </c>
      <c r="B9">
        <f t="shared" si="1"/>
        <v>6</v>
      </c>
      <c r="C9">
        <f t="shared" si="0"/>
        <v>-5.7359815266194989</v>
      </c>
      <c r="D9" s="4">
        <f>Input!I10</f>
        <v>7.6118042857142862</v>
      </c>
      <c r="E9">
        <f t="shared" si="2"/>
        <v>6.9578692857142865</v>
      </c>
      <c r="F9">
        <f t="shared" si="9"/>
        <v>19.565826292058688</v>
      </c>
      <c r="G9">
        <f t="shared" si="5"/>
        <v>158.96057987382889</v>
      </c>
      <c r="H9">
        <f t="shared" si="3"/>
        <v>20319.168492980367</v>
      </c>
      <c r="M9" s="4">
        <f>Input!J10</f>
        <v>1.7002311428571435</v>
      </c>
      <c r="N9">
        <f t="shared" si="6"/>
        <v>1.4386571428571435</v>
      </c>
      <c r="O9">
        <f t="shared" si="7"/>
        <v>3.3181681366297626</v>
      </c>
      <c r="P9">
        <f t="shared" si="8"/>
        <v>3.5325615757121382</v>
      </c>
      <c r="Q9">
        <f t="shared" si="4"/>
        <v>2.8325082753672954</v>
      </c>
      <c r="S9" s="21"/>
      <c r="T9" s="22"/>
    </row>
    <row r="10" spans="1:26" ht="14.45" x14ac:dyDescent="0.3">
      <c r="A10">
        <f>Input!G11</f>
        <v>7</v>
      </c>
      <c r="B10">
        <f t="shared" si="1"/>
        <v>7</v>
      </c>
      <c r="C10">
        <f t="shared" si="0"/>
        <v>-5.7347644934185267</v>
      </c>
      <c r="D10" s="4">
        <f>Input!I11</f>
        <v>10.096757714285715</v>
      </c>
      <c r="E10">
        <f t="shared" si="2"/>
        <v>9.4428227142857146</v>
      </c>
      <c r="F10">
        <f t="shared" si="9"/>
        <v>22.907236727620425</v>
      </c>
      <c r="G10">
        <f t="shared" si="5"/>
        <v>181.29044472248412</v>
      </c>
      <c r="H10">
        <f t="shared" si="3"/>
        <v>19377.72867149804</v>
      </c>
      <c r="M10" s="4">
        <f>Input!J11</f>
        <v>2.484953428571429</v>
      </c>
      <c r="N10">
        <f t="shared" si="6"/>
        <v>2.223379428571429</v>
      </c>
      <c r="O10">
        <f t="shared" si="7"/>
        <v>3.3414104355617376</v>
      </c>
      <c r="P10">
        <f t="shared" si="8"/>
        <v>1.2499933325917634</v>
      </c>
      <c r="Q10">
        <f t="shared" si="4"/>
        <v>0.80691313995539771</v>
      </c>
    </row>
    <row r="11" spans="1:26" ht="14.45" x14ac:dyDescent="0.3">
      <c r="A11">
        <f>Input!G12</f>
        <v>8</v>
      </c>
      <c r="B11">
        <f t="shared" si="1"/>
        <v>8</v>
      </c>
      <c r="C11">
        <f t="shared" si="0"/>
        <v>-5.7335474602175553</v>
      </c>
      <c r="D11" s="4">
        <f>Input!I12</f>
        <v>12.8956</v>
      </c>
      <c r="E11">
        <f t="shared" si="2"/>
        <v>12.241664999999999</v>
      </c>
      <c r="F11">
        <f t="shared" si="9"/>
        <v>26.272047280269895</v>
      </c>
      <c r="G11">
        <f t="shared" si="5"/>
        <v>196.85162693051149</v>
      </c>
      <c r="H11">
        <f t="shared" si="3"/>
        <v>18452.261048164804</v>
      </c>
      <c r="M11" s="4">
        <f>Input!J12</f>
        <v>2.7988422857142847</v>
      </c>
      <c r="N11">
        <f t="shared" si="6"/>
        <v>2.5372682857142848</v>
      </c>
      <c r="O11">
        <f t="shared" si="7"/>
        <v>3.3648105526494687</v>
      </c>
      <c r="P11">
        <f t="shared" si="8"/>
        <v>0.6848262035642233</v>
      </c>
      <c r="Q11">
        <f t="shared" si="4"/>
        <v>0.3415170293687147</v>
      </c>
    </row>
    <row r="12" spans="1:26" ht="14.45" x14ac:dyDescent="0.3">
      <c r="A12">
        <f>Input!G13</f>
        <v>9</v>
      </c>
      <c r="B12">
        <f t="shared" si="1"/>
        <v>9</v>
      </c>
      <c r="C12">
        <f t="shared" si="0"/>
        <v>-5.7323304270165831</v>
      </c>
      <c r="D12" s="4">
        <f>Input!I13</f>
        <v>15.642127428571428</v>
      </c>
      <c r="E12">
        <f t="shared" si="2"/>
        <v>14.988192428571427</v>
      </c>
      <c r="F12">
        <f t="shared" si="9"/>
        <v>29.660416803812023</v>
      </c>
      <c r="G12">
        <f t="shared" si="5"/>
        <v>215.27416811740429</v>
      </c>
      <c r="H12">
        <f t="shared" si="3"/>
        <v>17543.195964115948</v>
      </c>
      <c r="M12" s="4">
        <f>Input!J13</f>
        <v>2.7465274285714276</v>
      </c>
      <c r="N12">
        <f t="shared" si="6"/>
        <v>2.4849534285714276</v>
      </c>
      <c r="O12">
        <f t="shared" si="7"/>
        <v>3.3883695235421292</v>
      </c>
      <c r="P12">
        <f t="shared" si="8"/>
        <v>0.81616064065211158</v>
      </c>
      <c r="Q12">
        <f t="shared" si="4"/>
        <v>0.40539891196125866</v>
      </c>
    </row>
    <row r="13" spans="1:26" ht="14.45" x14ac:dyDescent="0.3">
      <c r="A13">
        <f>Input!G14</f>
        <v>10</v>
      </c>
      <c r="B13">
        <f t="shared" si="1"/>
        <v>10</v>
      </c>
      <c r="C13">
        <f t="shared" si="0"/>
        <v>-5.7311133938156118</v>
      </c>
      <c r="D13" s="4">
        <f>Input!I14</f>
        <v>19.147219571428572</v>
      </c>
      <c r="E13">
        <f t="shared" si="2"/>
        <v>18.493284571428571</v>
      </c>
      <c r="F13">
        <f t="shared" si="9"/>
        <v>33.072505194244499</v>
      </c>
      <c r="G13">
        <f t="shared" si="5"/>
        <v>212.55367396874126</v>
      </c>
      <c r="H13">
        <f t="shared" si="3"/>
        <v>16650.971112794978</v>
      </c>
      <c r="M13" s="4">
        <f>Input!J14</f>
        <v>3.5050921428571442</v>
      </c>
      <c r="N13">
        <f t="shared" si="6"/>
        <v>3.2435181428571442</v>
      </c>
      <c r="O13">
        <f t="shared" si="7"/>
        <v>3.4120883904324741</v>
      </c>
      <c r="P13">
        <f t="shared" si="8"/>
        <v>2.8415928367608017E-2</v>
      </c>
      <c r="Q13">
        <f t="shared" si="4"/>
        <v>1.4848707684429792E-2</v>
      </c>
    </row>
    <row r="14" spans="1:26" ht="14.45" x14ac:dyDescent="0.3">
      <c r="A14">
        <f>Input!G15</f>
        <v>11</v>
      </c>
      <c r="B14">
        <f t="shared" si="1"/>
        <v>11</v>
      </c>
      <c r="C14">
        <f t="shared" si="0"/>
        <v>-5.7298963606146396</v>
      </c>
      <c r="D14" s="4">
        <f>Input!I15</f>
        <v>22.573839428571432</v>
      </c>
      <c r="E14">
        <f t="shared" si="2"/>
        <v>21.919904428571432</v>
      </c>
      <c r="F14">
        <f t="shared" si="9"/>
        <v>36.508473396341024</v>
      </c>
      <c r="G14">
        <f t="shared" si="5"/>
        <v>212.82634452736997</v>
      </c>
      <c r="H14">
        <f t="shared" si="3"/>
        <v>15776.03164921029</v>
      </c>
      <c r="M14" s="4">
        <f>Input!J15</f>
        <v>3.4266198571428603</v>
      </c>
      <c r="N14">
        <f t="shared" si="6"/>
        <v>3.1650458571428604</v>
      </c>
      <c r="O14">
        <f t="shared" si="7"/>
        <v>3.4359682020965265</v>
      </c>
      <c r="P14">
        <f t="shared" si="8"/>
        <v>7.3398916995193297E-2</v>
      </c>
      <c r="Q14">
        <f t="shared" si="4"/>
        <v>1.8820836308782061E-3</v>
      </c>
    </row>
    <row r="15" spans="1:26" ht="14.45" x14ac:dyDescent="0.3">
      <c r="A15">
        <f>Input!G16</f>
        <v>12</v>
      </c>
      <c r="B15">
        <f t="shared" si="1"/>
        <v>12</v>
      </c>
      <c r="C15">
        <f t="shared" si="0"/>
        <v>-5.7286793274136674</v>
      </c>
      <c r="D15" s="4">
        <f>Input!I16</f>
        <v>25.791200142857146</v>
      </c>
      <c r="E15">
        <f t="shared" si="2"/>
        <v>25.137265142857146</v>
      </c>
      <c r="F15">
        <f t="shared" si="9"/>
        <v>39.968483410274352</v>
      </c>
      <c r="G15">
        <f t="shared" si="5"/>
        <v>219.96503529576984</v>
      </c>
      <c r="H15">
        <f t="shared" si="3"/>
        <v>14918.830300711707</v>
      </c>
      <c r="M15" s="4">
        <f>Input!J16</f>
        <v>3.2173607142857144</v>
      </c>
      <c r="N15">
        <f t="shared" si="6"/>
        <v>2.9557867142857144</v>
      </c>
      <c r="O15">
        <f t="shared" si="7"/>
        <v>3.4600100139333301</v>
      </c>
      <c r="P15">
        <f t="shared" si="8"/>
        <v>0.25424113590752923</v>
      </c>
      <c r="Q15">
        <f t="shared" si="4"/>
        <v>2.7514898814923996E-2</v>
      </c>
    </row>
    <row r="16" spans="1:26" ht="14.45" x14ac:dyDescent="0.3">
      <c r="A16">
        <f>Input!G17</f>
        <v>13</v>
      </c>
      <c r="B16">
        <f t="shared" si="1"/>
        <v>13</v>
      </c>
      <c r="C16">
        <f t="shared" si="0"/>
        <v>-5.727462294212696</v>
      </c>
      <c r="D16" s="4">
        <f>Input!I17</f>
        <v>29.243977428571434</v>
      </c>
      <c r="E16">
        <f t="shared" si="2"/>
        <v>28.590042428571433</v>
      </c>
      <c r="F16">
        <f t="shared" si="9"/>
        <v>43.452698298279465</v>
      </c>
      <c r="G16">
        <f t="shared" si="5"/>
        <v>220.89853950136663</v>
      </c>
      <c r="H16">
        <f t="shared" si="3"/>
        <v>14079.82747930715</v>
      </c>
      <c r="M16" s="4">
        <f>Input!J17</f>
        <v>3.4527772857142871</v>
      </c>
      <c r="N16">
        <f t="shared" si="6"/>
        <v>3.1912032857142871</v>
      </c>
      <c r="O16">
        <f t="shared" si="7"/>
        <v>3.4842148880051096</v>
      </c>
      <c r="P16">
        <f t="shared" si="8"/>
        <v>8.5855799077035111E-2</v>
      </c>
      <c r="Q16">
        <f t="shared" si="4"/>
        <v>4.8358695097898583E-3</v>
      </c>
    </row>
    <row r="17" spans="1:17" ht="14.45" x14ac:dyDescent="0.3">
      <c r="A17">
        <f>Input!G18</f>
        <v>14</v>
      </c>
      <c r="B17">
        <f t="shared" si="1"/>
        <v>14</v>
      </c>
      <c r="C17">
        <f t="shared" si="0"/>
        <v>-5.7262452610117238</v>
      </c>
      <c r="D17" s="4">
        <f>Input!I18</f>
        <v>32.147449142857141</v>
      </c>
      <c r="E17">
        <f t="shared" si="2"/>
        <v>31.493514142857141</v>
      </c>
      <c r="F17">
        <f t="shared" si="9"/>
        <v>46.961282191357029</v>
      </c>
      <c r="G17">
        <f t="shared" si="5"/>
        <v>239.25184840219404</v>
      </c>
      <c r="H17">
        <f t="shared" si="3"/>
        <v>13259.491395540184</v>
      </c>
      <c r="M17" s="4">
        <f>Input!J18</f>
        <v>2.9034717142857076</v>
      </c>
      <c r="N17">
        <f t="shared" si="6"/>
        <v>2.6418977142857076</v>
      </c>
      <c r="O17">
        <f t="shared" si="7"/>
        <v>3.5085838930775606</v>
      </c>
      <c r="P17">
        <f t="shared" si="8"/>
        <v>0.75114493250882364</v>
      </c>
      <c r="Q17">
        <f t="shared" si="4"/>
        <v>0.23017460400233306</v>
      </c>
    </row>
    <row r="18" spans="1:17" ht="14.45" x14ac:dyDescent="0.3">
      <c r="A18">
        <f>Input!G19</f>
        <v>15</v>
      </c>
      <c r="B18">
        <f t="shared" si="1"/>
        <v>15</v>
      </c>
      <c r="C18">
        <f t="shared" si="0"/>
        <v>-5.7250282278107525</v>
      </c>
      <c r="D18" s="4">
        <f>Input!I19</f>
        <v>34.841661714285713</v>
      </c>
      <c r="E18">
        <f t="shared" si="2"/>
        <v>34.187726714285716</v>
      </c>
      <c r="F18">
        <f t="shared" si="9"/>
        <v>50.494400296017382</v>
      </c>
      <c r="G18">
        <f t="shared" si="5"/>
        <v>265.9076033011454</v>
      </c>
      <c r="H18">
        <f t="shared" si="3"/>
        <v>12458.298173949159</v>
      </c>
      <c r="M18" s="4">
        <f>Input!J19</f>
        <v>2.6942125714285723</v>
      </c>
      <c r="N18">
        <f t="shared" si="6"/>
        <v>2.4326385714285723</v>
      </c>
      <c r="O18">
        <f t="shared" si="7"/>
        <v>3.5331181046603564</v>
      </c>
      <c r="P18">
        <f t="shared" si="8"/>
        <v>1.2110552030620454</v>
      </c>
      <c r="Q18">
        <f t="shared" si="4"/>
        <v>0.4747544831095552</v>
      </c>
    </row>
    <row r="19" spans="1:17" ht="14.45" x14ac:dyDescent="0.3">
      <c r="A19">
        <f>Input!G20</f>
        <v>16</v>
      </c>
      <c r="B19">
        <f t="shared" si="1"/>
        <v>16</v>
      </c>
      <c r="C19">
        <f t="shared" si="0"/>
        <v>-5.7238111946097803</v>
      </c>
      <c r="D19" s="4">
        <f>Input!I20</f>
        <v>38.294438999999997</v>
      </c>
      <c r="E19">
        <f t="shared" si="2"/>
        <v>37.640504</v>
      </c>
      <c r="F19">
        <f t="shared" si="9"/>
        <v>54.052218901065352</v>
      </c>
      <c r="G19">
        <f t="shared" si="5"/>
        <v>269.34438599385049</v>
      </c>
      <c r="H19">
        <f t="shared" si="3"/>
        <v>11676.731970129127</v>
      </c>
      <c r="M19" s="4">
        <f>Input!J20</f>
        <v>3.4527772857142836</v>
      </c>
      <c r="N19">
        <f t="shared" si="6"/>
        <v>3.1912032857142836</v>
      </c>
      <c r="O19">
        <f t="shared" si="7"/>
        <v>3.5578186050479705</v>
      </c>
      <c r="P19">
        <f t="shared" si="8"/>
        <v>0.13440679237014128</v>
      </c>
      <c r="Q19">
        <f t="shared" si="4"/>
        <v>4.835869509789364E-3</v>
      </c>
    </row>
    <row r="20" spans="1:17" ht="14.45" x14ac:dyDescent="0.3">
      <c r="A20">
        <f>Input!G21</f>
        <v>17</v>
      </c>
      <c r="B20">
        <f t="shared" si="1"/>
        <v>17</v>
      </c>
      <c r="C20">
        <f t="shared" si="0"/>
        <v>-5.7225941614088081</v>
      </c>
      <c r="D20" s="4">
        <f>Input!I21</f>
        <v>41.276383000000003</v>
      </c>
      <c r="E20">
        <f t="shared" si="2"/>
        <v>40.622448000000006</v>
      </c>
      <c r="F20">
        <f t="shared" si="9"/>
        <v>57.634905384426013</v>
      </c>
      <c r="G20">
        <f t="shared" si="5"/>
        <v>289.42370625691098</v>
      </c>
      <c r="H20">
        <f t="shared" si="3"/>
        <v>10915.285089417948</v>
      </c>
      <c r="M20" s="4">
        <f>Input!J21</f>
        <v>2.9819440000000057</v>
      </c>
      <c r="N20">
        <f t="shared" si="6"/>
        <v>2.7203700000000057</v>
      </c>
      <c r="O20">
        <f t="shared" si="7"/>
        <v>3.5826864833606593</v>
      </c>
      <c r="P20">
        <f t="shared" si="8"/>
        <v>0.7435897174754843</v>
      </c>
      <c r="Q20">
        <f t="shared" si="4"/>
        <v>0.16103596698150627</v>
      </c>
    </row>
    <row r="21" spans="1:17" ht="14.45" x14ac:dyDescent="0.3">
      <c r="A21">
        <f>Input!G22</f>
        <v>18</v>
      </c>
      <c r="B21">
        <f t="shared" si="1"/>
        <v>18</v>
      </c>
      <c r="C21">
        <f t="shared" si="0"/>
        <v>-5.7213771282078367</v>
      </c>
      <c r="D21" s="4">
        <f>Input!I22</f>
        <v>44.650688000000002</v>
      </c>
      <c r="E21">
        <f t="shared" si="2"/>
        <v>43.996753000000005</v>
      </c>
      <c r="F21">
        <f t="shared" si="9"/>
        <v>61.24262822001166</v>
      </c>
      <c r="G21">
        <f t="shared" si="5"/>
        <v>297.42021210421206</v>
      </c>
      <c r="H21">
        <f t="shared" si="3"/>
        <v>10174.458107228233</v>
      </c>
      <c r="M21" s="4">
        <f>Input!J22</f>
        <v>3.3743049999999997</v>
      </c>
      <c r="N21">
        <f t="shared" si="6"/>
        <v>3.1127309999999997</v>
      </c>
      <c r="O21">
        <f t="shared" si="7"/>
        <v>3.607722835585645</v>
      </c>
      <c r="P21">
        <f t="shared" si="8"/>
        <v>0.24501691729644651</v>
      </c>
      <c r="Q21">
        <f t="shared" si="4"/>
        <v>7.9778289870792158E-5</v>
      </c>
    </row>
    <row r="22" spans="1:17" ht="14.45" x14ac:dyDescent="0.3">
      <c r="A22">
        <f>Input!G23</f>
        <v>19</v>
      </c>
      <c r="B22">
        <f t="shared" si="1"/>
        <v>19</v>
      </c>
      <c r="C22">
        <f t="shared" si="0"/>
        <v>-5.7201600950068645</v>
      </c>
      <c r="D22" s="4">
        <f>Input!I23</f>
        <v>48.574298428571431</v>
      </c>
      <c r="E22">
        <f t="shared" si="2"/>
        <v>47.920363428571434</v>
      </c>
      <c r="F22">
        <f t="shared" si="9"/>
        <v>64.875556984630435</v>
      </c>
      <c r="G22">
        <f t="shared" si="5"/>
        <v>287.47858852342466</v>
      </c>
      <c r="H22">
        <f t="shared" si="3"/>
        <v>9454.7599910470362</v>
      </c>
      <c r="M22" s="4">
        <f>Input!J23</f>
        <v>3.9236104285714291</v>
      </c>
      <c r="N22">
        <f t="shared" si="6"/>
        <v>3.6620364285714291</v>
      </c>
      <c r="O22">
        <f t="shared" si="7"/>
        <v>3.6329287646187756</v>
      </c>
      <c r="P22">
        <f t="shared" si="8"/>
        <v>8.4725610078060501E-4</v>
      </c>
      <c r="Q22">
        <f t="shared" si="4"/>
        <v>0.29200358351862354</v>
      </c>
    </row>
    <row r="23" spans="1:17" ht="14.45" x14ac:dyDescent="0.3">
      <c r="A23">
        <f>Input!G24</f>
        <v>20</v>
      </c>
      <c r="B23">
        <f t="shared" si="1"/>
        <v>20</v>
      </c>
      <c r="C23">
        <f t="shared" si="0"/>
        <v>-5.7189430618058932</v>
      </c>
      <c r="D23" s="4">
        <f>Input!I24</f>
        <v>52.733325714285719</v>
      </c>
      <c r="E23">
        <f t="shared" si="2"/>
        <v>52.079390714285722</v>
      </c>
      <c r="F23">
        <f t="shared" si="9"/>
        <v>68.533862364936439</v>
      </c>
      <c r="G23">
        <f t="shared" si="5"/>
        <v>270.74963730206815</v>
      </c>
      <c r="H23">
        <f t="shared" si="3"/>
        <v>8756.7082241256994</v>
      </c>
      <c r="M23" s="4">
        <f>Input!J24</f>
        <v>4.1590272857142878</v>
      </c>
      <c r="N23">
        <f t="shared" si="6"/>
        <v>3.8974532857142878</v>
      </c>
      <c r="O23">
        <f t="shared" si="7"/>
        <v>3.6583053803060022</v>
      </c>
      <c r="P23">
        <f t="shared" si="8"/>
        <v>5.7191720661170356E-2</v>
      </c>
      <c r="Q23">
        <f t="shared" si="4"/>
        <v>0.60185077014132171</v>
      </c>
    </row>
    <row r="24" spans="1:17" ht="14.45" x14ac:dyDescent="0.3">
      <c r="A24">
        <f>Input!G25</f>
        <v>21</v>
      </c>
      <c r="B24">
        <f t="shared" si="1"/>
        <v>21</v>
      </c>
      <c r="C24">
        <f t="shared" si="0"/>
        <v>-5.717726028604921</v>
      </c>
      <c r="D24" s="4">
        <f>Input!I25</f>
        <v>57.546287999999997</v>
      </c>
      <c r="E24">
        <f t="shared" si="2"/>
        <v>56.892353</v>
      </c>
      <c r="F24">
        <f t="shared" si="9"/>
        <v>72.217716164422029</v>
      </c>
      <c r="G24">
        <f t="shared" si="5"/>
        <v>234.86675612142358</v>
      </c>
      <c r="H24">
        <f t="shared" si="3"/>
        <v>8080.8289308821577</v>
      </c>
      <c r="M24" s="4">
        <f>Input!J25</f>
        <v>4.8129622857142778</v>
      </c>
      <c r="N24">
        <f t="shared" si="6"/>
        <v>4.5513882857142782</v>
      </c>
      <c r="O24">
        <f t="shared" si="7"/>
        <v>3.6838537994855964</v>
      </c>
      <c r="P24">
        <f t="shared" si="8"/>
        <v>0.7526160847960629</v>
      </c>
      <c r="Q24">
        <f t="shared" si="4"/>
        <v>2.0441147662323731</v>
      </c>
    </row>
    <row r="25" spans="1:17" ht="14.45" x14ac:dyDescent="0.3">
      <c r="A25">
        <f>Input!G26</f>
        <v>22</v>
      </c>
      <c r="B25">
        <f t="shared" si="1"/>
        <v>22</v>
      </c>
      <c r="C25">
        <f t="shared" si="0"/>
        <v>-5.7165089954039487</v>
      </c>
      <c r="D25" s="4">
        <f>Input!I26</f>
        <v>62.777768714285706</v>
      </c>
      <c r="E25">
        <f t="shared" si="2"/>
        <v>62.123833714285709</v>
      </c>
      <c r="F25">
        <f t="shared" si="9"/>
        <v>75.927291310452148</v>
      </c>
      <c r="G25">
        <f t="shared" si="5"/>
        <v>190.53544160916496</v>
      </c>
      <c r="H25">
        <f t="shared" si="3"/>
        <v>7427.6570040387251</v>
      </c>
      <c r="M25" s="4">
        <f>Input!J26</f>
        <v>5.2314807142857092</v>
      </c>
      <c r="N25">
        <f t="shared" si="6"/>
        <v>4.9699067142857096</v>
      </c>
      <c r="O25">
        <f t="shared" si="7"/>
        <v>3.7095751460301201</v>
      </c>
      <c r="P25">
        <f t="shared" si="8"/>
        <v>1.5884356619415938</v>
      </c>
      <c r="Q25">
        <f t="shared" si="4"/>
        <v>3.4160053103871593</v>
      </c>
    </row>
    <row r="26" spans="1:17" ht="14.45" x14ac:dyDescent="0.3">
      <c r="A26">
        <f>Input!G27</f>
        <v>23</v>
      </c>
      <c r="B26">
        <f t="shared" si="1"/>
        <v>23</v>
      </c>
      <c r="C26">
        <f t="shared" si="0"/>
        <v>-5.7152919622029774</v>
      </c>
      <c r="D26" s="4">
        <f>Input!I27</f>
        <v>67.512258714285707</v>
      </c>
      <c r="E26">
        <f t="shared" si="2"/>
        <v>66.858323714285703</v>
      </c>
      <c r="F26">
        <f t="shared" si="9"/>
        <v>79.662761861341139</v>
      </c>
      <c r="G26">
        <f t="shared" si="5"/>
        <v>163.95363626176842</v>
      </c>
      <c r="H26">
        <f t="shared" si="3"/>
        <v>6797.7362335183707</v>
      </c>
      <c r="M26" s="4">
        <f>Input!J27</f>
        <v>4.734490000000001</v>
      </c>
      <c r="N26">
        <f t="shared" si="6"/>
        <v>4.4729160000000014</v>
      </c>
      <c r="O26">
        <f t="shared" si="7"/>
        <v>3.7354705508889974</v>
      </c>
      <c r="P26">
        <f t="shared" si="8"/>
        <v>0.5438257904145305</v>
      </c>
      <c r="Q26">
        <f t="shared" si="4"/>
        <v>1.8258850231239081</v>
      </c>
    </row>
    <row r="27" spans="1:17" ht="14.45" x14ac:dyDescent="0.3">
      <c r="A27">
        <f>Input!G28</f>
        <v>24</v>
      </c>
      <c r="B27">
        <f t="shared" si="1"/>
        <v>24</v>
      </c>
      <c r="C27">
        <f t="shared" si="0"/>
        <v>-5.7140749290020052</v>
      </c>
      <c r="D27" s="4">
        <f>Input!I28</f>
        <v>72.194434000000001</v>
      </c>
      <c r="E27">
        <f t="shared" si="2"/>
        <v>71.540498999999997</v>
      </c>
      <c r="F27">
        <f t="shared" si="9"/>
        <v>83.424303013472382</v>
      </c>
      <c r="G27">
        <f t="shared" si="5"/>
        <v>141.22479783062238</v>
      </c>
      <c r="H27">
        <f t="shared" si="3"/>
        <v>6191.6194371229039</v>
      </c>
      <c r="M27" s="4">
        <f>Input!J28</f>
        <v>4.682175285714294</v>
      </c>
      <c r="N27">
        <f t="shared" si="6"/>
        <v>4.4206012857142944</v>
      </c>
      <c r="O27">
        <f t="shared" si="7"/>
        <v>3.7615411521312456</v>
      </c>
      <c r="P27">
        <f t="shared" si="8"/>
        <v>0.43436025967850617</v>
      </c>
      <c r="Q27">
        <f t="shared" si="4"/>
        <v>1.687241009538202</v>
      </c>
    </row>
    <row r="28" spans="1:17" ht="14.45" x14ac:dyDescent="0.3">
      <c r="A28">
        <f>Input!G29</f>
        <v>25</v>
      </c>
      <c r="B28">
        <f t="shared" si="1"/>
        <v>25</v>
      </c>
      <c r="C28">
        <f t="shared" si="0"/>
        <v>-5.7128578958010339</v>
      </c>
      <c r="D28" s="4">
        <f>Input!I29</f>
        <v>76.667350000000013</v>
      </c>
      <c r="E28">
        <f t="shared" si="2"/>
        <v>76.013415000000009</v>
      </c>
      <c r="F28">
        <f t="shared" si="9"/>
        <v>87.212091108460598</v>
      </c>
      <c r="G28">
        <f t="shared" si="5"/>
        <v>125.410346582206</v>
      </c>
      <c r="H28">
        <f t="shared" si="3"/>
        <v>5609.8685930168695</v>
      </c>
      <c r="M28" s="4">
        <f>Input!J29</f>
        <v>4.4729160000000121</v>
      </c>
      <c r="N28">
        <f t="shared" si="6"/>
        <v>4.2113420000000126</v>
      </c>
      <c r="O28">
        <f t="shared" si="7"/>
        <v>3.7877880949882181</v>
      </c>
      <c r="P28">
        <f t="shared" si="8"/>
        <v>0.17939791045074022</v>
      </c>
      <c r="Q28">
        <f t="shared" si="4"/>
        <v>1.1874006078003583</v>
      </c>
    </row>
    <row r="29" spans="1:17" ht="14.45" x14ac:dyDescent="0.3">
      <c r="A29">
        <f>Input!G30</f>
        <v>26</v>
      </c>
      <c r="B29">
        <f t="shared" si="1"/>
        <v>26</v>
      </c>
      <c r="C29">
        <f t="shared" si="0"/>
        <v>-5.7116408626000617</v>
      </c>
      <c r="D29" s="4">
        <f>Input!I30</f>
        <v>81.846516000000022</v>
      </c>
      <c r="E29">
        <f t="shared" si="2"/>
        <v>81.192581000000018</v>
      </c>
      <c r="F29">
        <f t="shared" si="9"/>
        <v>91.026303640357639</v>
      </c>
      <c r="G29">
        <f t="shared" si="5"/>
        <v>96.702100967482068</v>
      </c>
      <c r="H29">
        <f t="shared" si="3"/>
        <v>5053.0549740410706</v>
      </c>
      <c r="M29" s="4">
        <f>Input!J30</f>
        <v>5.1791660000000093</v>
      </c>
      <c r="N29">
        <f t="shared" si="6"/>
        <v>4.9175920000000097</v>
      </c>
      <c r="O29">
        <f t="shared" si="7"/>
        <v>3.8142125318970437</v>
      </c>
      <c r="P29">
        <f t="shared" si="8"/>
        <v>1.2174462506311843</v>
      </c>
      <c r="Q29">
        <f t="shared" si="4"/>
        <v>3.225361442360466</v>
      </c>
    </row>
    <row r="30" spans="1:17" ht="14.45" x14ac:dyDescent="0.3">
      <c r="A30">
        <f>Input!G31</f>
        <v>27</v>
      </c>
      <c r="B30">
        <f t="shared" si="1"/>
        <v>27</v>
      </c>
      <c r="C30">
        <f t="shared" si="0"/>
        <v>-5.7104238293990894</v>
      </c>
      <c r="D30" s="4">
        <f>Input!I31</f>
        <v>87.548829999999995</v>
      </c>
      <c r="E30">
        <f t="shared" si="2"/>
        <v>86.894894999999991</v>
      </c>
      <c r="F30">
        <f t="shared" si="9"/>
        <v>94.86711926290144</v>
      </c>
      <c r="G30">
        <f t="shared" si="5"/>
        <v>63.556359697994552</v>
      </c>
      <c r="H30">
        <f t="shared" si="3"/>
        <v>4521.7592838801629</v>
      </c>
      <c r="M30" s="4">
        <f>Input!J31</f>
        <v>5.7023139999999728</v>
      </c>
      <c r="N30">
        <f t="shared" si="6"/>
        <v>5.4407399999999733</v>
      </c>
      <c r="O30">
        <f t="shared" si="7"/>
        <v>3.8408156225438046</v>
      </c>
      <c r="P30">
        <f t="shared" si="8"/>
        <v>2.559758013578509</v>
      </c>
      <c r="Q30">
        <f t="shared" si="4"/>
        <v>5.3781187379594533</v>
      </c>
    </row>
    <row r="31" spans="1:17" x14ac:dyDescent="0.25">
      <c r="A31">
        <f>Input!G32</f>
        <v>28</v>
      </c>
      <c r="B31">
        <f t="shared" si="1"/>
        <v>28</v>
      </c>
      <c r="C31">
        <f t="shared" si="0"/>
        <v>-5.7092067961981181</v>
      </c>
      <c r="D31" s="4">
        <f>Input!I32</f>
        <v>94.925217857142869</v>
      </c>
      <c r="E31">
        <f t="shared" si="2"/>
        <v>94.271282857142864</v>
      </c>
      <c r="F31">
        <f t="shared" si="9"/>
        <v>98.734717796808795</v>
      </c>
      <c r="G31">
        <f t="shared" si="5"/>
        <v>19.922251460630608</v>
      </c>
      <c r="H31">
        <f t="shared" si="3"/>
        <v>4016.5717951088932</v>
      </c>
      <c r="M31" s="4">
        <f>Input!J32</f>
        <v>7.3763878571428734</v>
      </c>
      <c r="N31">
        <f t="shared" si="6"/>
        <v>7.1148138571428738</v>
      </c>
      <c r="O31">
        <f t="shared" si="7"/>
        <v>3.8675985339073544</v>
      </c>
      <c r="P31">
        <f t="shared" si="8"/>
        <v>10.54440735545556</v>
      </c>
      <c r="Q31">
        <f t="shared" si="4"/>
        <v>15.945254811407182</v>
      </c>
    </row>
    <row r="32" spans="1:17" x14ac:dyDescent="0.25">
      <c r="A32">
        <f>Input!G33</f>
        <v>29</v>
      </c>
      <c r="B32">
        <f t="shared" si="1"/>
        <v>29</v>
      </c>
      <c r="C32">
        <f t="shared" si="0"/>
        <v>-5.7079897629971459</v>
      </c>
      <c r="D32" s="4">
        <f>Input!I33</f>
        <v>102.11850385714285</v>
      </c>
      <c r="E32">
        <f t="shared" si="2"/>
        <v>101.46456885714285</v>
      </c>
      <c r="F32">
        <f t="shared" si="9"/>
        <v>102.62928023711207</v>
      </c>
      <c r="G32">
        <f t="shared" si="5"/>
        <v>1.356552598629803</v>
      </c>
      <c r="H32">
        <f t="shared" si="3"/>
        <v>3538.092489141995</v>
      </c>
      <c r="M32" s="4">
        <f>Input!J33</f>
        <v>7.1932859999999863</v>
      </c>
      <c r="N32">
        <f t="shared" si="6"/>
        <v>6.9317119999999868</v>
      </c>
      <c r="O32">
        <f t="shared" si="7"/>
        <v>3.8945624403032819</v>
      </c>
      <c r="P32">
        <f t="shared" si="8"/>
        <v>9.2242774479658873</v>
      </c>
      <c r="Q32">
        <f t="shared" si="4"/>
        <v>14.516474378058296</v>
      </c>
    </row>
    <row r="33" spans="1:17" x14ac:dyDescent="0.25">
      <c r="A33">
        <f>Input!G34</f>
        <v>30</v>
      </c>
      <c r="B33">
        <f t="shared" si="1"/>
        <v>30</v>
      </c>
      <c r="C33">
        <f t="shared" si="0"/>
        <v>-5.7067727297961746</v>
      </c>
      <c r="D33" s="4">
        <f>Input!I34</f>
        <v>109.05021585714287</v>
      </c>
      <c r="E33">
        <f t="shared" si="2"/>
        <v>108.39628085714287</v>
      </c>
      <c r="F33">
        <f t="shared" si="9"/>
        <v>106.55098876053997</v>
      </c>
      <c r="G33">
        <f t="shared" si="5"/>
        <v>3.4051029217851414</v>
      </c>
      <c r="H33">
        <f t="shared" si="3"/>
        <v>3086.9311981130454</v>
      </c>
      <c r="M33" s="4">
        <f>Input!J34</f>
        <v>6.9317120000000187</v>
      </c>
      <c r="N33">
        <f t="shared" si="6"/>
        <v>6.6701380000000192</v>
      </c>
      <c r="O33">
        <f t="shared" si="7"/>
        <v>3.9217085234278994</v>
      </c>
      <c r="P33">
        <f t="shared" si="8"/>
        <v>7.5538645876904962</v>
      </c>
      <c r="Q33">
        <f t="shared" si="4"/>
        <v>12.59167575292696</v>
      </c>
    </row>
    <row r="34" spans="1:17" x14ac:dyDescent="0.25">
      <c r="A34">
        <f>Input!G35</f>
        <v>31</v>
      </c>
      <c r="B34">
        <f t="shared" si="1"/>
        <v>31</v>
      </c>
      <c r="C34">
        <f t="shared" si="0"/>
        <v>-5.7055556965952023</v>
      </c>
      <c r="D34" s="4">
        <f>Input!I35</f>
        <v>115.77266857142857</v>
      </c>
      <c r="E34">
        <f t="shared" si="2"/>
        <v>115.11873357142856</v>
      </c>
      <c r="F34">
        <f t="shared" si="9"/>
        <v>110.5000267329429</v>
      </c>
      <c r="G34">
        <f t="shared" si="5"/>
        <v>21.332452859874241</v>
      </c>
      <c r="H34">
        <f t="shared" si="3"/>
        <v>2663.70774870786</v>
      </c>
      <c r="M34" s="4">
        <f>Input!J35</f>
        <v>6.7224527142856942</v>
      </c>
      <c r="N34">
        <f t="shared" si="6"/>
        <v>6.4608787142856947</v>
      </c>
      <c r="O34">
        <f t="shared" si="7"/>
        <v>3.9490379724029361</v>
      </c>
      <c r="P34">
        <f t="shared" si="8"/>
        <v>6.3093439125821273</v>
      </c>
      <c r="Q34">
        <f t="shared" si="4"/>
        <v>11.150362459149866</v>
      </c>
    </row>
    <row r="35" spans="1:17" x14ac:dyDescent="0.25">
      <c r="A35">
        <f>Input!G36</f>
        <v>32</v>
      </c>
      <c r="B35">
        <f t="shared" si="1"/>
        <v>32</v>
      </c>
      <c r="C35">
        <f t="shared" ref="C35:C66" si="10">((B35-$Y$3)/$Z$3)</f>
        <v>-5.7043386633942301</v>
      </c>
      <c r="D35" s="4">
        <f>Input!I36</f>
        <v>122.49512142857144</v>
      </c>
      <c r="E35">
        <f t="shared" si="2"/>
        <v>121.84118642857143</v>
      </c>
      <c r="F35">
        <f t="shared" si="9"/>
        <v>114.47657871676287</v>
      </c>
      <c r="G35">
        <f t="shared" si="5"/>
        <v>54.237446748830116</v>
      </c>
      <c r="H35">
        <f t="shared" si="3"/>
        <v>2269.0521079784394</v>
      </c>
      <c r="M35" s="4">
        <f>Input!J36</f>
        <v>6.7224528571428692</v>
      </c>
      <c r="N35">
        <f t="shared" si="6"/>
        <v>6.4608788571428697</v>
      </c>
      <c r="O35">
        <f t="shared" si="7"/>
        <v>3.9765519838199741</v>
      </c>
      <c r="P35">
        <f t="shared" si="8"/>
        <v>6.1718800135143148</v>
      </c>
      <c r="Q35">
        <f t="shared" si="4"/>
        <v>11.150363413211771</v>
      </c>
    </row>
    <row r="36" spans="1:17" x14ac:dyDescent="0.25">
      <c r="A36">
        <f>Input!G37</f>
        <v>33</v>
      </c>
      <c r="B36">
        <f t="shared" si="1"/>
        <v>33</v>
      </c>
      <c r="C36">
        <f t="shared" si="10"/>
        <v>-5.7031216301932588</v>
      </c>
      <c r="D36" s="4">
        <f>Input!I37</f>
        <v>128.64211128571426</v>
      </c>
      <c r="E36">
        <f t="shared" si="2"/>
        <v>127.98817628571426</v>
      </c>
      <c r="F36">
        <f t="shared" si="9"/>
        <v>118.4808304785484</v>
      </c>
      <c r="G36">
        <f t="shared" si="5"/>
        <v>90.389624297034302</v>
      </c>
      <c r="H36">
        <f t="shared" si="3"/>
        <v>1903.6045311637042</v>
      </c>
      <c r="M36" s="4">
        <f>Input!J37</f>
        <v>6.1469898571428274</v>
      </c>
      <c r="N36">
        <f t="shared" si="6"/>
        <v>5.8854158571428279</v>
      </c>
      <c r="O36">
        <f t="shared" si="7"/>
        <v>4.0042517617855315</v>
      </c>
      <c r="P36">
        <f t="shared" si="8"/>
        <v>3.538778353661435</v>
      </c>
      <c r="Q36">
        <f t="shared" si="4"/>
        <v>7.6383305776002111</v>
      </c>
    </row>
    <row r="37" spans="1:17" x14ac:dyDescent="0.25">
      <c r="A37">
        <f>Input!G38</f>
        <v>34</v>
      </c>
      <c r="B37">
        <f t="shared" si="1"/>
        <v>34</v>
      </c>
      <c r="C37">
        <f t="shared" si="10"/>
        <v>-5.7019045969922866</v>
      </c>
      <c r="D37" s="4">
        <f>Input!I38</f>
        <v>135.2860917142857</v>
      </c>
      <c r="E37">
        <f t="shared" si="2"/>
        <v>134.63215671428571</v>
      </c>
      <c r="F37">
        <f t="shared" si="9"/>
        <v>122.51296899651469</v>
      </c>
      <c r="G37">
        <f t="shared" si="5"/>
        <v>146.87471093857212</v>
      </c>
      <c r="H37">
        <f t="shared" si="3"/>
        <v>1568.015711543665</v>
      </c>
      <c r="M37" s="4">
        <f>Input!J38</f>
        <v>6.6439804285714388</v>
      </c>
      <c r="N37">
        <f t="shared" si="6"/>
        <v>6.3824064285714392</v>
      </c>
      <c r="O37">
        <f t="shared" si="7"/>
        <v>4.0321385179662901</v>
      </c>
      <c r="P37">
        <f t="shared" si="8"/>
        <v>5.5237592516202936</v>
      </c>
      <c r="Q37">
        <f t="shared" si="4"/>
        <v>10.632448559082473</v>
      </c>
    </row>
    <row r="38" spans="1:17" x14ac:dyDescent="0.25">
      <c r="A38">
        <f>Input!G39</f>
        <v>35</v>
      </c>
      <c r="B38">
        <f t="shared" si="1"/>
        <v>35</v>
      </c>
      <c r="C38">
        <f t="shared" si="10"/>
        <v>-5.7006875637913144</v>
      </c>
      <c r="D38" s="4">
        <f>Input!I39</f>
        <v>140.02058171428573</v>
      </c>
      <c r="E38">
        <f t="shared" si="2"/>
        <v>139.36664671428574</v>
      </c>
      <c r="F38">
        <f t="shared" si="9"/>
        <v>126.57318246814913</v>
      </c>
      <c r="G38">
        <f t="shared" si="5"/>
        <v>163.67272741717574</v>
      </c>
      <c r="H38">
        <f t="shared" si="3"/>
        <v>1262.9469323540161</v>
      </c>
      <c r="M38" s="4">
        <f>Input!J39</f>
        <v>4.7344900000000223</v>
      </c>
      <c r="N38">
        <f t="shared" si="6"/>
        <v>4.4729160000000228</v>
      </c>
      <c r="O38">
        <f t="shared" si="7"/>
        <v>4.06021347163444</v>
      </c>
      <c r="P38">
        <f t="shared" si="8"/>
        <v>0.17032337691934463</v>
      </c>
      <c r="Q38">
        <f t="shared" si="4"/>
        <v>1.8258850231239656</v>
      </c>
    </row>
    <row r="39" spans="1:17" x14ac:dyDescent="0.25">
      <c r="A39">
        <f>Input!G40</f>
        <v>36</v>
      </c>
      <c r="B39">
        <f t="shared" si="1"/>
        <v>36</v>
      </c>
      <c r="C39">
        <f t="shared" si="10"/>
        <v>-5.699470530590343</v>
      </c>
      <c r="D39" s="4">
        <f>Input!I40</f>
        <v>147.24002514285715</v>
      </c>
      <c r="E39">
        <f t="shared" si="2"/>
        <v>146.58609014285716</v>
      </c>
      <c r="F39">
        <f t="shared" si="9"/>
        <v>130.66166031786256</v>
      </c>
      <c r="G39">
        <f t="shared" si="5"/>
        <v>253.58746525117769</v>
      </c>
      <c r="H39">
        <f t="shared" si="3"/>
        <v>989.0702207884483</v>
      </c>
      <c r="M39" s="4">
        <f>Input!J40</f>
        <v>7.2194434285714237</v>
      </c>
      <c r="N39">
        <f t="shared" si="6"/>
        <v>6.9578694285714242</v>
      </c>
      <c r="O39">
        <f t="shared" si="7"/>
        <v>4.0884778497134384</v>
      </c>
      <c r="P39">
        <f t="shared" si="8"/>
        <v>8.2334080328211243</v>
      </c>
      <c r="Q39">
        <f t="shared" si="4"/>
        <v>14.716480765105684</v>
      </c>
    </row>
    <row r="40" spans="1:17" x14ac:dyDescent="0.25">
      <c r="A40">
        <f>Input!G41</f>
        <v>37</v>
      </c>
      <c r="B40">
        <f t="shared" si="1"/>
        <v>37</v>
      </c>
      <c r="C40">
        <f t="shared" si="10"/>
        <v>-5.6982534973893708</v>
      </c>
      <c r="D40" s="4">
        <f>Input!I41</f>
        <v>155.976598</v>
      </c>
      <c r="E40">
        <f t="shared" si="2"/>
        <v>155.32266300000001</v>
      </c>
      <c r="F40">
        <f t="shared" si="9"/>
        <v>134.77859320468664</v>
      </c>
      <c r="G40">
        <f t="shared" si="5"/>
        <v>422.05880375470679</v>
      </c>
      <c r="H40">
        <f t="shared" si="3"/>
        <v>747.06850411635264</v>
      </c>
      <c r="M40" s="4">
        <f>Input!J41</f>
        <v>8.7365728571428463</v>
      </c>
      <c r="N40">
        <f t="shared" si="6"/>
        <v>8.4749988571428467</v>
      </c>
      <c r="O40">
        <f t="shared" si="7"/>
        <v>4.1169328868240811</v>
      </c>
      <c r="P40">
        <f t="shared" si="8"/>
        <v>18.992739001650445</v>
      </c>
      <c r="Q40">
        <f t="shared" si="4"/>
        <v>28.658206198326688</v>
      </c>
    </row>
    <row r="41" spans="1:17" x14ac:dyDescent="0.25">
      <c r="A41">
        <f>Input!G42</f>
        <v>38</v>
      </c>
      <c r="B41">
        <f t="shared" si="1"/>
        <v>38</v>
      </c>
      <c r="C41">
        <f t="shared" si="10"/>
        <v>-5.6970364641883995</v>
      </c>
      <c r="D41" s="4">
        <f>Input!I42</f>
        <v>165.41942071428574</v>
      </c>
      <c r="E41">
        <f t="shared" si="2"/>
        <v>164.76548571428575</v>
      </c>
      <c r="F41">
        <f t="shared" si="9"/>
        <v>138.92417303001722</v>
      </c>
      <c r="G41">
        <f t="shared" si="5"/>
        <v>667.77344124613762</v>
      </c>
      <c r="H41">
        <f t="shared" si="3"/>
        <v>537.63576794397352</v>
      </c>
      <c r="M41" s="4">
        <f>Input!J42</f>
        <v>9.4428227142857395</v>
      </c>
      <c r="N41">
        <f t="shared" si="6"/>
        <v>9.18124871428574</v>
      </c>
      <c r="O41">
        <f t="shared" si="7"/>
        <v>4.1455798253305822</v>
      </c>
      <c r="P41">
        <f t="shared" si="8"/>
        <v>25.357961159190872</v>
      </c>
      <c r="Q41">
        <f t="shared" si="4"/>
        <v>36.718580612291234</v>
      </c>
    </row>
    <row r="42" spans="1:17" x14ac:dyDescent="0.25">
      <c r="A42">
        <f>Input!G43</f>
        <v>39</v>
      </c>
      <c r="B42">
        <f t="shared" si="1"/>
        <v>39</v>
      </c>
      <c r="C42">
        <f t="shared" si="10"/>
        <v>-5.6958194309874273</v>
      </c>
      <c r="D42" s="4">
        <f>Input!I43</f>
        <v>176.37937271428569</v>
      </c>
      <c r="E42">
        <f t="shared" si="2"/>
        <v>175.7254377142857</v>
      </c>
      <c r="F42">
        <f t="shared" si="9"/>
        <v>143.09859294540448</v>
      </c>
      <c r="G42">
        <f t="shared" si="5"/>
        <v>1064.5109995726723</v>
      </c>
      <c r="H42">
        <f t="shared" si="3"/>
        <v>361.47721664735462</v>
      </c>
      <c r="M42" s="4">
        <f>Input!J43</f>
        <v>10.959951999999959</v>
      </c>
      <c r="N42">
        <f t="shared" si="6"/>
        <v>10.698377999999959</v>
      </c>
      <c r="O42">
        <f t="shared" si="7"/>
        <v>4.1744199153872703</v>
      </c>
      <c r="P42">
        <f t="shared" si="8"/>
        <v>42.562029089783266</v>
      </c>
      <c r="Q42">
        <f t="shared" si="4"/>
        <v>57.406612171202141</v>
      </c>
    </row>
    <row r="43" spans="1:17" x14ac:dyDescent="0.25">
      <c r="A43">
        <f>Input!G44</f>
        <v>40</v>
      </c>
      <c r="B43">
        <f t="shared" si="1"/>
        <v>40</v>
      </c>
      <c r="C43">
        <f t="shared" si="10"/>
        <v>-5.6946023977864551</v>
      </c>
      <c r="D43" s="4">
        <f>Input!I44</f>
        <v>186.94696371428569</v>
      </c>
      <c r="E43">
        <f t="shared" si="2"/>
        <v>186.2930287142857</v>
      </c>
      <c r="F43">
        <f t="shared" si="9"/>
        <v>147.30204736038962</v>
      </c>
      <c r="G43">
        <f t="shared" si="5"/>
        <v>1520.2966269398714</v>
      </c>
      <c r="H43">
        <f t="shared" si="3"/>
        <v>219.30943600588239</v>
      </c>
      <c r="M43" s="4">
        <f>Input!J44</f>
        <v>10.567590999999993</v>
      </c>
      <c r="N43">
        <f t="shared" si="6"/>
        <v>10.306016999999994</v>
      </c>
      <c r="O43">
        <f t="shared" si="7"/>
        <v>4.2034544149851429</v>
      </c>
      <c r="P43">
        <f t="shared" si="8"/>
        <v>37.241270104023137</v>
      </c>
      <c r="Q43">
        <f t="shared" si="4"/>
        <v>51.614944274760312</v>
      </c>
    </row>
    <row r="44" spans="1:17" x14ac:dyDescent="0.25">
      <c r="A44">
        <f>Input!G45</f>
        <v>41</v>
      </c>
      <c r="B44">
        <f t="shared" si="1"/>
        <v>41</v>
      </c>
      <c r="C44">
        <f t="shared" si="10"/>
        <v>-5.6933853645854837</v>
      </c>
      <c r="D44" s="4">
        <f>Input!I45</f>
        <v>196.4682587142857</v>
      </c>
      <c r="E44">
        <f t="shared" si="2"/>
        <v>195.81432371428571</v>
      </c>
      <c r="F44">
        <f t="shared" si="9"/>
        <v>151.53473195038873</v>
      </c>
      <c r="G44">
        <f t="shared" si="5"/>
        <v>1960.6822467773727</v>
      </c>
      <c r="H44">
        <f t="shared" si="3"/>
        <v>111.86055806551552</v>
      </c>
      <c r="M44" s="4">
        <f>Input!J45</f>
        <v>9.5212950000000092</v>
      </c>
      <c r="N44">
        <f t="shared" si="6"/>
        <v>9.2597210000000096</v>
      </c>
      <c r="O44">
        <f t="shared" si="7"/>
        <v>4.2326845899990992</v>
      </c>
      <c r="P44">
        <f t="shared" si="8"/>
        <v>25.271095067474842</v>
      </c>
      <c r="Q44">
        <f t="shared" si="4"/>
        <v>37.675757615386225</v>
      </c>
    </row>
    <row r="45" spans="1:17" x14ac:dyDescent="0.25">
      <c r="A45">
        <f>Input!G46</f>
        <v>42</v>
      </c>
      <c r="B45">
        <f t="shared" si="1"/>
        <v>42</v>
      </c>
      <c r="C45">
        <f t="shared" si="10"/>
        <v>-5.6921683313845115</v>
      </c>
      <c r="D45" s="4">
        <f>Input!I46</f>
        <v>206.4342295714286</v>
      </c>
      <c r="E45">
        <f t="shared" si="2"/>
        <v>205.78029457142861</v>
      </c>
      <c r="F45">
        <f t="shared" si="9"/>
        <v>155.79684366462391</v>
      </c>
      <c r="G45">
        <f t="shared" si="5"/>
        <v>2498.3453645529562</v>
      </c>
      <c r="H45">
        <f t="shared" si="3"/>
        <v>39.870428261221093</v>
      </c>
      <c r="M45" s="4">
        <f>Input!J46</f>
        <v>9.9659708571429064</v>
      </c>
      <c r="N45">
        <f t="shared" si="6"/>
        <v>9.7043968571429069</v>
      </c>
      <c r="O45">
        <f t="shared" si="7"/>
        <v>4.2621117142351865</v>
      </c>
      <c r="P45">
        <f t="shared" si="8"/>
        <v>29.618467576714107</v>
      </c>
      <c r="Q45">
        <f t="shared" si="4"/>
        <v>43.332386754202133</v>
      </c>
    </row>
    <row r="46" spans="1:17" x14ac:dyDescent="0.25">
      <c r="A46">
        <f>Input!G47</f>
        <v>43</v>
      </c>
      <c r="B46">
        <f t="shared" si="1"/>
        <v>43</v>
      </c>
      <c r="C46">
        <f t="shared" si="10"/>
        <v>-5.6909512981835402</v>
      </c>
      <c r="D46" s="4">
        <f>Input!I47</f>
        <v>215.53700600000002</v>
      </c>
      <c r="E46">
        <f t="shared" si="2"/>
        <v>214.88307100000003</v>
      </c>
      <c r="F46">
        <f t="shared" si="9"/>
        <v>160.08858073410201</v>
      </c>
      <c r="G46">
        <f t="shared" si="5"/>
        <v>3002.436163499593</v>
      </c>
      <c r="H46">
        <f t="shared" si="3"/>
        <v>4.0907748284937977</v>
      </c>
      <c r="M46" s="4">
        <f>Input!J47</f>
        <v>9.102776428571417</v>
      </c>
      <c r="N46">
        <f t="shared" si="6"/>
        <v>8.8412024285714175</v>
      </c>
      <c r="O46">
        <f t="shared" si="7"/>
        <v>4.291737069478093</v>
      </c>
      <c r="P46">
        <f t="shared" si="8"/>
        <v>20.697635053590151</v>
      </c>
      <c r="Q46">
        <f t="shared" si="4"/>
        <v>32.713132769636204</v>
      </c>
    </row>
    <row r="47" spans="1:17" x14ac:dyDescent="0.25">
      <c r="A47">
        <f>Input!G48</f>
        <v>44</v>
      </c>
      <c r="B47">
        <f t="shared" si="1"/>
        <v>44</v>
      </c>
      <c r="C47">
        <f t="shared" si="10"/>
        <v>-5.689734264982568</v>
      </c>
      <c r="D47" s="4">
        <f>Input!I48</f>
        <v>223.67195857142858</v>
      </c>
      <c r="E47">
        <f t="shared" si="2"/>
        <v>223.01802357142859</v>
      </c>
      <c r="F47">
        <f t="shared" si="9"/>
        <v>164.41014267964118</v>
      </c>
      <c r="G47">
        <f t="shared" si="5"/>
        <v>3434.8837026259389</v>
      </c>
      <c r="H47">
        <f t="shared" si="3"/>
        <v>5.2853805342259426</v>
      </c>
      <c r="M47" s="4">
        <f>Input!J48</f>
        <v>8.1349525714285562</v>
      </c>
      <c r="N47">
        <f t="shared" si="6"/>
        <v>7.8733785714285567</v>
      </c>
      <c r="O47">
        <f t="shared" si="7"/>
        <v>4.3215619455391598</v>
      </c>
      <c r="P47">
        <f t="shared" si="8"/>
        <v>12.61540134394434</v>
      </c>
      <c r="Q47">
        <f t="shared" si="4"/>
        <v>22.578802113494124</v>
      </c>
    </row>
    <row r="48" spans="1:17" x14ac:dyDescent="0.25">
      <c r="A48">
        <f>Input!G49</f>
        <v>45</v>
      </c>
      <c r="B48">
        <f t="shared" si="1"/>
        <v>45</v>
      </c>
      <c r="C48">
        <f t="shared" si="10"/>
        <v>-5.6885172317815957</v>
      </c>
      <c r="D48" s="4">
        <f>Input!I49</f>
        <v>231.10066114285715</v>
      </c>
      <c r="E48">
        <f t="shared" si="2"/>
        <v>230.44672614285716</v>
      </c>
      <c r="F48">
        <f t="shared" si="9"/>
        <v>168.76173031994554</v>
      </c>
      <c r="G48">
        <f t="shared" si="5"/>
        <v>3805.0387096726236</v>
      </c>
      <c r="H48">
        <f t="shared" si="3"/>
        <v>44.230256757580413</v>
      </c>
      <c r="M48" s="4">
        <f>Input!J49</f>
        <v>7.4287025714285733</v>
      </c>
      <c r="N48">
        <f t="shared" si="6"/>
        <v>7.1671285714285737</v>
      </c>
      <c r="O48">
        <f t="shared" si="7"/>
        <v>4.3515876403043556</v>
      </c>
      <c r="P48">
        <f t="shared" si="8"/>
        <v>7.9272707348358287</v>
      </c>
      <c r="Q48">
        <f t="shared" si="4"/>
        <v>16.365792746791325</v>
      </c>
    </row>
    <row r="49" spans="1:17" x14ac:dyDescent="0.25">
      <c r="A49">
        <f>Input!G50</f>
        <v>46</v>
      </c>
      <c r="B49">
        <f t="shared" si="1"/>
        <v>46</v>
      </c>
      <c r="C49">
        <f t="shared" si="10"/>
        <v>-5.6873001985806244</v>
      </c>
      <c r="D49" s="4">
        <f>Input!I50</f>
        <v>236.80297514285712</v>
      </c>
      <c r="E49">
        <f t="shared" si="2"/>
        <v>236.14904014285713</v>
      </c>
      <c r="F49">
        <f t="shared" si="9"/>
        <v>173.14354577972827</v>
      </c>
      <c r="G49">
        <f t="shared" si="5"/>
        <v>3969.6923199422627</v>
      </c>
      <c r="H49">
        <f t="shared" si="3"/>
        <v>121.71381995191855</v>
      </c>
      <c r="M49" s="4">
        <f>Input!J50</f>
        <v>5.7023139999999728</v>
      </c>
      <c r="N49">
        <f t="shared" si="6"/>
        <v>5.4407399999999733</v>
      </c>
      <c r="O49">
        <f t="shared" si="7"/>
        <v>4.381815459782719</v>
      </c>
      <c r="P49">
        <f t="shared" si="8"/>
        <v>1.1213211818743234</v>
      </c>
      <c r="Q49">
        <f t="shared" si="4"/>
        <v>5.3781187379594533</v>
      </c>
    </row>
    <row r="50" spans="1:17" x14ac:dyDescent="0.25">
      <c r="A50">
        <f>Input!G51</f>
        <v>47</v>
      </c>
      <c r="B50">
        <f t="shared" si="1"/>
        <v>47</v>
      </c>
      <c r="C50">
        <f t="shared" si="10"/>
        <v>-5.6860831653796522</v>
      </c>
      <c r="D50" s="4">
        <f>Input!I51</f>
        <v>242.24371514285713</v>
      </c>
      <c r="E50">
        <f t="shared" si="2"/>
        <v>241.58978014285714</v>
      </c>
      <c r="F50">
        <f t="shared" si="9"/>
        <v>177.5557924978834</v>
      </c>
      <c r="G50">
        <f t="shared" si="5"/>
        <v>4100.351573716649</v>
      </c>
      <c r="H50">
        <f t="shared" si="3"/>
        <v>238.53707051923251</v>
      </c>
      <c r="M50" s="4">
        <f>Input!J51</f>
        <v>5.4407400000000052</v>
      </c>
      <c r="N50">
        <f t="shared" si="6"/>
        <v>5.1791660000000057</v>
      </c>
      <c r="O50">
        <f t="shared" si="7"/>
        <v>4.4122467181551244</v>
      </c>
      <c r="P50">
        <f t="shared" si="8"/>
        <v>0.58816518486546854</v>
      </c>
      <c r="Q50">
        <f t="shared" si="4"/>
        <v>4.233319132684028</v>
      </c>
    </row>
    <row r="51" spans="1:17" x14ac:dyDescent="0.25">
      <c r="A51">
        <f>Input!G52</f>
        <v>48</v>
      </c>
      <c r="B51">
        <f t="shared" si="1"/>
        <v>48</v>
      </c>
      <c r="C51">
        <f t="shared" si="10"/>
        <v>-5.6848661321786809</v>
      </c>
      <c r="D51" s="4">
        <f>Input!I52</f>
        <v>247.08283471428572</v>
      </c>
      <c r="E51">
        <f t="shared" si="2"/>
        <v>246.42889971428573</v>
      </c>
      <c r="F51">
        <f t="shared" si="9"/>
        <v>181.99867523570646</v>
      </c>
      <c r="G51">
        <f t="shared" si="5"/>
        <v>4151.2538263601164</v>
      </c>
      <c r="H51">
        <f t="shared" si="3"/>
        <v>395.51377412893186</v>
      </c>
      <c r="M51" s="4">
        <f>Input!J52</f>
        <v>4.8391195714285971</v>
      </c>
      <c r="N51">
        <f t="shared" si="6"/>
        <v>4.5775455714285975</v>
      </c>
      <c r="O51">
        <f t="shared" si="7"/>
        <v>4.4428827378230622</v>
      </c>
      <c r="P51">
        <f t="shared" si="8"/>
        <v>1.8134078754672094E-2</v>
      </c>
      <c r="Q51">
        <f t="shared" si="4"/>
        <v>2.1195944422466715</v>
      </c>
    </row>
    <row r="52" spans="1:17" x14ac:dyDescent="0.25">
      <c r="A52">
        <f>Input!G53</f>
        <v>49</v>
      </c>
      <c r="B52">
        <f t="shared" si="1"/>
        <v>49</v>
      </c>
      <c r="C52">
        <f t="shared" si="10"/>
        <v>-5.6836490989777086</v>
      </c>
      <c r="D52" s="4">
        <f>Input!I53</f>
        <v>250.92797300000001</v>
      </c>
      <c r="E52">
        <f t="shared" si="2"/>
        <v>250.27403800000002</v>
      </c>
      <c r="F52">
        <f t="shared" si="9"/>
        <v>186.47240008516451</v>
      </c>
      <c r="G52">
        <f t="shared" si="5"/>
        <v>4070.649000615776</v>
      </c>
      <c r="H52">
        <f t="shared" si="3"/>
        <v>593.47064551325559</v>
      </c>
      <c r="M52" s="4">
        <f>Input!J53</f>
        <v>3.8451382857142846</v>
      </c>
      <c r="N52">
        <f t="shared" si="6"/>
        <v>3.5835642857142846</v>
      </c>
      <c r="O52">
        <f t="shared" si="7"/>
        <v>4.4737248494580575</v>
      </c>
      <c r="P52">
        <f t="shared" si="8"/>
        <v>0.79238582924463141</v>
      </c>
      <c r="Q52">
        <f t="shared" si="4"/>
        <v>0.21335291845043433</v>
      </c>
    </row>
    <row r="53" spans="1:17" x14ac:dyDescent="0.25">
      <c r="A53">
        <f>Input!G54</f>
        <v>50</v>
      </c>
      <c r="B53">
        <f t="shared" si="1"/>
        <v>50</v>
      </c>
      <c r="C53">
        <f t="shared" si="10"/>
        <v>-5.6824320657767364</v>
      </c>
      <c r="D53" s="4">
        <f>Input!I54</f>
        <v>252.78514857142858</v>
      </c>
      <c r="E53">
        <f t="shared" si="2"/>
        <v>252.13121357142859</v>
      </c>
      <c r="F53">
        <f t="shared" si="9"/>
        <v>190.97717447721553</v>
      </c>
      <c r="G53">
        <f t="shared" si="5"/>
        <v>3739.8164975365394</v>
      </c>
      <c r="H53">
        <f t="shared" si="3"/>
        <v>833.24753477197419</v>
      </c>
      <c r="M53" s="4">
        <f>Input!J54</f>
        <v>1.85717557142857</v>
      </c>
      <c r="N53">
        <f t="shared" si="6"/>
        <v>1.5956015714285701</v>
      </c>
      <c r="O53">
        <f t="shared" si="7"/>
        <v>4.5047743920510221</v>
      </c>
      <c r="P53">
        <f t="shared" si="8"/>
        <v>8.4632865002483939</v>
      </c>
      <c r="Q53">
        <f t="shared" si="4"/>
        <v>2.3288630849769594</v>
      </c>
    </row>
    <row r="54" spans="1:17" x14ac:dyDescent="0.25">
      <c r="A54">
        <f>Input!G55</f>
        <v>51</v>
      </c>
      <c r="B54">
        <f t="shared" si="1"/>
        <v>51</v>
      </c>
      <c r="C54">
        <f t="shared" si="10"/>
        <v>-5.6812150325757651</v>
      </c>
      <c r="D54" s="4">
        <f>Input!I55</f>
        <v>253.90991685714286</v>
      </c>
      <c r="E54">
        <f t="shared" si="2"/>
        <v>253.25598185714287</v>
      </c>
      <c r="F54">
        <f t="shared" si="9"/>
        <v>195.51320719017761</v>
      </c>
      <c r="G54">
        <f t="shared" si="5"/>
        <v>3334.2280262399249</v>
      </c>
      <c r="H54">
        <f t="shared" si="3"/>
        <v>1115.6976162194858</v>
      </c>
      <c r="M54" s="4">
        <f>Input!J55</f>
        <v>1.124768285714282</v>
      </c>
      <c r="N54">
        <f t="shared" si="6"/>
        <v>0.86319428571428203</v>
      </c>
      <c r="O54">
        <f t="shared" si="7"/>
        <v>4.5360327129620943</v>
      </c>
      <c r="P54">
        <f t="shared" si="8"/>
        <v>13.489742112668184</v>
      </c>
      <c r="Q54">
        <f t="shared" si="4"/>
        <v>5.1006803432152426</v>
      </c>
    </row>
    <row r="55" spans="1:17" x14ac:dyDescent="0.25">
      <c r="A55">
        <f>Input!G56</f>
        <v>52</v>
      </c>
      <c r="B55">
        <f t="shared" si="1"/>
        <v>52</v>
      </c>
      <c r="C55">
        <f t="shared" si="10"/>
        <v>-5.6799979993747929</v>
      </c>
      <c r="D55" s="4">
        <f>Input!I56</f>
        <v>254.7992685714286</v>
      </c>
      <c r="E55">
        <f t="shared" si="2"/>
        <v>254.14533357142861</v>
      </c>
      <c r="F55">
        <f t="shared" si="9"/>
        <v>200.0807083581484</v>
      </c>
      <c r="G55">
        <f t="shared" si="5"/>
        <v>2922.9836994524539</v>
      </c>
      <c r="H55">
        <f t="shared" si="3"/>
        <v>1441.6875798078361</v>
      </c>
      <c r="M55" s="4">
        <f>Input!J56</f>
        <v>0.88935171428573767</v>
      </c>
      <c r="N55">
        <f t="shared" si="6"/>
        <v>0.6277777142857377</v>
      </c>
      <c r="O55">
        <f t="shared" si="7"/>
        <v>4.5675011679707964</v>
      </c>
      <c r="P55">
        <f t="shared" si="8"/>
        <v>15.521420891516128</v>
      </c>
      <c r="Q55">
        <f t="shared" si="4"/>
        <v>6.219463166589958</v>
      </c>
    </row>
    <row r="56" spans="1:17" x14ac:dyDescent="0.25">
      <c r="A56">
        <f>Input!G57</f>
        <v>53</v>
      </c>
      <c r="B56">
        <f t="shared" si="1"/>
        <v>53</v>
      </c>
      <c r="C56">
        <f t="shared" si="10"/>
        <v>-5.6787809661738216</v>
      </c>
      <c r="D56" s="4">
        <f>Input!I57</f>
        <v>255.55783328571428</v>
      </c>
      <c r="E56">
        <f t="shared" si="2"/>
        <v>254.90389828571429</v>
      </c>
      <c r="F56">
        <f t="shared" si="9"/>
        <v>204.67988947947467</v>
      </c>
      <c r="G56">
        <f t="shared" si="5"/>
        <v>2522.4510605692353</v>
      </c>
      <c r="H56">
        <f t="shared" si="3"/>
        <v>1812.0978251595941</v>
      </c>
      <c r="M56" s="4">
        <f>Input!J57</f>
        <v>0.75856471428568284</v>
      </c>
      <c r="N56">
        <f t="shared" si="6"/>
        <v>0.49699071428568287</v>
      </c>
      <c r="O56">
        <f t="shared" si="7"/>
        <v>4.5991811213262785</v>
      </c>
      <c r="P56">
        <f t="shared" si="8"/>
        <v>16.827966135615885</v>
      </c>
      <c r="Q56">
        <f t="shared" si="4"/>
        <v>6.8889039215068815</v>
      </c>
    </row>
    <row r="57" spans="1:17" x14ac:dyDescent="0.25">
      <c r="A57">
        <f>Input!G58</f>
        <v>54</v>
      </c>
      <c r="B57">
        <f t="shared" si="1"/>
        <v>54</v>
      </c>
      <c r="C57">
        <f t="shared" si="10"/>
        <v>-5.6775639329728493</v>
      </c>
      <c r="D57" s="4">
        <f>Input!I58</f>
        <v>256.39487014285714</v>
      </c>
      <c r="E57">
        <f t="shared" si="2"/>
        <v>255.74093514285715</v>
      </c>
      <c r="F57">
        <f t="shared" si="9"/>
        <v>209.31096342527275</v>
      </c>
      <c r="G57">
        <f t="shared" si="5"/>
        <v>2155.7422736956878</v>
      </c>
      <c r="H57">
        <f t="shared" si="3"/>
        <v>2227.8226582449988</v>
      </c>
      <c r="M57" s="4">
        <f>Input!J58</f>
        <v>0.8370368571428628</v>
      </c>
      <c r="N57">
        <f t="shared" si="6"/>
        <v>0.57546285714286283</v>
      </c>
      <c r="O57">
        <f t="shared" si="7"/>
        <v>4.6310739457980672</v>
      </c>
      <c r="P57">
        <f t="shared" si="8"/>
        <v>16.447981302423056</v>
      </c>
      <c r="Q57">
        <f t="shared" si="4"/>
        <v>6.483134502102426</v>
      </c>
    </row>
    <row r="58" spans="1:17" x14ac:dyDescent="0.25">
      <c r="A58">
        <f>Input!G59</f>
        <v>55</v>
      </c>
      <c r="B58">
        <f t="shared" si="1"/>
        <v>55</v>
      </c>
      <c r="C58">
        <f t="shared" si="10"/>
        <v>-5.6763468997718771</v>
      </c>
      <c r="D58" s="4">
        <f>Input!I59</f>
        <v>257.36269414285715</v>
      </c>
      <c r="E58">
        <f t="shared" si="2"/>
        <v>256.70875914285716</v>
      </c>
      <c r="F58">
        <f t="shared" si="9"/>
        <v>213.97414444799963</v>
      </c>
      <c r="G58">
        <f t="shared" si="5"/>
        <v>1826.2472931179329</v>
      </c>
      <c r="H58">
        <f t="shared" si="3"/>
        <v>2689.7704907381672</v>
      </c>
      <c r="M58" s="4">
        <f>Input!J59</f>
        <v>0.96782400000000735</v>
      </c>
      <c r="N58">
        <f t="shared" si="6"/>
        <v>0.70625000000000737</v>
      </c>
      <c r="O58">
        <f t="shared" si="7"/>
        <v>4.6631810227269019</v>
      </c>
      <c r="P58">
        <f t="shared" si="8"/>
        <v>15.657303118618508</v>
      </c>
      <c r="Q58">
        <f t="shared" si="4"/>
        <v>5.834219329363509</v>
      </c>
    </row>
    <row r="59" spans="1:17" x14ac:dyDescent="0.25">
      <c r="A59">
        <f>Input!G60</f>
        <v>56</v>
      </c>
      <c r="B59">
        <f t="shared" si="1"/>
        <v>56</v>
      </c>
      <c r="C59">
        <f t="shared" si="10"/>
        <v>-5.6751298665709058</v>
      </c>
      <c r="D59" s="4">
        <f>Input!I60</f>
        <v>258.35667557142858</v>
      </c>
      <c r="E59">
        <f t="shared" si="2"/>
        <v>257.70274057142859</v>
      </c>
      <c r="F59">
        <f t="shared" si="9"/>
        <v>218.66964819007563</v>
      </c>
      <c r="G59">
        <f t="shared" si="5"/>
        <v>1523.5823008512343</v>
      </c>
      <c r="H59">
        <f t="shared" si="3"/>
        <v>3198.8640420876895</v>
      </c>
      <c r="M59" s="4">
        <f>Input!J60</f>
        <v>0.99398142857143057</v>
      </c>
      <c r="N59">
        <f t="shared" si="6"/>
        <v>0.7324074285714306</v>
      </c>
      <c r="O59">
        <f t="shared" si="7"/>
        <v>4.6955037420759895</v>
      </c>
      <c r="P59">
        <f t="shared" si="8"/>
        <v>15.706132390113424</v>
      </c>
      <c r="Q59">
        <f t="shared" si="4"/>
        <v>5.7085415612325692</v>
      </c>
    </row>
    <row r="60" spans="1:17" x14ac:dyDescent="0.25">
      <c r="A60">
        <f>Input!G61</f>
        <v>57</v>
      </c>
      <c r="B60">
        <f t="shared" si="1"/>
        <v>57</v>
      </c>
      <c r="C60">
        <f t="shared" si="10"/>
        <v>-5.6739128333699336</v>
      </c>
      <c r="D60" s="4">
        <f>Input!I61</f>
        <v>259.63838842857143</v>
      </c>
      <c r="E60">
        <f t="shared" si="2"/>
        <v>258.98445342857144</v>
      </c>
      <c r="F60">
        <f t="shared" si="9"/>
        <v>223.39769169255825</v>
      </c>
      <c r="G60">
        <f t="shared" si="5"/>
        <v>1266.4176108557724</v>
      </c>
      <c r="H60">
        <f t="shared" si="3"/>
        <v>3756.0405443372911</v>
      </c>
      <c r="M60" s="4">
        <f>Input!J61</f>
        <v>1.2817128571428498</v>
      </c>
      <c r="N60">
        <f t="shared" si="6"/>
        <v>1.0201388571428498</v>
      </c>
      <c r="O60">
        <f t="shared" si="7"/>
        <v>4.7280435024826071</v>
      </c>
      <c r="P60">
        <f t="shared" si="8"/>
        <v>13.748556858932151</v>
      </c>
      <c r="Q60">
        <f t="shared" si="4"/>
        <v>4.4164031738327267</v>
      </c>
    </row>
    <row r="61" spans="1:17" x14ac:dyDescent="0.25">
      <c r="A61">
        <f>Input!G62</f>
        <v>58</v>
      </c>
      <c r="B61">
        <f t="shared" si="1"/>
        <v>58</v>
      </c>
      <c r="C61">
        <f t="shared" si="10"/>
        <v>-5.6726958001689622</v>
      </c>
      <c r="D61" s="4">
        <f>Input!I62</f>
        <v>260.99857342857143</v>
      </c>
      <c r="E61">
        <f t="shared" si="2"/>
        <v>260.34463842857144</v>
      </c>
      <c r="F61">
        <f t="shared" si="9"/>
        <v>228.15849340386805</v>
      </c>
      <c r="G61">
        <f t="shared" si="5"/>
        <v>1035.947931551239</v>
      </c>
      <c r="H61">
        <f t="shared" si="3"/>
        <v>4362.2519497327803</v>
      </c>
      <c r="M61" s="4">
        <f>Input!J62</f>
        <v>1.3601850000000013</v>
      </c>
      <c r="N61">
        <f t="shared" si="6"/>
        <v>1.0986110000000013</v>
      </c>
      <c r="O61">
        <f t="shared" si="7"/>
        <v>4.7608017113097896</v>
      </c>
      <c r="P61">
        <f t="shared" si="8"/>
        <v>13.411640806003692</v>
      </c>
      <c r="Q61">
        <f t="shared" si="4"/>
        <v>4.0927388660318984</v>
      </c>
    </row>
    <row r="62" spans="1:17" x14ac:dyDescent="0.25">
      <c r="A62">
        <f>Input!G63</f>
        <v>59</v>
      </c>
      <c r="B62">
        <f t="shared" si="1"/>
        <v>59</v>
      </c>
      <c r="C62">
        <f t="shared" si="10"/>
        <v>-5.67147876696799</v>
      </c>
      <c r="D62" s="4">
        <f>Input!I63</f>
        <v>262.25412885714286</v>
      </c>
      <c r="E62">
        <f t="shared" si="2"/>
        <v>261.60019385714287</v>
      </c>
      <c r="F62">
        <f t="shared" si="9"/>
        <v>232.95227318856658</v>
      </c>
      <c r="G62">
        <f t="shared" si="5"/>
        <v>820.70335863304058</v>
      </c>
      <c r="H62">
        <f t="shared" si="3"/>
        <v>5018.4651411519226</v>
      </c>
      <c r="M62" s="4">
        <f>Input!J63</f>
        <v>1.2555554285714265</v>
      </c>
      <c r="N62">
        <f t="shared" si="6"/>
        <v>0.99398142857142657</v>
      </c>
      <c r="O62">
        <f t="shared" si="7"/>
        <v>4.7937797846985353</v>
      </c>
      <c r="P62">
        <f t="shared" si="8"/>
        <v>14.438467547226278</v>
      </c>
      <c r="Q62">
        <f t="shared" si="4"/>
        <v>4.5270283133824458</v>
      </c>
    </row>
    <row r="63" spans="1:17" x14ac:dyDescent="0.25">
      <c r="A63">
        <f>Input!G64</f>
        <v>60</v>
      </c>
      <c r="B63">
        <f t="shared" si="1"/>
        <v>60</v>
      </c>
      <c r="C63">
        <f t="shared" si="10"/>
        <v>-5.6702617337670178</v>
      </c>
      <c r="D63" s="4">
        <f>Input!I64</f>
        <v>263.53584171428571</v>
      </c>
      <c r="E63">
        <f t="shared" si="2"/>
        <v>262.88190671428572</v>
      </c>
      <c r="F63">
        <f t="shared" si="9"/>
        <v>237.77925233618669</v>
      </c>
      <c r="G63">
        <f t="shared" si="5"/>
        <v>630.14325682629453</v>
      </c>
      <c r="H63">
        <f t="shared" si="3"/>
        <v>5725.6621453943471</v>
      </c>
      <c r="M63" s="4">
        <f>Input!J64</f>
        <v>1.2817128571428498</v>
      </c>
      <c r="N63">
        <f t="shared" si="6"/>
        <v>1.0201388571428498</v>
      </c>
      <c r="O63">
        <f t="shared" si="7"/>
        <v>4.8269791476201069</v>
      </c>
      <c r="P63">
        <f t="shared" si="8"/>
        <v>14.492032997200967</v>
      </c>
      <c r="Q63">
        <f t="shared" si="4"/>
        <v>4.4164031738327267</v>
      </c>
    </row>
    <row r="64" spans="1:17" x14ac:dyDescent="0.25">
      <c r="A64">
        <f>Input!G65</f>
        <v>61</v>
      </c>
      <c r="B64">
        <f t="shared" si="1"/>
        <v>61</v>
      </c>
      <c r="C64">
        <f t="shared" si="10"/>
        <v>-5.6690447005660465</v>
      </c>
      <c r="D64" s="4">
        <f>Input!I65</f>
        <v>264.68676757142856</v>
      </c>
      <c r="E64">
        <f t="shared" si="2"/>
        <v>264.03283257142857</v>
      </c>
      <c r="F64">
        <f t="shared" si="9"/>
        <v>242.63965357011543</v>
      </c>
      <c r="G64">
        <f t="shared" si="5"/>
        <v>457.6681077822256</v>
      </c>
      <c r="H64">
        <f t="shared" si="3"/>
        <v>6484.8403493690867</v>
      </c>
      <c r="M64" s="4">
        <f>Input!J65</f>
        <v>1.1509258571428518</v>
      </c>
      <c r="N64">
        <f t="shared" si="6"/>
        <v>0.88935185714285181</v>
      </c>
      <c r="O64">
        <f t="shared" si="7"/>
        <v>4.8604012339287515</v>
      </c>
      <c r="P64">
        <f t="shared" si="8"/>
        <v>15.769233152871681</v>
      </c>
      <c r="Q64">
        <f t="shared" si="4"/>
        <v>4.9832124551676475</v>
      </c>
    </row>
    <row r="65" spans="1:17" x14ac:dyDescent="0.25">
      <c r="A65">
        <f>Input!G66</f>
        <v>62</v>
      </c>
      <c r="B65">
        <f t="shared" si="1"/>
        <v>62</v>
      </c>
      <c r="C65">
        <f t="shared" si="10"/>
        <v>-5.6678276673650743</v>
      </c>
      <c r="D65" s="4">
        <f>Input!I66</f>
        <v>265.83769328571429</v>
      </c>
      <c r="E65">
        <f t="shared" si="2"/>
        <v>265.1837582857143</v>
      </c>
      <c r="F65">
        <f t="shared" si="9"/>
        <v>247.53370105653022</v>
      </c>
      <c r="G65">
        <f t="shared" si="5"/>
        <v>311.52452019347339</v>
      </c>
      <c r="H65">
        <f t="shared" si="3"/>
        <v>7297.0127192178579</v>
      </c>
      <c r="M65" s="4">
        <f>Input!J66</f>
        <v>1.1509257142857336</v>
      </c>
      <c r="N65">
        <f t="shared" si="6"/>
        <v>0.88935171428573367</v>
      </c>
      <c r="O65">
        <f t="shared" si="7"/>
        <v>4.8940474864147898</v>
      </c>
      <c r="P65">
        <f t="shared" si="8"/>
        <v>16.037588227308333</v>
      </c>
      <c r="Q65">
        <f t="shared" si="4"/>
        <v>4.9832130929707041</v>
      </c>
    </row>
    <row r="66" spans="1:17" x14ac:dyDescent="0.25">
      <c r="A66">
        <f>Input!G67</f>
        <v>63</v>
      </c>
      <c r="B66">
        <f t="shared" si="1"/>
        <v>63</v>
      </c>
      <c r="C66">
        <f t="shared" si="10"/>
        <v>-5.6666106341641029</v>
      </c>
      <c r="D66" s="4">
        <f>Input!I67</f>
        <v>266.88398942857145</v>
      </c>
      <c r="E66">
        <f t="shared" si="2"/>
        <v>266.23005442857146</v>
      </c>
      <c r="F66">
        <f t="shared" si="9"/>
        <v>252.461620413388</v>
      </c>
      <c r="G66">
        <f t="shared" si="5"/>
        <v>189.56977523046092</v>
      </c>
      <c r="H66">
        <f t="shared" si="3"/>
        <v>8163.2080224125793</v>
      </c>
      <c r="M66" s="4">
        <f>Input!J67</f>
        <v>1.0462961428571589</v>
      </c>
      <c r="N66">
        <f t="shared" si="6"/>
        <v>0.78472214285715891</v>
      </c>
      <c r="O66">
        <f t="shared" si="7"/>
        <v>4.9279193568577879</v>
      </c>
      <c r="P66">
        <f t="shared" si="8"/>
        <v>17.166083154102576</v>
      </c>
      <c r="Q66">
        <f t="shared" si="4"/>
        <v>5.4612919590847184</v>
      </c>
    </row>
    <row r="67" spans="1:17" x14ac:dyDescent="0.25">
      <c r="A67">
        <f>Input!G68</f>
        <v>64</v>
      </c>
      <c r="B67">
        <f t="shared" si="1"/>
        <v>64</v>
      </c>
      <c r="C67">
        <f t="shared" ref="C67:C84" si="11">((B67-$Y$3)/$Z$3)</f>
        <v>-5.6653936009631307</v>
      </c>
      <c r="D67" s="4">
        <f>Input!I68</f>
        <v>267.72102628571429</v>
      </c>
      <c r="E67">
        <f t="shared" si="2"/>
        <v>267.0670912857143</v>
      </c>
      <c r="F67">
        <f t="shared" si="9"/>
        <v>257.42363871946827</v>
      </c>
      <c r="G67">
        <f t="shared" si="5"/>
        <v>92.996177397437066</v>
      </c>
      <c r="H67">
        <f t="shared" si="3"/>
        <v>9084.4710528662599</v>
      </c>
      <c r="M67" s="4">
        <f>Input!J68</f>
        <v>0.83703685714283438</v>
      </c>
      <c r="N67">
        <f t="shared" si="6"/>
        <v>0.57546285714283441</v>
      </c>
      <c r="O67">
        <f t="shared" si="7"/>
        <v>4.9620183060802576</v>
      </c>
      <c r="P67">
        <f t="shared" si="8"/>
        <v>19.241868706602602</v>
      </c>
      <c r="Q67">
        <f t="shared" si="4"/>
        <v>6.4831345021025708</v>
      </c>
    </row>
    <row r="68" spans="1:17" x14ac:dyDescent="0.25">
      <c r="A68">
        <f>Input!G69</f>
        <v>65</v>
      </c>
      <c r="B68">
        <f t="shared" ref="B68:B84" si="12">A68-$A$3</f>
        <v>65</v>
      </c>
      <c r="C68">
        <f t="shared" si="11"/>
        <v>-5.6641765677621585</v>
      </c>
      <c r="D68" s="4">
        <f>Input!I69</f>
        <v>268.37496142857145</v>
      </c>
      <c r="E68">
        <f t="shared" ref="E68:E84" si="13">D68-$D$3</f>
        <v>267.72102642857146</v>
      </c>
      <c r="F68">
        <f t="shared" si="9"/>
        <v>262.41998452346974</v>
      </c>
      <c r="G68">
        <f t="shared" si="5"/>
        <v>28.101045279644541</v>
      </c>
      <c r="H68">
        <f t="shared" ref="H68:H84" si="14">(F68-$I$4)^2</f>
        <v>10061.862859096736</v>
      </c>
      <c r="M68" s="4">
        <f>Input!J69</f>
        <v>0.65393514285716492</v>
      </c>
      <c r="N68">
        <f t="shared" si="6"/>
        <v>0.39236114285716495</v>
      </c>
      <c r="O68">
        <f t="shared" si="7"/>
        <v>4.9963458040014386</v>
      </c>
      <c r="P68">
        <f t="shared" si="8"/>
        <v>21.196674760051756</v>
      </c>
      <c r="Q68">
        <f t="shared" ref="Q68:Q84" si="15">(N68-$R$4)^2</f>
        <v>7.4490879141711694</v>
      </c>
    </row>
    <row r="69" spans="1:17" x14ac:dyDescent="0.25">
      <c r="A69">
        <f>Input!G70</f>
        <v>66</v>
      </c>
      <c r="B69">
        <f t="shared" si="12"/>
        <v>66</v>
      </c>
      <c r="C69">
        <f t="shared" si="11"/>
        <v>-5.6629595345611872</v>
      </c>
      <c r="D69" s="4">
        <f>Input!I70</f>
        <v>269.36894271428571</v>
      </c>
      <c r="E69">
        <f t="shared" si="13"/>
        <v>268.71500771428572</v>
      </c>
      <c r="F69">
        <f t="shared" si="9"/>
        <v>267.45088785316136</v>
      </c>
      <c r="G69">
        <f t="shared" ref="G69:G84" si="16">(E69-F69)^2</f>
        <v>1.5979990232890628</v>
      </c>
      <c r="H69">
        <f t="shared" si="14"/>
        <v>11096.460975483384</v>
      </c>
      <c r="M69" s="4">
        <f>Input!J70</f>
        <v>0.99398128571425559</v>
      </c>
      <c r="N69">
        <f t="shared" ref="N69:N84" si="17">M69-$M$3</f>
        <v>0.73240728571425562</v>
      </c>
      <c r="O69">
        <f t="shared" ref="O69:O84" si="18">$X$3*((1/$Z$3)*(1/SQRT(2*PI()))*EXP(-1*C69*C69/2))</f>
        <v>5.0309033296916068</v>
      </c>
      <c r="P69">
        <f t="shared" ref="P69:P84" si="19">(N69-O69)^2</f>
        <v>18.477068240088943</v>
      </c>
      <c r="Q69">
        <f t="shared" si="15"/>
        <v>5.7085422438771545</v>
      </c>
    </row>
    <row r="70" spans="1:17" x14ac:dyDescent="0.25">
      <c r="A70">
        <f>Input!G71</f>
        <v>67</v>
      </c>
      <c r="B70">
        <f t="shared" si="12"/>
        <v>67</v>
      </c>
      <c r="C70">
        <f t="shared" si="11"/>
        <v>-5.661742501360215</v>
      </c>
      <c r="D70" s="4">
        <f>Input!I71</f>
        <v>270.33676657142854</v>
      </c>
      <c r="E70">
        <f t="shared" si="13"/>
        <v>269.68283157142855</v>
      </c>
      <c r="F70">
        <f t="shared" ref="F70:F84" si="20">F69+O70</f>
        <v>272.51658022458793</v>
      </c>
      <c r="G70">
        <f t="shared" si="16"/>
        <v>8.0301314292825747</v>
      </c>
      <c r="H70">
        <f t="shared" si="14"/>
        <v>12189.359656657347</v>
      </c>
      <c r="M70" s="4">
        <f>Input!J71</f>
        <v>0.96782385714283237</v>
      </c>
      <c r="N70">
        <f t="shared" si="17"/>
        <v>0.70624985714283239</v>
      </c>
      <c r="O70">
        <f t="shared" si="18"/>
        <v>5.065692371426592</v>
      </c>
      <c r="P70">
        <f t="shared" si="19"/>
        <v>19.004739035344713</v>
      </c>
      <c r="Q70">
        <f t="shared" si="15"/>
        <v>5.8342200194816467</v>
      </c>
    </row>
    <row r="71" spans="1:17" x14ac:dyDescent="0.25">
      <c r="A71">
        <f>Input!G72</f>
        <v>68</v>
      </c>
      <c r="B71">
        <f t="shared" si="12"/>
        <v>68</v>
      </c>
      <c r="C71">
        <f t="shared" si="11"/>
        <v>-5.6605254681592427</v>
      </c>
      <c r="D71" s="4">
        <f>Input!I72</f>
        <v>271.33074785714285</v>
      </c>
      <c r="E71">
        <f t="shared" si="13"/>
        <v>270.67681285714286</v>
      </c>
      <c r="F71">
        <f t="shared" si="20"/>
        <v>277.61729465133044</v>
      </c>
      <c r="G71">
        <f t="shared" si="16"/>
        <v>48.170287535449198</v>
      </c>
      <c r="H71">
        <f t="shared" si="14"/>
        <v>13341.670115066412</v>
      </c>
      <c r="M71" s="4">
        <f>Input!J72</f>
        <v>0.99398128571431243</v>
      </c>
      <c r="N71">
        <f t="shared" si="17"/>
        <v>0.73240728571431246</v>
      </c>
      <c r="O71">
        <f t="shared" si="18"/>
        <v>5.1007144267424911</v>
      </c>
      <c r="P71">
        <f t="shared" si="19"/>
        <v>19.082107278357782</v>
      </c>
      <c r="Q71">
        <f t="shared" si="15"/>
        <v>5.7085422438768827</v>
      </c>
    </row>
    <row r="72" spans="1:17" x14ac:dyDescent="0.25">
      <c r="A72">
        <f>Input!G73</f>
        <v>69</v>
      </c>
      <c r="B72">
        <f t="shared" si="12"/>
        <v>69</v>
      </c>
      <c r="C72">
        <f t="shared" si="11"/>
        <v>-5.6593084349582714</v>
      </c>
      <c r="D72" s="4">
        <f>Input!I73</f>
        <v>272.11547000000002</v>
      </c>
      <c r="E72">
        <f t="shared" si="13"/>
        <v>271.46153500000003</v>
      </c>
      <c r="F72">
        <f t="shared" si="20"/>
        <v>282.7532656538213</v>
      </c>
      <c r="G72">
        <f t="shared" si="16"/>
        <v>127.50318115844705</v>
      </c>
      <c r="H72">
        <f t="shared" si="14"/>
        <v>14554.520761756008</v>
      </c>
      <c r="M72" s="4">
        <f>Input!J73</f>
        <v>0.78472214285716291</v>
      </c>
      <c r="N72">
        <f t="shared" si="17"/>
        <v>0.52314814285716293</v>
      </c>
      <c r="O72">
        <f t="shared" si="18"/>
        <v>5.1359710024908898</v>
      </c>
      <c r="P72">
        <f t="shared" si="19"/>
        <v>21.278134734359476</v>
      </c>
      <c r="Q72">
        <f t="shared" si="15"/>
        <v>6.7522787837376868</v>
      </c>
    </row>
    <row r="73" spans="1:17" x14ac:dyDescent="0.25">
      <c r="A73">
        <f>Input!G74</f>
        <v>70</v>
      </c>
      <c r="B73">
        <f t="shared" si="12"/>
        <v>70</v>
      </c>
      <c r="C73">
        <f t="shared" si="11"/>
        <v>-5.6580914017572992</v>
      </c>
      <c r="D73" s="4">
        <f>Input!I74</f>
        <v>272.82171985714291</v>
      </c>
      <c r="E73">
        <f t="shared" si="13"/>
        <v>272.16778485714292</v>
      </c>
      <c r="F73">
        <f t="shared" si="20"/>
        <v>287.92472926871568</v>
      </c>
      <c r="G73">
        <f t="shared" si="16"/>
        <v>248.28129718939405</v>
      </c>
      <c r="H73">
        <f t="shared" si="14"/>
        <v>15829.057450408771</v>
      </c>
      <c r="M73" s="4">
        <f>Input!J74</f>
        <v>0.70624985714289323</v>
      </c>
      <c r="N73">
        <f t="shared" si="17"/>
        <v>0.44467585714289326</v>
      </c>
      <c r="O73">
        <f t="shared" si="18"/>
        <v>5.1714636148943827</v>
      </c>
      <c r="P73">
        <f t="shared" si="19"/>
        <v>22.342522506829358</v>
      </c>
      <c r="Q73">
        <f t="shared" si="15"/>
        <v>7.1662594634611896</v>
      </c>
    </row>
    <row r="74" spans="1:17" x14ac:dyDescent="0.25">
      <c r="A74">
        <f>Input!G75</f>
        <v>71</v>
      </c>
      <c r="B74">
        <f t="shared" si="12"/>
        <v>71</v>
      </c>
      <c r="C74">
        <f t="shared" si="11"/>
        <v>-5.6568743685563279</v>
      </c>
      <c r="D74" s="4">
        <f>Input!I75</f>
        <v>273.47565500000002</v>
      </c>
      <c r="E74">
        <f t="shared" si="13"/>
        <v>272.82172000000003</v>
      </c>
      <c r="F74">
        <f t="shared" si="20"/>
        <v>293.13192305831774</v>
      </c>
      <c r="G74">
        <f t="shared" si="16"/>
        <v>412.50434827009809</v>
      </c>
      <c r="H74">
        <f t="shared" si="14"/>
        <v>17166.443724684967</v>
      </c>
      <c r="M74" s="4">
        <f>Input!J75</f>
        <v>0.65393514285710808</v>
      </c>
      <c r="N74">
        <f t="shared" si="17"/>
        <v>0.3923611428571081</v>
      </c>
      <c r="O74">
        <f t="shared" si="18"/>
        <v>5.2071937896020755</v>
      </c>
      <c r="P74">
        <f t="shared" si="19"/>
        <v>23.182613416161153</v>
      </c>
      <c r="Q74">
        <f t="shared" si="15"/>
        <v>7.4490879141714803</v>
      </c>
    </row>
    <row r="75" spans="1:17" x14ac:dyDescent="0.25">
      <c r="A75">
        <f>Input!G76</f>
        <v>72</v>
      </c>
      <c r="B75">
        <f t="shared" si="12"/>
        <v>72</v>
      </c>
      <c r="C75">
        <f t="shared" si="11"/>
        <v>-5.6556573353553556</v>
      </c>
      <c r="D75" s="4">
        <f>Input!I76</f>
        <v>274.07727528571428</v>
      </c>
      <c r="E75">
        <f t="shared" si="13"/>
        <v>273.42334028571429</v>
      </c>
      <c r="F75">
        <f t="shared" si="20"/>
        <v>298.37508612006377</v>
      </c>
      <c r="G75">
        <f t="shared" si="16"/>
        <v>622.58962018197667</v>
      </c>
      <c r="H75">
        <f t="shared" si="14"/>
        <v>18567.861068907398</v>
      </c>
      <c r="M75" s="4">
        <f>Input!J76</f>
        <v>0.60162028571426163</v>
      </c>
      <c r="N75">
        <f t="shared" si="17"/>
        <v>0.34004628571426165</v>
      </c>
      <c r="O75">
        <f t="shared" si="18"/>
        <v>5.2431630617460048</v>
      </c>
      <c r="P75">
        <f t="shared" si="19"/>
        <v>24.040554119403911</v>
      </c>
      <c r="Q75">
        <f t="shared" si="15"/>
        <v>7.7373908182904989</v>
      </c>
    </row>
    <row r="76" spans="1:17" x14ac:dyDescent="0.25">
      <c r="A76">
        <f>Input!G77</f>
        <v>73</v>
      </c>
      <c r="B76">
        <f t="shared" si="12"/>
        <v>73</v>
      </c>
      <c r="C76">
        <f t="shared" si="11"/>
        <v>-5.6544403021543834</v>
      </c>
      <c r="D76" s="4">
        <f>Input!I77</f>
        <v>274.36500685714287</v>
      </c>
      <c r="E76">
        <f t="shared" si="13"/>
        <v>273.71107185714288</v>
      </c>
      <c r="F76">
        <f t="shared" si="20"/>
        <v>303.65445909606098</v>
      </c>
      <c r="G76">
        <f t="shared" si="16"/>
        <v>896.60643933980282</v>
      </c>
      <c r="H76">
        <f t="shared" si="14"/>
        <v>20034.509162134247</v>
      </c>
      <c r="M76" s="4">
        <f>Input!J77</f>
        <v>0.28773157142859418</v>
      </c>
      <c r="N76">
        <f t="shared" si="17"/>
        <v>2.6157571428594206E-2</v>
      </c>
      <c r="O76">
        <f t="shared" si="18"/>
        <v>5.2793729759971999</v>
      </c>
      <c r="P76">
        <f t="shared" si="19"/>
        <v>27.596272086796894</v>
      </c>
      <c r="Q76">
        <f t="shared" si="15"/>
        <v>9.5821530493850897</v>
      </c>
    </row>
    <row r="77" spans="1:17" x14ac:dyDescent="0.25">
      <c r="A77">
        <f>Input!G78</f>
        <v>74</v>
      </c>
      <c r="B77">
        <f t="shared" si="12"/>
        <v>74</v>
      </c>
      <c r="C77">
        <f t="shared" si="11"/>
        <v>-5.6532232689534121</v>
      </c>
      <c r="D77" s="4">
        <f>Input!I78</f>
        <v>274.75736799999999</v>
      </c>
      <c r="E77">
        <f t="shared" si="13"/>
        <v>274.103433</v>
      </c>
      <c r="F77">
        <f t="shared" si="20"/>
        <v>308.97028418268354</v>
      </c>
      <c r="G77">
        <f t="shared" si="16"/>
        <v>1215.6973113954011</v>
      </c>
      <c r="H77">
        <f t="shared" si="14"/>
        <v>21567.606135664439</v>
      </c>
      <c r="M77" s="4">
        <f>Input!J78</f>
        <v>0.3923611428571121</v>
      </c>
      <c r="N77">
        <f t="shared" si="17"/>
        <v>0.13078714285711213</v>
      </c>
      <c r="O77">
        <f t="shared" si="18"/>
        <v>5.3158250866225858</v>
      </c>
      <c r="P77">
        <f t="shared" si="19"/>
        <v>26.884618478287695</v>
      </c>
      <c r="Q77">
        <f t="shared" si="15"/>
        <v>8.945337611252473</v>
      </c>
    </row>
    <row r="78" spans="1:17" x14ac:dyDescent="0.25">
      <c r="A78">
        <f>Input!G79</f>
        <v>75</v>
      </c>
      <c r="B78">
        <f t="shared" si="12"/>
        <v>75</v>
      </c>
      <c r="C78">
        <f t="shared" si="11"/>
        <v>-5.6520062357524399</v>
      </c>
      <c r="D78" s="4">
        <f>Input!I79</f>
        <v>275.17588642857146</v>
      </c>
      <c r="E78">
        <f t="shared" si="13"/>
        <v>274.52195142857147</v>
      </c>
      <c r="F78">
        <f t="shared" si="20"/>
        <v>314.32280514022557</v>
      </c>
      <c r="G78">
        <f t="shared" si="16"/>
        <v>1584.1079561764898</v>
      </c>
      <c r="H78">
        <f t="shared" si="14"/>
        <v>23168.388834020327</v>
      </c>
      <c r="M78" s="4">
        <f>Input!J79</f>
        <v>0.41851842857147403</v>
      </c>
      <c r="N78">
        <f t="shared" si="17"/>
        <v>0.15694442857147406</v>
      </c>
      <c r="O78">
        <f t="shared" si="18"/>
        <v>5.3525209575420236</v>
      </c>
      <c r="P78">
        <f t="shared" si="19"/>
        <v>26.994015468389669</v>
      </c>
      <c r="Q78">
        <f t="shared" si="15"/>
        <v>8.7895554330209951</v>
      </c>
    </row>
    <row r="79" spans="1:17" x14ac:dyDescent="0.25">
      <c r="A79">
        <f>Input!G80</f>
        <v>76</v>
      </c>
      <c r="B79">
        <f t="shared" si="12"/>
        <v>76</v>
      </c>
      <c r="C79">
        <f t="shared" si="11"/>
        <v>-5.6507892025514685</v>
      </c>
      <c r="D79" s="4">
        <f>Input!I80</f>
        <v>275.64671971428572</v>
      </c>
      <c r="E79">
        <f t="shared" si="13"/>
        <v>274.99278471428573</v>
      </c>
      <c r="F79">
        <f t="shared" si="20"/>
        <v>319.71226730261105</v>
      </c>
      <c r="G79">
        <f t="shared" si="16"/>
        <v>1999.8321229675314</v>
      </c>
      <c r="H79">
        <f t="shared" si="14"/>
        <v>24838.113079453116</v>
      </c>
      <c r="M79" s="4">
        <f>Input!J80</f>
        <v>0.47083328571426364</v>
      </c>
      <c r="N79">
        <f t="shared" si="17"/>
        <v>0.20925928571426367</v>
      </c>
      <c r="O79">
        <f t="shared" si="18"/>
        <v>5.3894621623854979</v>
      </c>
      <c r="P79">
        <f t="shared" si="19"/>
        <v>26.834501843472935</v>
      </c>
      <c r="Q79">
        <f t="shared" si="15"/>
        <v>8.4820946339042784</v>
      </c>
    </row>
    <row r="80" spans="1:17" x14ac:dyDescent="0.25">
      <c r="A80">
        <f>Input!G81</f>
        <v>77</v>
      </c>
      <c r="B80">
        <f t="shared" si="12"/>
        <v>77</v>
      </c>
      <c r="C80">
        <f t="shared" si="11"/>
        <v>-5.6495721693504963</v>
      </c>
      <c r="D80" s="4">
        <f>Input!I81</f>
        <v>276.14371042857147</v>
      </c>
      <c r="E80">
        <f t="shared" si="13"/>
        <v>275.48977542857148</v>
      </c>
      <c r="F80">
        <f t="shared" si="20"/>
        <v>325.1389175871621</v>
      </c>
      <c r="G80">
        <f t="shared" si="16"/>
        <v>2465.0373170839407</v>
      </c>
      <c r="H80">
        <f t="shared" si="14"/>
        <v>26578.053940017275</v>
      </c>
      <c r="M80" s="4">
        <f>Input!J81</f>
        <v>0.49699071428574371</v>
      </c>
      <c r="N80">
        <f t="shared" si="17"/>
        <v>0.23541671428574373</v>
      </c>
      <c r="O80">
        <f t="shared" si="18"/>
        <v>5.4266502845510169</v>
      </c>
      <c r="P80">
        <f t="shared" si="19"/>
        <v>26.94890598104914</v>
      </c>
      <c r="Q80">
        <f t="shared" si="15"/>
        <v>8.330416867553831</v>
      </c>
    </row>
    <row r="81" spans="1:17" x14ac:dyDescent="0.25">
      <c r="A81">
        <f>Input!G82</f>
        <v>78</v>
      </c>
      <c r="B81">
        <f t="shared" si="12"/>
        <v>78</v>
      </c>
      <c r="C81">
        <f t="shared" si="11"/>
        <v>-5.6483551361495241</v>
      </c>
      <c r="D81" s="4">
        <f>Input!I82</f>
        <v>276.61454371428573</v>
      </c>
      <c r="E81">
        <f t="shared" si="13"/>
        <v>275.96060871428574</v>
      </c>
      <c r="F81">
        <f t="shared" si="20"/>
        <v>330.60300450442452</v>
      </c>
      <c r="G81">
        <f t="shared" si="16"/>
        <v>2985.7914176861759</v>
      </c>
      <c r="H81">
        <f t="shared" si="14"/>
        <v>28389.506001260321</v>
      </c>
      <c r="M81" s="4">
        <f>Input!J82</f>
        <v>0.47083328571426364</v>
      </c>
      <c r="N81">
        <f t="shared" si="17"/>
        <v>0.20925928571426367</v>
      </c>
      <c r="O81">
        <f t="shared" si="18"/>
        <v>5.4640869172624091</v>
      </c>
      <c r="P81">
        <f t="shared" si="19"/>
        <v>27.613213437281896</v>
      </c>
      <c r="Q81">
        <f t="shared" si="15"/>
        <v>8.4820946339042784</v>
      </c>
    </row>
    <row r="82" spans="1:17" x14ac:dyDescent="0.25">
      <c r="A82">
        <f>Input!G83</f>
        <v>79</v>
      </c>
      <c r="B82">
        <f t="shared" si="12"/>
        <v>79</v>
      </c>
      <c r="C82">
        <f t="shared" si="11"/>
        <v>-5.6471381029485528</v>
      </c>
      <c r="D82" s="4">
        <f>Input!I83</f>
        <v>277.05921957142857</v>
      </c>
      <c r="E82">
        <f t="shared" si="13"/>
        <v>276.40528457142858</v>
      </c>
      <c r="F82">
        <f t="shared" si="20"/>
        <v>336.10477816805223</v>
      </c>
      <c r="G82">
        <f t="shared" si="16"/>
        <v>3564.0295356933088</v>
      </c>
      <c r="H82">
        <f t="shared" si="14"/>
        <v>30273.783641575475</v>
      </c>
      <c r="M82" s="4">
        <f>Input!J83</f>
        <v>0.44467585714284041</v>
      </c>
      <c r="N82">
        <f t="shared" si="17"/>
        <v>0.18310185714284044</v>
      </c>
      <c r="O82">
        <f t="shared" si="18"/>
        <v>5.5017736636277368</v>
      </c>
      <c r="P82">
        <f t="shared" si="19"/>
        <v>28.288269785097317</v>
      </c>
      <c r="Q82">
        <f t="shared" si="15"/>
        <v>8.6351408223933355</v>
      </c>
    </row>
    <row r="83" spans="1:17" x14ac:dyDescent="0.25">
      <c r="A83">
        <f>Input!G84</f>
        <v>80</v>
      </c>
      <c r="B83">
        <f t="shared" si="12"/>
        <v>80</v>
      </c>
      <c r="C83">
        <f t="shared" si="11"/>
        <v>-5.6459210697475806</v>
      </c>
      <c r="D83" s="4">
        <f>Input!I84</f>
        <v>277.50389542857141</v>
      </c>
      <c r="E83">
        <f t="shared" si="13"/>
        <v>276.84996042857142</v>
      </c>
      <c r="F83">
        <f t="shared" si="20"/>
        <v>341.64449030475026</v>
      </c>
      <c r="G83">
        <f t="shared" si="16"/>
        <v>4198.3311018750328</v>
      </c>
      <c r="H83">
        <f t="shared" si="14"/>
        <v>32232.221311264933</v>
      </c>
      <c r="M83" s="4">
        <f>Input!J84</f>
        <v>0.44467585714284041</v>
      </c>
      <c r="N83">
        <f t="shared" si="17"/>
        <v>0.18310185714284044</v>
      </c>
      <c r="O83">
        <f t="shared" si="18"/>
        <v>5.5397121366980562</v>
      </c>
      <c r="P83">
        <f t="shared" si="19"/>
        <v>28.693273687036612</v>
      </c>
      <c r="Q83">
        <f t="shared" si="15"/>
        <v>8.6351408223933355</v>
      </c>
    </row>
    <row r="84" spans="1:17" x14ac:dyDescent="0.25">
      <c r="A84">
        <f>Input!G85</f>
        <v>81</v>
      </c>
      <c r="B84">
        <f t="shared" si="12"/>
        <v>81</v>
      </c>
      <c r="C84">
        <f t="shared" si="11"/>
        <v>-5.6447040365466092</v>
      </c>
      <c r="D84" s="4">
        <f>Input!I85</f>
        <v>277.81778428571431</v>
      </c>
      <c r="E84">
        <f t="shared" si="13"/>
        <v>277.16384928571432</v>
      </c>
      <c r="F84">
        <f t="shared" si="20"/>
        <v>347.22239426427643</v>
      </c>
      <c r="G84">
        <f t="shared" si="16"/>
        <v>4908.1997245132106</v>
      </c>
      <c r="H84">
        <f t="shared" si="14"/>
        <v>34266.173815362068</v>
      </c>
      <c r="M84" s="4">
        <f>Input!J85</f>
        <v>0.31388885714289927</v>
      </c>
      <c r="N84">
        <f t="shared" si="17"/>
        <v>5.2314857142899296E-2</v>
      </c>
      <c r="O84">
        <f t="shared" si="18"/>
        <v>5.5779039595261661</v>
      </c>
      <c r="P84">
        <f t="shared" si="19"/>
        <v>30.532134928376713</v>
      </c>
      <c r="Q84">
        <f t="shared" si="15"/>
        <v>9.4208972199659069</v>
      </c>
    </row>
  </sheetData>
  <mergeCells count="2">
    <mergeCell ref="C1:K1"/>
    <mergeCell ref="M1:T1"/>
  </mergeCells>
  <conditionalFormatting sqref="T8">
    <cfRule type="cellIs" dxfId="11" priority="1" operator="between">
      <formula>0.05</formula>
      <formula>0.025</formula>
    </cfRule>
    <cfRule type="cellIs" dxfId="10" priority="2" operator="lessThan">
      <formula>0.025</formula>
    </cfRule>
    <cfRule type="cellIs" dxfId="9" priority="3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topLeftCell="G1" zoomScale="84" zoomScaleNormal="84" workbookViewId="0">
      <selection activeCell="W6" sqref="W6"/>
    </sheetView>
  </sheetViews>
  <sheetFormatPr defaultRowHeight="15" x14ac:dyDescent="0.25"/>
  <cols>
    <col min="6" max="6" width="12" bestFit="1" customWidth="1"/>
    <col min="7" max="8" width="12" customWidth="1"/>
    <col min="9" max="9" width="12" bestFit="1" customWidth="1"/>
    <col min="15" max="15" width="12" bestFit="1" customWidth="1"/>
    <col min="16" max="17" width="12" customWidth="1"/>
    <col min="18" max="18" width="12.140625" bestFit="1" customWidth="1"/>
    <col min="19" max="19" width="12.42578125" bestFit="1" customWidth="1"/>
    <col min="22" max="22" width="16.42578125" bestFit="1" customWidth="1"/>
    <col min="23" max="23" width="12.28515625" bestFit="1" customWidth="1"/>
    <col min="24" max="26" width="9" bestFit="1" customWidth="1"/>
    <col min="28" max="28" width="11.5703125" bestFit="1" customWidth="1"/>
    <col min="29" max="29" width="12.42578125" customWidth="1"/>
    <col min="30" max="30" width="11.5703125" bestFit="1" customWidth="1"/>
  </cols>
  <sheetData>
    <row r="1" spans="1:35" ht="18" x14ac:dyDescent="0.35">
      <c r="C1" s="28" t="s">
        <v>18</v>
      </c>
      <c r="D1" s="28"/>
      <c r="E1" s="28"/>
      <c r="F1" s="28"/>
      <c r="G1" s="28"/>
      <c r="H1" s="28"/>
      <c r="I1" s="28"/>
      <c r="J1" s="28"/>
      <c r="L1" s="28" t="s">
        <v>19</v>
      </c>
      <c r="M1" s="28"/>
      <c r="N1" s="28"/>
      <c r="O1" s="28"/>
      <c r="P1" s="28"/>
      <c r="Q1" s="28"/>
      <c r="R1" s="28"/>
      <c r="S1" s="28"/>
    </row>
    <row r="2" spans="1:35" ht="14.45" x14ac:dyDescent="0.3">
      <c r="A2" t="s">
        <v>30</v>
      </c>
      <c r="B2" t="s">
        <v>9</v>
      </c>
      <c r="C2" t="s">
        <v>0</v>
      </c>
      <c r="D2" t="s">
        <v>20</v>
      </c>
      <c r="E2" t="s">
        <v>8</v>
      </c>
      <c r="F2" t="s">
        <v>2</v>
      </c>
      <c r="I2" t="s">
        <v>4</v>
      </c>
      <c r="J2" t="s">
        <v>3</v>
      </c>
      <c r="L2" t="s">
        <v>0</v>
      </c>
      <c r="M2" t="s">
        <v>21</v>
      </c>
      <c r="N2" t="s">
        <v>8</v>
      </c>
      <c r="O2" t="s">
        <v>2</v>
      </c>
      <c r="R2" t="s">
        <v>4</v>
      </c>
      <c r="S2" t="s">
        <v>3</v>
      </c>
      <c r="V2" t="s">
        <v>7</v>
      </c>
      <c r="X2" t="s">
        <v>10</v>
      </c>
      <c r="Y2" t="s">
        <v>29</v>
      </c>
      <c r="Z2" t="s">
        <v>31</v>
      </c>
    </row>
    <row r="3" spans="1:35" x14ac:dyDescent="0.25">
      <c r="A3">
        <f>Input!G4</f>
        <v>0</v>
      </c>
      <c r="B3">
        <f>A3-$A$3</f>
        <v>0</v>
      </c>
      <c r="C3" s="4">
        <f>Input!I4</f>
        <v>0.65393500000000004</v>
      </c>
      <c r="D3">
        <f>C3-$C$3</f>
        <v>0</v>
      </c>
      <c r="E3">
        <f>N3</f>
        <v>4.016058272989544</v>
      </c>
      <c r="F3">
        <f>(D3-E3)^2</f>
        <v>16.128724052047758</v>
      </c>
      <c r="G3">
        <f>(E3-$H$4)^2</f>
        <v>24752.294711180159</v>
      </c>
      <c r="H3" s="2" t="s">
        <v>11</v>
      </c>
      <c r="I3" s="23">
        <f>SUM(F3:F167)</f>
        <v>62418.196753932592</v>
      </c>
      <c r="J3">
        <f>1-(I3/I5)</f>
        <v>0.91271028777332819</v>
      </c>
      <c r="L3">
        <f>Input!J4</f>
        <v>0.26157399999999997</v>
      </c>
      <c r="M3">
        <f>L3-$L$3</f>
        <v>0</v>
      </c>
      <c r="N3">
        <f>2*($X$3/PI())*($Z$3/(4*((B3-$Y$3)^2)+$Z$3*$Z$3))</f>
        <v>4.016058272989544</v>
      </c>
      <c r="O3">
        <f>(L3-N3)^2</f>
        <v>14.096152156125825</v>
      </c>
      <c r="P3">
        <f>(N3-$Q$4)^2</f>
        <v>0.35393958494843913</v>
      </c>
      <c r="Q3" s="1" t="s">
        <v>11</v>
      </c>
      <c r="R3" s="23">
        <f>SUM(O3:O167)</f>
        <v>732.0486712106823</v>
      </c>
      <c r="S3" s="5">
        <f>1-(R3/R5)</f>
        <v>-24.534407919263138</v>
      </c>
      <c r="V3">
        <f>COUNT(B3:B194)</f>
        <v>81</v>
      </c>
      <c r="X3">
        <v>418685465876.74341</v>
      </c>
      <c r="Y3">
        <v>14594772334.776089</v>
      </c>
      <c r="Z3">
        <v>48970631258.366501</v>
      </c>
      <c r="AB3" s="29"/>
      <c r="AC3" s="29"/>
      <c r="AD3" s="29"/>
      <c r="AE3" s="29"/>
      <c r="AF3" s="29"/>
      <c r="AG3" s="29"/>
      <c r="AH3" s="29"/>
      <c r="AI3" s="29"/>
    </row>
    <row r="4" spans="1:35" x14ac:dyDescent="0.25">
      <c r="A4">
        <f>Input!G5</f>
        <v>1</v>
      </c>
      <c r="B4">
        <f t="shared" ref="B4:B67" si="0">A4-$A$3</f>
        <v>1</v>
      </c>
      <c r="C4" s="4">
        <f>Input!I5</f>
        <v>1.0724534285714287</v>
      </c>
      <c r="D4">
        <f t="shared" ref="D4:D67" si="1">C4-$C$3</f>
        <v>0.41851842857142862</v>
      </c>
      <c r="E4">
        <f>N4+E3</f>
        <v>8.0321165461233601</v>
      </c>
      <c r="F4">
        <f t="shared" ref="F4:F67" si="2">(D4-E4)^2</f>
        <v>57.966876295590311</v>
      </c>
      <c r="G4">
        <f t="shared" ref="G4:G67" si="3">(E4-$H$4)^2</f>
        <v>23504.741622306919</v>
      </c>
      <c r="H4">
        <f>AVERAGE(C3:C167)</f>
        <v>161.34467840035276</v>
      </c>
      <c r="I4" t="s">
        <v>5</v>
      </c>
      <c r="J4" t="s">
        <v>6</v>
      </c>
      <c r="L4">
        <f>Input!J5</f>
        <v>0.41851842857142862</v>
      </c>
      <c r="M4">
        <f t="shared" ref="M4:M67" si="4">L4-$L$3</f>
        <v>0.15694442857142865</v>
      </c>
      <c r="N4">
        <f t="shared" ref="N4:N67" si="5">2*($X$3/PI())*($Z$3/(4*((B4-$Y$3)^2)+$Z$3*$Z$3))</f>
        <v>4.0160582731338161</v>
      </c>
      <c r="O4">
        <f t="shared" ref="O4:O67" si="6">(L4-N4)^2</f>
        <v>12.942292933213967</v>
      </c>
      <c r="P4">
        <f t="shared" ref="P4:P67" si="7">(N4-$Q$4)^2</f>
        <v>0.35393958512010226</v>
      </c>
      <c r="Q4">
        <f>AVERAGE(L3:L167)</f>
        <v>3.4211300546737213</v>
      </c>
      <c r="R4" t="s">
        <v>5</v>
      </c>
      <c r="S4" t="s">
        <v>6</v>
      </c>
      <c r="AB4" s="29"/>
      <c r="AC4" s="29"/>
      <c r="AD4" s="29"/>
      <c r="AE4" s="29"/>
      <c r="AF4" s="29"/>
      <c r="AG4" s="29"/>
      <c r="AH4" s="29"/>
      <c r="AI4" s="29"/>
    </row>
    <row r="5" spans="1:35" x14ac:dyDescent="0.25">
      <c r="A5">
        <f>Input!G6</f>
        <v>2</v>
      </c>
      <c r="B5">
        <f t="shared" si="0"/>
        <v>2</v>
      </c>
      <c r="C5" s="4">
        <f>Input!I6</f>
        <v>1.8833328571428574</v>
      </c>
      <c r="D5">
        <f t="shared" si="1"/>
        <v>1.2293978571428572</v>
      </c>
      <c r="E5">
        <f t="shared" ref="E5:E68" si="8">N5+E4</f>
        <v>12.048174819401449</v>
      </c>
      <c r="F5">
        <f t="shared" si="2"/>
        <v>117.04593495909727</v>
      </c>
      <c r="G5">
        <f t="shared" si="3"/>
        <v>22289.445981497007</v>
      </c>
      <c r="I5">
        <f>SUM(G3:G167)</f>
        <v>715069.33820387116</v>
      </c>
      <c r="J5" s="5">
        <f>1-((1-J3)*(V3-1)/(V3-1-1))</f>
        <v>0.91160535470716775</v>
      </c>
      <c r="L5">
        <f>Input!J6</f>
        <v>0.8108794285714287</v>
      </c>
      <c r="M5">
        <f t="shared" si="4"/>
        <v>0.54930542857142872</v>
      </c>
      <c r="N5">
        <f t="shared" si="5"/>
        <v>4.0160582732780892</v>
      </c>
      <c r="O5">
        <f t="shared" si="6"/>
        <v>10.273171426555121</v>
      </c>
      <c r="P5">
        <f t="shared" si="7"/>
        <v>0.3539395852917665</v>
      </c>
      <c r="R5">
        <f>SUM(P3:P167)</f>
        <v>28.66910693701362</v>
      </c>
      <c r="S5" s="5">
        <f>1-((1-S3)*(V3-1)/(V3-1-1))</f>
        <v>-24.857628272671533</v>
      </c>
      <c r="V5" s="17"/>
      <c r="W5" s="18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>
        <f>Input!G7</f>
        <v>3</v>
      </c>
      <c r="B6">
        <f t="shared" si="0"/>
        <v>3</v>
      </c>
      <c r="C6" s="4">
        <f>Input!I7</f>
        <v>3.0081011428571429</v>
      </c>
      <c r="D6">
        <f t="shared" si="1"/>
        <v>2.3541661428571428</v>
      </c>
      <c r="E6">
        <f t="shared" si="8"/>
        <v>16.064233092823812</v>
      </c>
      <c r="F6">
        <f t="shared" si="2"/>
        <v>187.9659357725684</v>
      </c>
      <c r="G6">
        <f t="shared" si="3"/>
        <v>21106.407788753913</v>
      </c>
      <c r="L6">
        <f>Input!J7</f>
        <v>1.1247682857142856</v>
      </c>
      <c r="M6">
        <f t="shared" si="4"/>
        <v>0.86319428571428558</v>
      </c>
      <c r="N6">
        <f t="shared" si="5"/>
        <v>4.0160582734223622</v>
      </c>
      <c r="O6">
        <f t="shared" si="6"/>
        <v>8.3595577930209704</v>
      </c>
      <c r="P6">
        <f t="shared" si="7"/>
        <v>0.35393958546343068</v>
      </c>
      <c r="V6" s="19" t="s">
        <v>17</v>
      </c>
      <c r="W6" s="20">
        <f>SQRT((S5-J5)^2)</f>
        <v>25.7692336273787</v>
      </c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>
        <f>Input!G8</f>
        <v>4</v>
      </c>
      <c r="B7">
        <f t="shared" si="0"/>
        <v>4</v>
      </c>
      <c r="C7" s="4">
        <f>Input!I8</f>
        <v>4.3421288571428578</v>
      </c>
      <c r="D7">
        <f t="shared" si="1"/>
        <v>3.6881938571428576</v>
      </c>
      <c r="E7">
        <f t="shared" si="8"/>
        <v>20.080291366390448</v>
      </c>
      <c r="F7">
        <f t="shared" si="2"/>
        <v>268.70086075268108</v>
      </c>
      <c r="G7">
        <f t="shared" si="3"/>
        <v>19955.627044081102</v>
      </c>
      <c r="L7">
        <f>Input!J8</f>
        <v>1.3340277142857149</v>
      </c>
      <c r="M7">
        <f t="shared" si="4"/>
        <v>1.0724537142857149</v>
      </c>
      <c r="N7">
        <f t="shared" si="5"/>
        <v>4.0160582735666344</v>
      </c>
      <c r="O7">
        <f t="shared" si="6"/>
        <v>7.1932879209167222</v>
      </c>
      <c r="P7">
        <f t="shared" si="7"/>
        <v>0.35393958563509387</v>
      </c>
      <c r="V7" s="21"/>
      <c r="W7" s="22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>
        <f>Input!G9</f>
        <v>5</v>
      </c>
      <c r="B8">
        <f t="shared" si="0"/>
        <v>5</v>
      </c>
      <c r="C8" s="4">
        <f>Input!I9</f>
        <v>5.9115731428571427</v>
      </c>
      <c r="D8">
        <f t="shared" si="1"/>
        <v>5.257638142857143</v>
      </c>
      <c r="E8">
        <f t="shared" si="8"/>
        <v>24.096349640101355</v>
      </c>
      <c r="F8">
        <f t="shared" si="2"/>
        <v>354.89705087640124</v>
      </c>
      <c r="G8">
        <f t="shared" si="3"/>
        <v>18837.103747482055</v>
      </c>
      <c r="L8">
        <f>Input!J9</f>
        <v>1.569444285714285</v>
      </c>
      <c r="M8">
        <f t="shared" si="4"/>
        <v>1.307870285714285</v>
      </c>
      <c r="N8">
        <f t="shared" si="5"/>
        <v>4.0160582737109074</v>
      </c>
      <c r="O8">
        <f t="shared" si="6"/>
        <v>5.9859200062607369</v>
      </c>
      <c r="P8">
        <f t="shared" si="7"/>
        <v>0.35393958580675805</v>
      </c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>
        <f>Input!G10</f>
        <v>6</v>
      </c>
      <c r="B9">
        <f t="shared" si="0"/>
        <v>6</v>
      </c>
      <c r="C9" s="4">
        <f>Input!I10</f>
        <v>7.6118042857142862</v>
      </c>
      <c r="D9">
        <f t="shared" si="1"/>
        <v>6.9578692857142865</v>
      </c>
      <c r="E9">
        <f t="shared" si="8"/>
        <v>28.112407913956535</v>
      </c>
      <c r="F9">
        <f t="shared" si="2"/>
        <v>447.51450457379349</v>
      </c>
      <c r="G9">
        <f t="shared" si="3"/>
        <v>17750.83789896025</v>
      </c>
      <c r="L9">
        <f>Input!J10</f>
        <v>1.7002311428571435</v>
      </c>
      <c r="M9">
        <f t="shared" si="4"/>
        <v>1.4386571428571435</v>
      </c>
      <c r="N9">
        <f t="shared" si="5"/>
        <v>4.0160582738551787</v>
      </c>
      <c r="O9">
        <f t="shared" si="6"/>
        <v>5.3630553006665904</v>
      </c>
      <c r="P9">
        <f t="shared" si="7"/>
        <v>0.35393958597842012</v>
      </c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>
        <f>Input!G11</f>
        <v>7</v>
      </c>
      <c r="B10">
        <f t="shared" si="0"/>
        <v>7</v>
      </c>
      <c r="C10" s="4">
        <f>Input!I11</f>
        <v>10.096757714285715</v>
      </c>
      <c r="D10">
        <f t="shared" si="1"/>
        <v>9.4428227142857146</v>
      </c>
      <c r="E10">
        <f t="shared" si="8"/>
        <v>32.128466187955986</v>
      </c>
      <c r="F10">
        <f t="shared" si="2"/>
        <v>514.63841981447854</v>
      </c>
      <c r="G10">
        <f t="shared" si="3"/>
        <v>16696.829498519161</v>
      </c>
      <c r="L10">
        <f>Input!J11</f>
        <v>2.484953428571429</v>
      </c>
      <c r="M10">
        <f t="shared" si="4"/>
        <v>2.223379428571429</v>
      </c>
      <c r="N10">
        <f t="shared" si="5"/>
        <v>4.0160582739994517</v>
      </c>
      <c r="O10">
        <f t="shared" si="6"/>
        <v>2.3442820476931692</v>
      </c>
      <c r="P10">
        <f t="shared" si="7"/>
        <v>0.35393958615008436</v>
      </c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>
        <f>Input!G12</f>
        <v>8</v>
      </c>
      <c r="B11">
        <f t="shared" si="0"/>
        <v>8</v>
      </c>
      <c r="C11" s="4">
        <f>Input!I12</f>
        <v>12.8956</v>
      </c>
      <c r="D11">
        <f t="shared" si="1"/>
        <v>12.241664999999999</v>
      </c>
      <c r="E11">
        <f t="shared" si="8"/>
        <v>36.14452446209971</v>
      </c>
      <c r="F11">
        <f t="shared" si="2"/>
        <v>571.34669046488978</v>
      </c>
      <c r="G11">
        <f t="shared" si="3"/>
        <v>15675.078546162262</v>
      </c>
      <c r="L11">
        <f>Input!J12</f>
        <v>2.7988422857142847</v>
      </c>
      <c r="M11">
        <f t="shared" si="4"/>
        <v>2.5372682857142848</v>
      </c>
      <c r="N11">
        <f t="shared" si="5"/>
        <v>4.0160582741437238</v>
      </c>
      <c r="O11">
        <f t="shared" si="6"/>
        <v>1.4816147624882565</v>
      </c>
      <c r="P11">
        <f t="shared" si="7"/>
        <v>0.35393958632174749</v>
      </c>
      <c r="AB11" s="29"/>
      <c r="AC11" s="29"/>
      <c r="AD11" s="29"/>
      <c r="AE11" s="29"/>
      <c r="AF11" s="29"/>
      <c r="AG11" s="29"/>
      <c r="AH11" s="29"/>
      <c r="AI11" s="29"/>
    </row>
    <row r="12" spans="1:35" x14ac:dyDescent="0.25">
      <c r="A12">
        <f>Input!G13</f>
        <v>9</v>
      </c>
      <c r="B12">
        <f t="shared" si="0"/>
        <v>9</v>
      </c>
      <c r="C12" s="4">
        <f>Input!I13</f>
        <v>15.642127428571428</v>
      </c>
      <c r="D12">
        <f t="shared" si="1"/>
        <v>14.988192428571427</v>
      </c>
      <c r="E12">
        <f t="shared" si="8"/>
        <v>40.16058273638771</v>
      </c>
      <c r="F12">
        <f t="shared" si="2"/>
        <v>633.64923380904315</v>
      </c>
      <c r="G12">
        <f t="shared" si="3"/>
        <v>14685.585041893033</v>
      </c>
      <c r="L12">
        <f>Input!J13</f>
        <v>2.7465274285714276</v>
      </c>
      <c r="M12">
        <f t="shared" si="4"/>
        <v>2.4849534285714276</v>
      </c>
      <c r="N12">
        <f t="shared" si="5"/>
        <v>4.0160582742879969</v>
      </c>
      <c r="O12">
        <f t="shared" si="6"/>
        <v>1.6117085682258276</v>
      </c>
      <c r="P12">
        <f t="shared" si="7"/>
        <v>0.35393958649341167</v>
      </c>
      <c r="T12" t="s">
        <v>25</v>
      </c>
      <c r="U12" t="s">
        <v>26</v>
      </c>
      <c r="V12" t="s">
        <v>27</v>
      </c>
      <c r="AB12" s="29"/>
      <c r="AC12" s="29"/>
      <c r="AD12" s="29"/>
      <c r="AE12" s="29"/>
      <c r="AF12" s="29"/>
      <c r="AG12" s="29"/>
      <c r="AH12" s="29"/>
      <c r="AI12" s="29"/>
    </row>
    <row r="13" spans="1:35" x14ac:dyDescent="0.25">
      <c r="A13">
        <f>Input!G14</f>
        <v>10</v>
      </c>
      <c r="B13">
        <f t="shared" si="0"/>
        <v>10</v>
      </c>
      <c r="C13" s="4">
        <f>Input!I14</f>
        <v>19.147219571428572</v>
      </c>
      <c r="D13">
        <f t="shared" si="1"/>
        <v>18.493284571428571</v>
      </c>
      <c r="E13">
        <f t="shared" si="8"/>
        <v>44.176641010819978</v>
      </c>
      <c r="F13">
        <f t="shared" si="2"/>
        <v>659.634797992828</v>
      </c>
      <c r="G13">
        <f t="shared" si="3"/>
        <v>13728.348985714953</v>
      </c>
      <c r="L13">
        <f>Input!J14</f>
        <v>3.5050921428571442</v>
      </c>
      <c r="M13">
        <f t="shared" si="4"/>
        <v>3.2435181428571442</v>
      </c>
      <c r="N13">
        <f t="shared" si="5"/>
        <v>4.0160582744322699</v>
      </c>
      <c r="O13">
        <f t="shared" si="6"/>
        <v>0.26108638761684866</v>
      </c>
      <c r="P13">
        <f t="shared" si="7"/>
        <v>0.35393958666507591</v>
      </c>
      <c r="S13" t="s">
        <v>23</v>
      </c>
      <c r="T13">
        <f>_Ac*0.8413</f>
        <v>223.79371526573289</v>
      </c>
      <c r="AB13" s="29"/>
      <c r="AC13" s="29"/>
      <c r="AD13" s="29"/>
      <c r="AE13" s="29"/>
      <c r="AF13" s="29"/>
      <c r="AG13" s="29"/>
      <c r="AH13" s="29"/>
      <c r="AI13" s="29"/>
    </row>
    <row r="14" spans="1:35" x14ac:dyDescent="0.25">
      <c r="A14">
        <f>Input!G15</f>
        <v>11</v>
      </c>
      <c r="B14">
        <f t="shared" si="0"/>
        <v>11</v>
      </c>
      <c r="C14" s="4">
        <f>Input!I15</f>
        <v>22.573839428571432</v>
      </c>
      <c r="D14">
        <f t="shared" si="1"/>
        <v>21.919904428571432</v>
      </c>
      <c r="E14">
        <f t="shared" si="8"/>
        <v>48.192699285396522</v>
      </c>
      <c r="F14">
        <f t="shared" si="2"/>
        <v>690.25974958881488</v>
      </c>
      <c r="G14">
        <f t="shared" si="3"/>
        <v>12803.370377631494</v>
      </c>
      <c r="L14">
        <f>Input!J15</f>
        <v>3.4266198571428603</v>
      </c>
      <c r="M14">
        <f t="shared" si="4"/>
        <v>3.1650458571428604</v>
      </c>
      <c r="N14">
        <f t="shared" si="5"/>
        <v>4.0160582745765421</v>
      </c>
      <c r="O14">
        <f t="shared" si="6"/>
        <v>0.34743764794672327</v>
      </c>
      <c r="P14">
        <f t="shared" si="7"/>
        <v>0.35393958683673904</v>
      </c>
      <c r="S14" t="s">
        <v>24</v>
      </c>
      <c r="T14">
        <f>_Ac*0.9772</f>
        <v>259.94439386387035</v>
      </c>
      <c r="AB14" s="29"/>
      <c r="AC14" s="29"/>
      <c r="AD14" s="29"/>
      <c r="AE14" s="29"/>
      <c r="AF14" s="29"/>
      <c r="AG14" s="29"/>
      <c r="AH14" s="29"/>
      <c r="AI14" s="29"/>
    </row>
    <row r="15" spans="1:35" x14ac:dyDescent="0.25">
      <c r="A15">
        <f>Input!G16</f>
        <v>12</v>
      </c>
      <c r="B15">
        <f t="shared" si="0"/>
        <v>12</v>
      </c>
      <c r="C15" s="4">
        <f>Input!I16</f>
        <v>25.791200142857146</v>
      </c>
      <c r="D15">
        <f t="shared" si="1"/>
        <v>25.137265142857146</v>
      </c>
      <c r="E15">
        <f t="shared" si="8"/>
        <v>52.208757560117334</v>
      </c>
      <c r="F15">
        <f t="shared" si="2"/>
        <v>732.86570169777588</v>
      </c>
      <c r="G15">
        <f t="shared" si="3"/>
        <v>11910.649217646134</v>
      </c>
      <c r="L15">
        <f>Input!J16</f>
        <v>3.2173607142857144</v>
      </c>
      <c r="M15">
        <f t="shared" si="4"/>
        <v>2.9557867142857144</v>
      </c>
      <c r="N15">
        <f t="shared" si="5"/>
        <v>4.0160582747208133</v>
      </c>
      <c r="O15">
        <f t="shared" si="6"/>
        <v>0.63791779304497864</v>
      </c>
      <c r="P15">
        <f t="shared" si="7"/>
        <v>0.35393958700840111</v>
      </c>
      <c r="AB15" s="29"/>
      <c r="AC15" s="29"/>
      <c r="AD15" s="29"/>
      <c r="AE15" s="29"/>
      <c r="AF15" s="29"/>
      <c r="AG15" s="29"/>
      <c r="AH15" s="29"/>
      <c r="AI15" s="29"/>
    </row>
    <row r="16" spans="1:35" x14ac:dyDescent="0.25">
      <c r="A16">
        <f>Input!G17</f>
        <v>13</v>
      </c>
      <c r="B16">
        <f t="shared" si="0"/>
        <v>13</v>
      </c>
      <c r="C16" s="4">
        <f>Input!I17</f>
        <v>29.243977428571434</v>
      </c>
      <c r="D16">
        <f t="shared" si="1"/>
        <v>28.590042428571433</v>
      </c>
      <c r="E16">
        <f t="shared" si="8"/>
        <v>56.224815834982422</v>
      </c>
      <c r="F16">
        <f t="shared" si="2"/>
        <v>763.68070122367999</v>
      </c>
      <c r="G16">
        <f t="shared" si="3"/>
        <v>11050.185505762349</v>
      </c>
      <c r="L16">
        <f>Input!J17</f>
        <v>3.4527772857142871</v>
      </c>
      <c r="M16">
        <f t="shared" si="4"/>
        <v>3.1912032857142871</v>
      </c>
      <c r="N16">
        <f t="shared" si="5"/>
        <v>4.0160582748650864</v>
      </c>
      <c r="O16">
        <f t="shared" si="6"/>
        <v>0.31728547273870283</v>
      </c>
      <c r="P16">
        <f t="shared" si="7"/>
        <v>0.35393958718006535</v>
      </c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>
        <f>Input!G18</f>
        <v>14</v>
      </c>
      <c r="B17">
        <f t="shared" si="0"/>
        <v>14</v>
      </c>
      <c r="C17" s="4">
        <f>Input!I18</f>
        <v>32.147449142857141</v>
      </c>
      <c r="D17">
        <f t="shared" si="1"/>
        <v>31.493514142857141</v>
      </c>
      <c r="E17">
        <f t="shared" si="8"/>
        <v>60.240874109991779</v>
      </c>
      <c r="F17">
        <f t="shared" si="2"/>
        <v>826.41070508001519</v>
      </c>
      <c r="G17">
        <f t="shared" si="3"/>
        <v>10221.979241983616</v>
      </c>
      <c r="L17">
        <f>Input!J18</f>
        <v>2.9034717142857076</v>
      </c>
      <c r="M17">
        <f t="shared" si="4"/>
        <v>2.6418977142857076</v>
      </c>
      <c r="N17">
        <f t="shared" si="5"/>
        <v>4.0160582750093594</v>
      </c>
      <c r="O17">
        <f t="shared" si="6"/>
        <v>1.2378488551028841</v>
      </c>
      <c r="P17">
        <f t="shared" si="7"/>
        <v>0.35393958735172953</v>
      </c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>
        <f>Input!G19</f>
        <v>15</v>
      </c>
      <c r="B18">
        <f t="shared" si="0"/>
        <v>15</v>
      </c>
      <c r="C18" s="4">
        <f>Input!I19</f>
        <v>34.841661714285713</v>
      </c>
      <c r="D18">
        <f t="shared" si="1"/>
        <v>34.187726714285716</v>
      </c>
      <c r="E18">
        <f t="shared" si="8"/>
        <v>64.256932385145404</v>
      </c>
      <c r="F18">
        <f t="shared" si="2"/>
        <v>904.15712967646039</v>
      </c>
      <c r="G18">
        <f t="shared" si="3"/>
        <v>9426.030426313413</v>
      </c>
      <c r="L18">
        <f>Input!J19</f>
        <v>2.6942125714285723</v>
      </c>
      <c r="M18">
        <f t="shared" si="4"/>
        <v>2.4326385714285723</v>
      </c>
      <c r="N18">
        <f t="shared" si="5"/>
        <v>4.0160582751536316</v>
      </c>
      <c r="O18">
        <f t="shared" si="6"/>
        <v>1.7472760644563972</v>
      </c>
      <c r="P18">
        <f t="shared" si="7"/>
        <v>0.35393958752339266</v>
      </c>
      <c r="AB18" s="29"/>
      <c r="AC18" s="29"/>
      <c r="AD18" s="29"/>
      <c r="AE18" s="29"/>
      <c r="AF18" s="29"/>
      <c r="AG18" s="29"/>
      <c r="AH18" s="29"/>
      <c r="AI18" s="29"/>
    </row>
    <row r="19" spans="1:35" ht="14.45" x14ac:dyDescent="0.3">
      <c r="A19">
        <f>Input!G20</f>
        <v>16</v>
      </c>
      <c r="B19">
        <f t="shared" si="0"/>
        <v>16</v>
      </c>
      <c r="C19" s="4">
        <f>Input!I20</f>
        <v>38.294438999999997</v>
      </c>
      <c r="D19">
        <f t="shared" si="1"/>
        <v>37.640504</v>
      </c>
      <c r="E19">
        <f t="shared" si="8"/>
        <v>68.272990660443313</v>
      </c>
      <c r="F19">
        <f t="shared" si="2"/>
        <v>938.34923900223748</v>
      </c>
      <c r="G19">
        <f t="shared" si="3"/>
        <v>8662.3390587552112</v>
      </c>
      <c r="L19">
        <f>Input!J20</f>
        <v>3.4527772857142836</v>
      </c>
      <c r="M19">
        <f t="shared" si="4"/>
        <v>3.1912032857142836</v>
      </c>
      <c r="N19">
        <f t="shared" si="5"/>
        <v>4.0160582752979046</v>
      </c>
      <c r="O19">
        <f t="shared" si="6"/>
        <v>0.3172854732263034</v>
      </c>
      <c r="P19">
        <f t="shared" si="7"/>
        <v>0.3539395876950569</v>
      </c>
    </row>
    <row r="20" spans="1:35" ht="14.45" x14ac:dyDescent="0.3">
      <c r="A20">
        <f>Input!G21</f>
        <v>17</v>
      </c>
      <c r="B20">
        <f t="shared" si="0"/>
        <v>17</v>
      </c>
      <c r="C20" s="4">
        <f>Input!I21</f>
        <v>41.276383000000003</v>
      </c>
      <c r="D20">
        <f t="shared" si="1"/>
        <v>40.622448000000006</v>
      </c>
      <c r="E20">
        <f t="shared" si="8"/>
        <v>72.289048935885489</v>
      </c>
      <c r="F20">
        <f t="shared" si="2"/>
        <v>1002.7736148326234</v>
      </c>
      <c r="G20">
        <f t="shared" si="3"/>
        <v>7930.9051393124919</v>
      </c>
      <c r="L20">
        <f>Input!J21</f>
        <v>2.9819440000000057</v>
      </c>
      <c r="M20">
        <f t="shared" si="4"/>
        <v>2.7203700000000057</v>
      </c>
      <c r="N20">
        <f t="shared" si="5"/>
        <v>4.0160582754421776</v>
      </c>
      <c r="O20">
        <f t="shared" si="6"/>
        <v>1.0693923346732883</v>
      </c>
      <c r="P20">
        <f t="shared" si="7"/>
        <v>0.35393958786672108</v>
      </c>
    </row>
    <row r="21" spans="1:35" ht="14.45" x14ac:dyDescent="0.3">
      <c r="A21">
        <f>Input!G22</f>
        <v>18</v>
      </c>
      <c r="B21">
        <f t="shared" si="0"/>
        <v>18</v>
      </c>
      <c r="C21" s="4">
        <f>Input!I22</f>
        <v>44.650688000000002</v>
      </c>
      <c r="D21">
        <f t="shared" si="1"/>
        <v>43.996753000000005</v>
      </c>
      <c r="E21">
        <f t="shared" si="8"/>
        <v>76.305107211471935</v>
      </c>
      <c r="F21">
        <f t="shared" si="2"/>
        <v>1043.8297518539359</v>
      </c>
      <c r="G21">
        <f t="shared" si="3"/>
        <v>7231.7286679887302</v>
      </c>
      <c r="L21">
        <f>Input!J22</f>
        <v>3.3743049999999997</v>
      </c>
      <c r="M21">
        <f t="shared" si="4"/>
        <v>3.1127309999999997</v>
      </c>
      <c r="N21">
        <f t="shared" si="5"/>
        <v>4.0160582755864489</v>
      </c>
      <c r="O21">
        <f t="shared" si="6"/>
        <v>0.41184726672593708</v>
      </c>
      <c r="P21">
        <f t="shared" si="7"/>
        <v>0.35393958803838316</v>
      </c>
    </row>
    <row r="22" spans="1:35" x14ac:dyDescent="0.25">
      <c r="A22">
        <f>Input!G23</f>
        <v>19</v>
      </c>
      <c r="B22">
        <f t="shared" si="0"/>
        <v>19</v>
      </c>
      <c r="C22" s="4">
        <f>Input!I23</f>
        <v>48.574298428571431</v>
      </c>
      <c r="D22">
        <f t="shared" si="1"/>
        <v>47.920363428571434</v>
      </c>
      <c r="E22">
        <f t="shared" si="8"/>
        <v>80.321165487202663</v>
      </c>
      <c r="F22">
        <f t="shared" si="2"/>
        <v>1049.8119740426016</v>
      </c>
      <c r="G22">
        <f t="shared" si="3"/>
        <v>6564.8096447874013</v>
      </c>
      <c r="L22">
        <f>Input!J23</f>
        <v>3.9236104285714291</v>
      </c>
      <c r="M22">
        <f t="shared" si="4"/>
        <v>3.6620364285714291</v>
      </c>
      <c r="N22">
        <f t="shared" si="5"/>
        <v>4.0160582757307219</v>
      </c>
      <c r="O22">
        <f t="shared" si="6"/>
        <v>8.5466044443879771E-3</v>
      </c>
      <c r="P22">
        <f t="shared" si="7"/>
        <v>0.3539395882100474</v>
      </c>
    </row>
    <row r="23" spans="1:35" x14ac:dyDescent="0.25">
      <c r="A23">
        <f>Input!G24</f>
        <v>20</v>
      </c>
      <c r="B23">
        <f t="shared" si="0"/>
        <v>20</v>
      </c>
      <c r="C23" s="4">
        <f>Input!I24</f>
        <v>52.733325714285719</v>
      </c>
      <c r="D23">
        <f t="shared" si="1"/>
        <v>52.079390714285722</v>
      </c>
      <c r="E23">
        <f t="shared" si="8"/>
        <v>84.33722376307766</v>
      </c>
      <c r="F23">
        <f t="shared" si="2"/>
        <v>1040.5677930037334</v>
      </c>
      <c r="G23">
        <f t="shared" si="3"/>
        <v>5930.1480697119823</v>
      </c>
      <c r="L23">
        <f>Input!J24</f>
        <v>4.1590272857142878</v>
      </c>
      <c r="M23">
        <f t="shared" si="4"/>
        <v>3.8974532857142878</v>
      </c>
      <c r="N23">
        <f t="shared" si="5"/>
        <v>4.016058275874995</v>
      </c>
      <c r="O23">
        <f t="shared" si="6"/>
        <v>2.0440137774427811E-2</v>
      </c>
      <c r="P23">
        <f t="shared" si="7"/>
        <v>0.35393958838171158</v>
      </c>
    </row>
    <row r="24" spans="1:35" x14ac:dyDescent="0.25">
      <c r="A24">
        <f>Input!G25</f>
        <v>21</v>
      </c>
      <c r="B24">
        <f t="shared" si="0"/>
        <v>21</v>
      </c>
      <c r="C24" s="4">
        <f>Input!I25</f>
        <v>57.546287999999997</v>
      </c>
      <c r="D24">
        <f t="shared" si="1"/>
        <v>56.892353</v>
      </c>
      <c r="E24">
        <f t="shared" si="8"/>
        <v>88.353282039096925</v>
      </c>
      <c r="F24">
        <f t="shared" si="2"/>
        <v>989.79005600309222</v>
      </c>
      <c r="G24">
        <f t="shared" si="3"/>
        <v>5327.7439427659519</v>
      </c>
      <c r="L24">
        <f>Input!J25</f>
        <v>4.8129622857142778</v>
      </c>
      <c r="M24">
        <f t="shared" si="4"/>
        <v>4.5513882857142782</v>
      </c>
      <c r="N24">
        <f t="shared" si="5"/>
        <v>4.0160582760192671</v>
      </c>
      <c r="O24">
        <f t="shared" si="6"/>
        <v>0.63505600066798562</v>
      </c>
      <c r="P24">
        <f t="shared" si="7"/>
        <v>0.35393958855337471</v>
      </c>
    </row>
    <row r="25" spans="1:35" x14ac:dyDescent="0.25">
      <c r="A25">
        <f>Input!G26</f>
        <v>22</v>
      </c>
      <c r="B25">
        <f t="shared" si="0"/>
        <v>22</v>
      </c>
      <c r="C25" s="4">
        <f>Input!I26</f>
        <v>62.777768714285706</v>
      </c>
      <c r="D25">
        <f t="shared" si="1"/>
        <v>62.123833714285709</v>
      </c>
      <c r="E25">
        <f t="shared" si="8"/>
        <v>92.369340315260459</v>
      </c>
      <c r="F25">
        <f t="shared" si="2"/>
        <v>914.79066954960717</v>
      </c>
      <c r="G25">
        <f t="shared" si="3"/>
        <v>4757.5972639527845</v>
      </c>
      <c r="L25">
        <f>Input!J26</f>
        <v>5.2314807142857092</v>
      </c>
      <c r="M25">
        <f t="shared" si="4"/>
        <v>4.9699067142857096</v>
      </c>
      <c r="N25">
        <f t="shared" si="5"/>
        <v>4.0160582761635402</v>
      </c>
      <c r="O25">
        <f t="shared" si="6"/>
        <v>1.4772517030908376</v>
      </c>
      <c r="P25">
        <f t="shared" si="7"/>
        <v>0.35393958872503894</v>
      </c>
    </row>
    <row r="26" spans="1:35" x14ac:dyDescent="0.25">
      <c r="A26">
        <f>Input!G27</f>
        <v>23</v>
      </c>
      <c r="B26">
        <f t="shared" si="0"/>
        <v>23</v>
      </c>
      <c r="C26" s="4">
        <f>Input!I27</f>
        <v>67.512258714285707</v>
      </c>
      <c r="D26">
        <f t="shared" si="1"/>
        <v>66.858323714285703</v>
      </c>
      <c r="E26">
        <f t="shared" si="8"/>
        <v>96.385398591568276</v>
      </c>
      <c r="F26">
        <f t="shared" si="2"/>
        <v>871.84815080865167</v>
      </c>
      <c r="G26">
        <f t="shared" si="3"/>
        <v>4219.708033275956</v>
      </c>
      <c r="L26">
        <f>Input!J27</f>
        <v>4.734490000000001</v>
      </c>
      <c r="M26">
        <f t="shared" si="4"/>
        <v>4.4729160000000014</v>
      </c>
      <c r="N26">
        <f t="shared" si="5"/>
        <v>4.0160582763078132</v>
      </c>
      <c r="O26">
        <f t="shared" si="6"/>
        <v>0.51614414160732802</v>
      </c>
      <c r="P26">
        <f t="shared" si="7"/>
        <v>0.35393958889670313</v>
      </c>
    </row>
    <row r="27" spans="1:35" x14ac:dyDescent="0.25">
      <c r="A27">
        <f>Input!G28</f>
        <v>24</v>
      </c>
      <c r="B27">
        <f t="shared" si="0"/>
        <v>24</v>
      </c>
      <c r="C27" s="4">
        <f>Input!I28</f>
        <v>72.194434000000001</v>
      </c>
      <c r="D27">
        <f t="shared" si="1"/>
        <v>71.540498999999997</v>
      </c>
      <c r="E27">
        <f t="shared" si="8"/>
        <v>100.40145686802036</v>
      </c>
      <c r="F27">
        <f t="shared" si="2"/>
        <v>832.95488905964658</v>
      </c>
      <c r="G27">
        <f t="shared" si="3"/>
        <v>3714.0762507389436</v>
      </c>
      <c r="L27">
        <f>Input!J28</f>
        <v>4.682175285714294</v>
      </c>
      <c r="M27">
        <f t="shared" si="4"/>
        <v>4.4206012857142944</v>
      </c>
      <c r="N27">
        <f t="shared" si="5"/>
        <v>4.0160582764520845</v>
      </c>
      <c r="O27">
        <f t="shared" si="6"/>
        <v>0.44371187002843049</v>
      </c>
      <c r="P27">
        <f t="shared" si="7"/>
        <v>0.3539395890683652</v>
      </c>
    </row>
    <row r="28" spans="1:35" x14ac:dyDescent="0.25">
      <c r="A28">
        <f>Input!G29</f>
        <v>25</v>
      </c>
      <c r="B28">
        <f t="shared" si="0"/>
        <v>25</v>
      </c>
      <c r="C28" s="4">
        <f>Input!I29</f>
        <v>76.667350000000013</v>
      </c>
      <c r="D28">
        <f t="shared" si="1"/>
        <v>76.013415000000009</v>
      </c>
      <c r="E28">
        <f t="shared" si="8"/>
        <v>104.41751514461671</v>
      </c>
      <c r="F28">
        <f t="shared" si="2"/>
        <v>806.79290502541483</v>
      </c>
      <c r="G28">
        <f t="shared" si="3"/>
        <v>3240.7019163452246</v>
      </c>
      <c r="L28">
        <f>Input!J29</f>
        <v>4.4729160000000121</v>
      </c>
      <c r="M28">
        <f t="shared" si="4"/>
        <v>4.2113420000000126</v>
      </c>
      <c r="N28">
        <f t="shared" si="5"/>
        <v>4.0160582765963575</v>
      </c>
      <c r="O28">
        <f t="shared" si="6"/>
        <v>0.20871897943357018</v>
      </c>
      <c r="P28">
        <f t="shared" si="7"/>
        <v>0.35393958924002944</v>
      </c>
    </row>
    <row r="29" spans="1:35" x14ac:dyDescent="0.25">
      <c r="A29">
        <f>Input!G30</f>
        <v>26</v>
      </c>
      <c r="B29">
        <f t="shared" si="0"/>
        <v>26</v>
      </c>
      <c r="C29" s="4">
        <f>Input!I30</f>
        <v>81.846516000000022</v>
      </c>
      <c r="D29">
        <f t="shared" si="1"/>
        <v>81.192581000000018</v>
      </c>
      <c r="E29">
        <f t="shared" si="8"/>
        <v>108.43357342135735</v>
      </c>
      <c r="F29">
        <f t="shared" si="2"/>
        <v>742.07166810044771</v>
      </c>
      <c r="G29">
        <f t="shared" si="3"/>
        <v>2799.5850300982729</v>
      </c>
      <c r="L29">
        <f>Input!J30</f>
        <v>5.1791660000000093</v>
      </c>
      <c r="M29">
        <f t="shared" si="4"/>
        <v>4.9175920000000097</v>
      </c>
      <c r="N29">
        <f t="shared" si="5"/>
        <v>4.0160582767406297</v>
      </c>
      <c r="O29">
        <f t="shared" si="6"/>
        <v>1.3528195759056176</v>
      </c>
      <c r="P29">
        <f t="shared" si="7"/>
        <v>0.35393958941169257</v>
      </c>
    </row>
    <row r="30" spans="1:35" x14ac:dyDescent="0.25">
      <c r="A30">
        <f>Input!G31</f>
        <v>27</v>
      </c>
      <c r="B30">
        <f t="shared" si="0"/>
        <v>27</v>
      </c>
      <c r="C30" s="4">
        <f>Input!I31</f>
        <v>87.548829999999995</v>
      </c>
      <c r="D30">
        <f t="shared" si="1"/>
        <v>86.894894999999991</v>
      </c>
      <c r="E30">
        <f t="shared" si="8"/>
        <v>112.44963169824226</v>
      </c>
      <c r="F30">
        <f t="shared" si="2"/>
        <v>653.04456771649006</v>
      </c>
      <c r="G30">
        <f t="shared" si="3"/>
        <v>2390.7255920015673</v>
      </c>
      <c r="L30">
        <f>Input!J31</f>
        <v>5.7023139999999728</v>
      </c>
      <c r="M30">
        <f t="shared" si="4"/>
        <v>5.4407399999999733</v>
      </c>
      <c r="N30">
        <f t="shared" si="5"/>
        <v>4.0160582768849027</v>
      </c>
      <c r="O30">
        <f t="shared" si="6"/>
        <v>2.8434583637383279</v>
      </c>
      <c r="P30">
        <f t="shared" si="7"/>
        <v>0.35393958958335681</v>
      </c>
    </row>
    <row r="31" spans="1:35" x14ac:dyDescent="0.25">
      <c r="A31">
        <f>Input!G32</f>
        <v>28</v>
      </c>
      <c r="B31">
        <f t="shared" si="0"/>
        <v>28</v>
      </c>
      <c r="C31" s="4">
        <f>Input!I32</f>
        <v>94.925217857142869</v>
      </c>
      <c r="D31">
        <f t="shared" si="1"/>
        <v>94.271282857142864</v>
      </c>
      <c r="E31">
        <f t="shared" si="8"/>
        <v>116.46568997527143</v>
      </c>
      <c r="F31">
        <f t="shared" si="2"/>
        <v>492.59170732523597</v>
      </c>
      <c r="G31">
        <f t="shared" si="3"/>
        <v>2014.1236020585841</v>
      </c>
      <c r="L31">
        <f>Input!J32</f>
        <v>7.3763878571428734</v>
      </c>
      <c r="M31">
        <f t="shared" si="4"/>
        <v>7.1148138571428738</v>
      </c>
      <c r="N31">
        <f t="shared" si="5"/>
        <v>4.0160582770291757</v>
      </c>
      <c r="O31">
        <f t="shared" si="6"/>
        <v>11.291814886987099</v>
      </c>
      <c r="P31">
        <f t="shared" si="7"/>
        <v>0.35393958975502099</v>
      </c>
    </row>
    <row r="32" spans="1:35" x14ac:dyDescent="0.25">
      <c r="A32">
        <f>Input!G33</f>
        <v>29</v>
      </c>
      <c r="B32">
        <f t="shared" si="0"/>
        <v>29</v>
      </c>
      <c r="C32" s="4">
        <f>Input!I33</f>
        <v>102.11850385714285</v>
      </c>
      <c r="D32">
        <f t="shared" si="1"/>
        <v>101.46456885714285</v>
      </c>
      <c r="E32">
        <f t="shared" si="8"/>
        <v>120.48174825244487</v>
      </c>
      <c r="F32">
        <f t="shared" si="2"/>
        <v>361.65311215309981</v>
      </c>
      <c r="G32">
        <f t="shared" si="3"/>
        <v>1669.7790602727994</v>
      </c>
      <c r="L32">
        <f>Input!J33</f>
        <v>7.1932859999999863</v>
      </c>
      <c r="M32">
        <f t="shared" si="4"/>
        <v>6.9317119999999868</v>
      </c>
      <c r="N32">
        <f t="shared" si="5"/>
        <v>4.0160582771734479</v>
      </c>
      <c r="O32">
        <f t="shared" si="6"/>
        <v>10.094776002697511</v>
      </c>
      <c r="P32">
        <f t="shared" si="7"/>
        <v>0.35393958992668412</v>
      </c>
    </row>
    <row r="33" spans="1:16" x14ac:dyDescent="0.25">
      <c r="A33">
        <f>Input!G34</f>
        <v>30</v>
      </c>
      <c r="B33">
        <f t="shared" si="0"/>
        <v>30</v>
      </c>
      <c r="C33" s="4">
        <f>Input!I34</f>
        <v>109.05021585714287</v>
      </c>
      <c r="D33">
        <f t="shared" si="1"/>
        <v>108.39628085714287</v>
      </c>
      <c r="E33">
        <f t="shared" si="8"/>
        <v>124.4978065297626</v>
      </c>
      <c r="F33">
        <f t="shared" si="2"/>
        <v>259.25912898603224</v>
      </c>
      <c r="G33">
        <f t="shared" si="3"/>
        <v>1357.6919666476886</v>
      </c>
      <c r="L33">
        <f>Input!J34</f>
        <v>6.9317120000000187</v>
      </c>
      <c r="M33">
        <f t="shared" si="4"/>
        <v>6.6701380000000192</v>
      </c>
      <c r="N33">
        <f t="shared" si="5"/>
        <v>4.0160582773177191</v>
      </c>
      <c r="O33">
        <f t="shared" si="6"/>
        <v>8.5010366305911518</v>
      </c>
      <c r="P33">
        <f t="shared" si="7"/>
        <v>0.35393959009834625</v>
      </c>
    </row>
    <row r="34" spans="1:16" x14ac:dyDescent="0.25">
      <c r="A34">
        <f>Input!G35</f>
        <v>31</v>
      </c>
      <c r="B34">
        <f t="shared" si="0"/>
        <v>31</v>
      </c>
      <c r="C34" s="4">
        <f>Input!I35</f>
        <v>115.77266857142857</v>
      </c>
      <c r="D34">
        <f t="shared" si="1"/>
        <v>115.11873357142856</v>
      </c>
      <c r="E34">
        <f t="shared" si="8"/>
        <v>128.51386480722459</v>
      </c>
      <c r="F34">
        <f t="shared" si="2"/>
        <v>179.42954082419845</v>
      </c>
      <c r="G34">
        <f t="shared" si="3"/>
        <v>1077.8623211867293</v>
      </c>
      <c r="L34">
        <f>Input!J35</f>
        <v>6.7224527142856942</v>
      </c>
      <c r="M34">
        <f t="shared" si="4"/>
        <v>6.4608787142856947</v>
      </c>
      <c r="N34">
        <f t="shared" si="5"/>
        <v>4.0160582774619922</v>
      </c>
      <c r="O34">
        <f t="shared" si="6"/>
        <v>7.3245708476702838</v>
      </c>
      <c r="P34">
        <f t="shared" si="7"/>
        <v>0.35393959027001043</v>
      </c>
    </row>
    <row r="35" spans="1:16" x14ac:dyDescent="0.25">
      <c r="A35">
        <f>Input!G36</f>
        <v>32</v>
      </c>
      <c r="B35">
        <f t="shared" si="0"/>
        <v>32</v>
      </c>
      <c r="C35" s="4">
        <f>Input!I36</f>
        <v>122.49512142857144</v>
      </c>
      <c r="D35">
        <f t="shared" si="1"/>
        <v>121.84118642857143</v>
      </c>
      <c r="E35">
        <f t="shared" si="8"/>
        <v>132.52992308483087</v>
      </c>
      <c r="F35">
        <f t="shared" si="2"/>
        <v>114.24909130686416</v>
      </c>
      <c r="G35">
        <f t="shared" si="3"/>
        <v>830.29012389339721</v>
      </c>
      <c r="L35">
        <f>Input!J36</f>
        <v>6.7224528571428692</v>
      </c>
      <c r="M35">
        <f t="shared" si="4"/>
        <v>6.4608788571428697</v>
      </c>
      <c r="N35">
        <f t="shared" si="5"/>
        <v>4.0160582776062652</v>
      </c>
      <c r="O35">
        <f t="shared" si="6"/>
        <v>7.3245716201451119</v>
      </c>
      <c r="P35">
        <f t="shared" si="7"/>
        <v>0.35393959044167461</v>
      </c>
    </row>
    <row r="36" spans="1:16" x14ac:dyDescent="0.25">
      <c r="A36">
        <f>Input!G37</f>
        <v>33</v>
      </c>
      <c r="B36">
        <f t="shared" si="0"/>
        <v>33</v>
      </c>
      <c r="C36" s="4">
        <f>Input!I37</f>
        <v>128.64211128571426</v>
      </c>
      <c r="D36">
        <f t="shared" si="1"/>
        <v>127.98817628571426</v>
      </c>
      <c r="E36">
        <f t="shared" si="8"/>
        <v>136.54598136258141</v>
      </c>
      <c r="F36">
        <f t="shared" si="2"/>
        <v>73.236027733653245</v>
      </c>
      <c r="G36">
        <f t="shared" si="3"/>
        <v>614.97537477116941</v>
      </c>
      <c r="L36">
        <f>Input!J37</f>
        <v>6.1469898571428274</v>
      </c>
      <c r="M36">
        <f t="shared" si="4"/>
        <v>5.8854158571428279</v>
      </c>
      <c r="N36">
        <f t="shared" si="5"/>
        <v>4.0160582777505374</v>
      </c>
      <c r="O36">
        <f t="shared" si="6"/>
        <v>4.5408693960513196</v>
      </c>
      <c r="P36">
        <f t="shared" si="7"/>
        <v>0.3539395906133378</v>
      </c>
    </row>
    <row r="37" spans="1:16" x14ac:dyDescent="0.25">
      <c r="A37">
        <f>Input!G38</f>
        <v>34</v>
      </c>
      <c r="B37">
        <f t="shared" si="0"/>
        <v>34</v>
      </c>
      <c r="C37" s="4">
        <f>Input!I38</f>
        <v>135.2860917142857</v>
      </c>
      <c r="D37">
        <f t="shared" si="1"/>
        <v>134.63215671428571</v>
      </c>
      <c r="E37">
        <f t="shared" si="8"/>
        <v>140.56203964047623</v>
      </c>
      <c r="F37">
        <f t="shared" si="2"/>
        <v>35.163511518325791</v>
      </c>
      <c r="G37">
        <f t="shared" si="3"/>
        <v>431.91807382352243</v>
      </c>
      <c r="L37">
        <f>Input!J38</f>
        <v>6.6439804285714388</v>
      </c>
      <c r="M37">
        <f t="shared" si="4"/>
        <v>6.3824064285714392</v>
      </c>
      <c r="N37">
        <f t="shared" si="5"/>
        <v>4.0160582778948104</v>
      </c>
      <c r="O37">
        <f t="shared" si="6"/>
        <v>6.9059748300168762</v>
      </c>
      <c r="P37">
        <f t="shared" si="7"/>
        <v>0.35393959078500198</v>
      </c>
    </row>
    <row r="38" spans="1:16" x14ac:dyDescent="0.25">
      <c r="A38">
        <f>Input!G39</f>
        <v>35</v>
      </c>
      <c r="B38">
        <f t="shared" si="0"/>
        <v>35</v>
      </c>
      <c r="C38" s="4">
        <f>Input!I39</f>
        <v>140.02058171428573</v>
      </c>
      <c r="D38">
        <f t="shared" si="1"/>
        <v>139.36664671428574</v>
      </c>
      <c r="E38">
        <f t="shared" si="8"/>
        <v>144.57809791851531</v>
      </c>
      <c r="F38">
        <f t="shared" si="2"/>
        <v>27.159223654065894</v>
      </c>
      <c r="G38">
        <f t="shared" si="3"/>
        <v>281.11822105393259</v>
      </c>
      <c r="L38">
        <f>Input!J39</f>
        <v>4.7344900000000223</v>
      </c>
      <c r="M38">
        <f t="shared" si="4"/>
        <v>4.4729160000000228</v>
      </c>
      <c r="N38">
        <f t="shared" si="5"/>
        <v>4.0160582780390817</v>
      </c>
      <c r="O38">
        <f t="shared" si="6"/>
        <v>0.51614413911976231</v>
      </c>
      <c r="P38">
        <f t="shared" si="7"/>
        <v>0.35393959095666405</v>
      </c>
    </row>
    <row r="39" spans="1:16" x14ac:dyDescent="0.25">
      <c r="A39">
        <f>Input!G40</f>
        <v>36</v>
      </c>
      <c r="B39">
        <f t="shared" si="0"/>
        <v>36</v>
      </c>
      <c r="C39" s="4">
        <f>Input!I40</f>
        <v>147.24002514285715</v>
      </c>
      <c r="D39">
        <f t="shared" si="1"/>
        <v>146.58609014285716</v>
      </c>
      <c r="E39">
        <f t="shared" si="8"/>
        <v>148.59415619669866</v>
      </c>
      <c r="F39">
        <f t="shared" si="2"/>
        <v>4.0323292765905867</v>
      </c>
      <c r="G39">
        <f t="shared" si="3"/>
        <v>162.57581646587622</v>
      </c>
      <c r="L39">
        <f>Input!J40</f>
        <v>7.2194434285714237</v>
      </c>
      <c r="M39">
        <f t="shared" si="4"/>
        <v>6.9578694285714242</v>
      </c>
      <c r="N39">
        <f t="shared" si="5"/>
        <v>4.0160582781833547</v>
      </c>
      <c r="O39">
        <f t="shared" si="6"/>
        <v>10.261676421726792</v>
      </c>
      <c r="P39">
        <f t="shared" si="7"/>
        <v>0.35393959112832829</v>
      </c>
    </row>
    <row r="40" spans="1:16" x14ac:dyDescent="0.25">
      <c r="A40">
        <f>Input!G41</f>
        <v>37</v>
      </c>
      <c r="B40">
        <f t="shared" si="0"/>
        <v>37</v>
      </c>
      <c r="C40" s="4">
        <f>Input!I41</f>
        <v>155.976598</v>
      </c>
      <c r="D40">
        <f t="shared" si="1"/>
        <v>155.32266300000001</v>
      </c>
      <c r="E40">
        <f t="shared" si="8"/>
        <v>152.61021447502628</v>
      </c>
      <c r="F40">
        <f t="shared" si="2"/>
        <v>7.3573770006321277</v>
      </c>
      <c r="G40">
        <f t="shared" si="3"/>
        <v>76.290860062829665</v>
      </c>
      <c r="L40">
        <f>Input!J41</f>
        <v>8.7365728571428463</v>
      </c>
      <c r="M40">
        <f t="shared" si="4"/>
        <v>8.4749988571428467</v>
      </c>
      <c r="N40">
        <f t="shared" si="5"/>
        <v>4.0160582783276269</v>
      </c>
      <c r="O40">
        <f t="shared" si="6"/>
        <v>22.283257888807029</v>
      </c>
      <c r="P40">
        <f t="shared" si="7"/>
        <v>0.35393959129999142</v>
      </c>
    </row>
    <row r="41" spans="1:16" x14ac:dyDescent="0.25">
      <c r="A41">
        <f>Input!G42</f>
        <v>38</v>
      </c>
      <c r="B41">
        <f t="shared" si="0"/>
        <v>38</v>
      </c>
      <c r="C41" s="4">
        <f>Input!I42</f>
        <v>165.41942071428574</v>
      </c>
      <c r="D41">
        <f t="shared" si="1"/>
        <v>164.76548571428575</v>
      </c>
      <c r="E41">
        <f t="shared" si="8"/>
        <v>156.62627275349817</v>
      </c>
      <c r="F41">
        <f t="shared" si="2"/>
        <v>66.246787621052434</v>
      </c>
      <c r="G41">
        <f t="shared" si="3"/>
        <v>22.263351848269298</v>
      </c>
      <c r="L41">
        <f>Input!J42</f>
        <v>9.4428227142857395</v>
      </c>
      <c r="M41">
        <f t="shared" si="4"/>
        <v>9.18124871428574</v>
      </c>
      <c r="N41">
        <f t="shared" si="5"/>
        <v>4.0160582784718999</v>
      </c>
      <c r="O41">
        <f t="shared" si="6"/>
        <v>29.4497722418139</v>
      </c>
      <c r="P41">
        <f t="shared" si="7"/>
        <v>0.35393959147165566</v>
      </c>
    </row>
    <row r="42" spans="1:16" x14ac:dyDescent="0.25">
      <c r="A42">
        <f>Input!G43</f>
        <v>39</v>
      </c>
      <c r="B42">
        <f t="shared" si="0"/>
        <v>39</v>
      </c>
      <c r="C42" s="4">
        <f>Input!I43</f>
        <v>176.37937271428569</v>
      </c>
      <c r="D42">
        <f t="shared" si="1"/>
        <v>175.7254377142857</v>
      </c>
      <c r="E42">
        <f t="shared" si="8"/>
        <v>160.64233103211436</v>
      </c>
      <c r="F42">
        <f t="shared" si="2"/>
        <v>227.50010718576198</v>
      </c>
      <c r="G42">
        <f t="shared" si="3"/>
        <v>0.49329182567141577</v>
      </c>
      <c r="L42">
        <f>Input!J43</f>
        <v>10.959951999999959</v>
      </c>
      <c r="M42">
        <f t="shared" si="4"/>
        <v>10.698377999999959</v>
      </c>
      <c r="N42">
        <f t="shared" si="5"/>
        <v>4.0160582786161729</v>
      </c>
      <c r="O42">
        <f t="shared" si="6"/>
        <v>48.217660013873157</v>
      </c>
      <c r="P42">
        <f t="shared" si="7"/>
        <v>0.35393959164331984</v>
      </c>
    </row>
    <row r="43" spans="1:16" x14ac:dyDescent="0.25">
      <c r="A43">
        <f>Input!G44</f>
        <v>40</v>
      </c>
      <c r="B43">
        <f t="shared" si="0"/>
        <v>40</v>
      </c>
      <c r="C43" s="4">
        <f>Input!I44</f>
        <v>186.94696371428569</v>
      </c>
      <c r="D43">
        <f t="shared" si="1"/>
        <v>186.2930287142857</v>
      </c>
      <c r="E43">
        <f t="shared" si="8"/>
        <v>164.65838931087481</v>
      </c>
      <c r="F43">
        <f t="shared" si="2"/>
        <v>468.05762211561898</v>
      </c>
      <c r="G43">
        <f t="shared" si="3"/>
        <v>10.980679998512857</v>
      </c>
      <c r="L43">
        <f>Input!J44</f>
        <v>10.567590999999993</v>
      </c>
      <c r="M43">
        <f t="shared" si="4"/>
        <v>10.306016999999994</v>
      </c>
      <c r="N43">
        <f t="shared" si="5"/>
        <v>4.0160582787604451</v>
      </c>
      <c r="O43">
        <f t="shared" si="6"/>
        <v>42.92258099747248</v>
      </c>
      <c r="P43">
        <f t="shared" si="7"/>
        <v>0.35393959181498297</v>
      </c>
    </row>
    <row r="44" spans="1:16" x14ac:dyDescent="0.25">
      <c r="A44">
        <f>Input!G45</f>
        <v>41</v>
      </c>
      <c r="B44">
        <f t="shared" si="0"/>
        <v>41</v>
      </c>
      <c r="C44" s="4">
        <f>Input!I45</f>
        <v>196.4682587142857</v>
      </c>
      <c r="D44">
        <f t="shared" si="1"/>
        <v>195.81432371428571</v>
      </c>
      <c r="E44">
        <f t="shared" si="8"/>
        <v>168.67444758977953</v>
      </c>
      <c r="F44">
        <f t="shared" si="2"/>
        <v>736.5728760535402</v>
      </c>
      <c r="G44">
        <f t="shared" si="3"/>
        <v>53.725516370269972</v>
      </c>
      <c r="L44">
        <f>Input!J45</f>
        <v>9.5212950000000092</v>
      </c>
      <c r="M44">
        <f t="shared" si="4"/>
        <v>9.2597210000000096</v>
      </c>
      <c r="N44">
        <f t="shared" si="5"/>
        <v>4.0160582789047172</v>
      </c>
      <c r="O44">
        <f t="shared" si="6"/>
        <v>30.307631355296042</v>
      </c>
      <c r="P44">
        <f t="shared" si="7"/>
        <v>0.35393959198664615</v>
      </c>
    </row>
    <row r="45" spans="1:16" x14ac:dyDescent="0.25">
      <c r="A45">
        <f>Input!G46</f>
        <v>42</v>
      </c>
      <c r="B45">
        <f t="shared" si="0"/>
        <v>42</v>
      </c>
      <c r="C45" s="4">
        <f>Input!I46</f>
        <v>206.4342295714286</v>
      </c>
      <c r="D45">
        <f t="shared" si="1"/>
        <v>205.78029457142861</v>
      </c>
      <c r="E45">
        <f t="shared" si="8"/>
        <v>172.69050586882852</v>
      </c>
      <c r="F45">
        <f t="shared" si="2"/>
        <v>1094.9341163827205</v>
      </c>
      <c r="G45">
        <f t="shared" si="3"/>
        <v>128.7278009444191</v>
      </c>
      <c r="L45">
        <f>Input!J46</f>
        <v>9.9659708571429064</v>
      </c>
      <c r="M45">
        <f t="shared" si="4"/>
        <v>9.7043968571429069</v>
      </c>
      <c r="N45">
        <f t="shared" si="5"/>
        <v>4.0160582790489894</v>
      </c>
      <c r="O45">
        <f t="shared" si="6"/>
        <v>35.401459686960202</v>
      </c>
      <c r="P45">
        <f t="shared" si="7"/>
        <v>0.35393959215830928</v>
      </c>
    </row>
    <row r="46" spans="1:16" x14ac:dyDescent="0.25">
      <c r="A46">
        <f>Input!G47</f>
        <v>43</v>
      </c>
      <c r="B46">
        <f t="shared" si="0"/>
        <v>43</v>
      </c>
      <c r="C46" s="4">
        <f>Input!I47</f>
        <v>215.53700600000002</v>
      </c>
      <c r="D46">
        <f t="shared" si="1"/>
        <v>214.88307100000003</v>
      </c>
      <c r="E46">
        <f t="shared" si="8"/>
        <v>176.70656414802178</v>
      </c>
      <c r="F46">
        <f t="shared" si="2"/>
        <v>1457.4456754191419</v>
      </c>
      <c r="G46">
        <f t="shared" si="3"/>
        <v>235.98753372443659</v>
      </c>
      <c r="L46">
        <f>Input!J47</f>
        <v>9.102776428571417</v>
      </c>
      <c r="M46">
        <f t="shared" si="4"/>
        <v>8.8412024285714175</v>
      </c>
      <c r="N46">
        <f t="shared" si="5"/>
        <v>4.0160582791932624</v>
      </c>
      <c r="O46">
        <f t="shared" si="6"/>
        <v>25.874701531213116</v>
      </c>
      <c r="P46">
        <f t="shared" si="7"/>
        <v>0.35393959232997346</v>
      </c>
    </row>
    <row r="47" spans="1:16" x14ac:dyDescent="0.25">
      <c r="A47">
        <f>Input!G48</f>
        <v>44</v>
      </c>
      <c r="B47">
        <f t="shared" si="0"/>
        <v>44</v>
      </c>
      <c r="C47" s="4">
        <f>Input!I48</f>
        <v>223.67195857142858</v>
      </c>
      <c r="D47">
        <f t="shared" si="1"/>
        <v>223.01802357142859</v>
      </c>
      <c r="E47">
        <f t="shared" si="8"/>
        <v>180.72262242735931</v>
      </c>
      <c r="F47">
        <f t="shared" si="2"/>
        <v>1788.9009579377364</v>
      </c>
      <c r="G47">
        <f t="shared" si="3"/>
        <v>375.50471471379882</v>
      </c>
      <c r="L47">
        <f>Input!J48</f>
        <v>8.1349525714285562</v>
      </c>
      <c r="M47">
        <f t="shared" si="4"/>
        <v>7.8733785714285567</v>
      </c>
      <c r="N47">
        <f t="shared" si="5"/>
        <v>4.0160582793375346</v>
      </c>
      <c r="O47">
        <f t="shared" si="6"/>
        <v>16.965290189419999</v>
      </c>
      <c r="P47">
        <f t="shared" si="7"/>
        <v>0.35393959250163665</v>
      </c>
    </row>
    <row r="48" spans="1:16" x14ac:dyDescent="0.25">
      <c r="A48">
        <f>Input!G49</f>
        <v>45</v>
      </c>
      <c r="B48">
        <f t="shared" si="0"/>
        <v>45</v>
      </c>
      <c r="C48" s="4">
        <f>Input!I49</f>
        <v>231.10066114285715</v>
      </c>
      <c r="D48">
        <f t="shared" si="1"/>
        <v>230.44672614285716</v>
      </c>
      <c r="E48">
        <f t="shared" si="8"/>
        <v>184.73868070684111</v>
      </c>
      <c r="F48">
        <f t="shared" si="2"/>
        <v>2089.2254175809076</v>
      </c>
      <c r="G48">
        <f t="shared" si="3"/>
        <v>547.27934391598205</v>
      </c>
      <c r="L48">
        <f>Input!J49</f>
        <v>7.4287025714285733</v>
      </c>
      <c r="M48">
        <f t="shared" si="4"/>
        <v>7.1671285714285737</v>
      </c>
      <c r="N48">
        <f t="shared" si="5"/>
        <v>4.0160582794818076</v>
      </c>
      <c r="O48">
        <f t="shared" si="6"/>
        <v>11.646141063356842</v>
      </c>
      <c r="P48">
        <f t="shared" si="7"/>
        <v>0.35393959267330083</v>
      </c>
    </row>
    <row r="49" spans="1:16" x14ac:dyDescent="0.25">
      <c r="A49">
        <f>Input!G50</f>
        <v>46</v>
      </c>
      <c r="B49">
        <f t="shared" si="0"/>
        <v>46</v>
      </c>
      <c r="C49" s="4">
        <f>Input!I50</f>
        <v>236.80297514285712</v>
      </c>
      <c r="D49">
        <f t="shared" si="1"/>
        <v>236.14904014285713</v>
      </c>
      <c r="E49">
        <f t="shared" si="8"/>
        <v>188.7547389864672</v>
      </c>
      <c r="F49">
        <f t="shared" si="2"/>
        <v>2246.2197821025838</v>
      </c>
      <c r="G49">
        <f t="shared" si="3"/>
        <v>751.31142133446428</v>
      </c>
      <c r="L49">
        <f>Input!J50</f>
        <v>5.7023139999999728</v>
      </c>
      <c r="M49">
        <f t="shared" si="4"/>
        <v>5.4407399999999733</v>
      </c>
      <c r="N49">
        <f t="shared" si="5"/>
        <v>4.0160582796260806</v>
      </c>
      <c r="O49">
        <f t="shared" si="6"/>
        <v>2.843458354493674</v>
      </c>
      <c r="P49">
        <f t="shared" si="7"/>
        <v>0.35393959284496507</v>
      </c>
    </row>
    <row r="50" spans="1:16" x14ac:dyDescent="0.25">
      <c r="A50">
        <f>Input!G51</f>
        <v>47</v>
      </c>
      <c r="B50">
        <f t="shared" si="0"/>
        <v>47</v>
      </c>
      <c r="C50" s="4">
        <f>Input!I51</f>
        <v>242.24371514285713</v>
      </c>
      <c r="D50">
        <f t="shared" si="1"/>
        <v>241.58978014285714</v>
      </c>
      <c r="E50">
        <f t="shared" si="8"/>
        <v>192.77079726623757</v>
      </c>
      <c r="F50">
        <f t="shared" si="2"/>
        <v>2383.2930891076749</v>
      </c>
      <c r="G50">
        <f t="shared" si="3"/>
        <v>987.60094697272075</v>
      </c>
      <c r="L50">
        <f>Input!J51</f>
        <v>5.4407400000000052</v>
      </c>
      <c r="M50">
        <f t="shared" si="4"/>
        <v>5.1791660000000057</v>
      </c>
      <c r="N50">
        <f t="shared" si="5"/>
        <v>4.0160582797703519</v>
      </c>
      <c r="O50">
        <f t="shared" si="6"/>
        <v>2.0297180039565244</v>
      </c>
      <c r="P50">
        <f t="shared" si="7"/>
        <v>0.35393959301662714</v>
      </c>
    </row>
    <row r="51" spans="1:16" x14ac:dyDescent="0.25">
      <c r="A51">
        <f>Input!G52</f>
        <v>48</v>
      </c>
      <c r="B51">
        <f t="shared" si="0"/>
        <v>48</v>
      </c>
      <c r="C51" s="4">
        <f>Input!I52</f>
        <v>247.08283471428572</v>
      </c>
      <c r="D51">
        <f t="shared" si="1"/>
        <v>246.42889971428573</v>
      </c>
      <c r="E51">
        <f t="shared" si="8"/>
        <v>196.7868555461522</v>
      </c>
      <c r="F51">
        <f t="shared" si="2"/>
        <v>2464.3325491909209</v>
      </c>
      <c r="G51">
        <f t="shared" si="3"/>
        <v>1256.1479208342278</v>
      </c>
      <c r="L51">
        <f>Input!J52</f>
        <v>4.8391195714285971</v>
      </c>
      <c r="M51">
        <f t="shared" si="4"/>
        <v>4.5775455714285975</v>
      </c>
      <c r="N51">
        <f t="shared" si="5"/>
        <v>4.0160582799146249</v>
      </c>
      <c r="O51">
        <f t="shared" si="6"/>
        <v>0.6774298895886478</v>
      </c>
      <c r="P51">
        <f t="shared" si="7"/>
        <v>0.35393959318829132</v>
      </c>
    </row>
    <row r="52" spans="1:16" x14ac:dyDescent="0.25">
      <c r="A52">
        <f>Input!G53</f>
        <v>49</v>
      </c>
      <c r="B52">
        <f t="shared" si="0"/>
        <v>49</v>
      </c>
      <c r="C52" s="4">
        <f>Input!I53</f>
        <v>250.92797300000001</v>
      </c>
      <c r="D52">
        <f t="shared" si="1"/>
        <v>250.27403800000002</v>
      </c>
      <c r="E52">
        <f t="shared" si="8"/>
        <v>200.8029138262111</v>
      </c>
      <c r="F52">
        <f t="shared" si="2"/>
        <v>2447.3921270184428</v>
      </c>
      <c r="G52">
        <f t="shared" si="3"/>
        <v>1556.9523429224616</v>
      </c>
      <c r="L52">
        <f>Input!J53</f>
        <v>3.8451382857142846</v>
      </c>
      <c r="M52">
        <f t="shared" si="4"/>
        <v>3.5835642857142846</v>
      </c>
      <c r="N52">
        <f t="shared" si="5"/>
        <v>4.016058280058898</v>
      </c>
      <c r="O52">
        <f t="shared" si="6"/>
        <v>2.9213644466762664E-2</v>
      </c>
      <c r="P52">
        <f t="shared" si="7"/>
        <v>0.35393959335995556</v>
      </c>
    </row>
    <row r="53" spans="1:16" x14ac:dyDescent="0.25">
      <c r="A53">
        <f>Input!G54</f>
        <v>50</v>
      </c>
      <c r="B53">
        <f t="shared" si="0"/>
        <v>50</v>
      </c>
      <c r="C53" s="4">
        <f>Input!I54</f>
        <v>252.78514857142858</v>
      </c>
      <c r="D53">
        <f t="shared" si="1"/>
        <v>252.13121357142859</v>
      </c>
      <c r="E53">
        <f t="shared" si="8"/>
        <v>204.81897210641426</v>
      </c>
      <c r="F53">
        <f t="shared" si="2"/>
        <v>2238.448192443821</v>
      </c>
      <c r="G53">
        <f t="shared" si="3"/>
        <v>1890.0142132408987</v>
      </c>
      <c r="L53">
        <f>Input!J54</f>
        <v>1.85717557142857</v>
      </c>
      <c r="M53">
        <f t="shared" si="4"/>
        <v>1.5956015714285701</v>
      </c>
      <c r="N53">
        <f t="shared" si="5"/>
        <v>4.0160582802031701</v>
      </c>
      <c r="O53">
        <f t="shared" si="6"/>
        <v>4.6607745502459546</v>
      </c>
      <c r="P53">
        <f t="shared" si="7"/>
        <v>0.35393959353161869</v>
      </c>
    </row>
    <row r="54" spans="1:16" x14ac:dyDescent="0.25">
      <c r="A54">
        <f>Input!G55</f>
        <v>51</v>
      </c>
      <c r="B54">
        <f t="shared" si="0"/>
        <v>51</v>
      </c>
      <c r="C54" s="4">
        <f>Input!I55</f>
        <v>253.90991685714286</v>
      </c>
      <c r="D54">
        <f t="shared" si="1"/>
        <v>253.25598185714287</v>
      </c>
      <c r="E54">
        <f t="shared" si="8"/>
        <v>208.8350303867617</v>
      </c>
      <c r="F54">
        <f t="shared" si="2"/>
        <v>1973.220929533959</v>
      </c>
      <c r="G54">
        <f t="shared" si="3"/>
        <v>2255.3335317930155</v>
      </c>
      <c r="L54">
        <f>Input!J55</f>
        <v>1.124768285714282</v>
      </c>
      <c r="M54">
        <f t="shared" si="4"/>
        <v>0.86319428571428203</v>
      </c>
      <c r="N54">
        <f t="shared" si="5"/>
        <v>4.0160582803474432</v>
      </c>
      <c r="O54">
        <f t="shared" si="6"/>
        <v>8.3595578330658249</v>
      </c>
      <c r="P54">
        <f t="shared" si="7"/>
        <v>0.35393959370328287</v>
      </c>
    </row>
    <row r="55" spans="1:16" x14ac:dyDescent="0.25">
      <c r="A55">
        <f>Input!G56</f>
        <v>52</v>
      </c>
      <c r="B55">
        <f t="shared" si="0"/>
        <v>52</v>
      </c>
      <c r="C55" s="4">
        <f>Input!I56</f>
        <v>254.7992685714286</v>
      </c>
      <c r="D55">
        <f t="shared" si="1"/>
        <v>254.14533357142861</v>
      </c>
      <c r="E55">
        <f t="shared" si="8"/>
        <v>212.85108866725341</v>
      </c>
      <c r="F55">
        <f t="shared" si="2"/>
        <v>1705.2146622059995</v>
      </c>
      <c r="G55">
        <f t="shared" si="3"/>
        <v>2652.9102985822883</v>
      </c>
      <c r="L55">
        <f>Input!J56</f>
        <v>0.88935171428573767</v>
      </c>
      <c r="M55">
        <f t="shared" si="4"/>
        <v>0.6277777142857377</v>
      </c>
      <c r="N55">
        <f t="shared" si="5"/>
        <v>4.0160582804917162</v>
      </c>
      <c r="O55">
        <f t="shared" si="6"/>
        <v>9.7762939511555818</v>
      </c>
      <c r="P55">
        <f t="shared" si="7"/>
        <v>0.35393959387494711</v>
      </c>
    </row>
    <row r="56" spans="1:16" x14ac:dyDescent="0.25">
      <c r="A56">
        <f>Input!G57</f>
        <v>53</v>
      </c>
      <c r="B56">
        <f t="shared" si="0"/>
        <v>53</v>
      </c>
      <c r="C56" s="4">
        <f>Input!I57</f>
        <v>255.55783328571428</v>
      </c>
      <c r="D56">
        <f t="shared" si="1"/>
        <v>254.90389828571429</v>
      </c>
      <c r="E56">
        <f t="shared" si="8"/>
        <v>216.86714694788938</v>
      </c>
      <c r="F56">
        <f t="shared" si="2"/>
        <v>1446.7944523355252</v>
      </c>
      <c r="G56">
        <f t="shared" si="3"/>
        <v>3082.7445136121933</v>
      </c>
      <c r="L56">
        <f>Input!J57</f>
        <v>0.75856471428568284</v>
      </c>
      <c r="M56">
        <f t="shared" si="4"/>
        <v>0.49699071428568287</v>
      </c>
      <c r="N56">
        <f t="shared" si="5"/>
        <v>4.0160582806359875</v>
      </c>
      <c r="O56">
        <f t="shared" si="6"/>
        <v>10.611264334813626</v>
      </c>
      <c r="P56">
        <f t="shared" si="7"/>
        <v>0.35393959404660918</v>
      </c>
    </row>
    <row r="57" spans="1:16" x14ac:dyDescent="0.25">
      <c r="A57">
        <f>Input!G58</f>
        <v>54</v>
      </c>
      <c r="B57">
        <f t="shared" si="0"/>
        <v>54</v>
      </c>
      <c r="C57" s="4">
        <f>Input!I58</f>
        <v>256.39487014285714</v>
      </c>
      <c r="D57">
        <f t="shared" si="1"/>
        <v>255.74093514285715</v>
      </c>
      <c r="E57">
        <f t="shared" si="8"/>
        <v>220.88320522866965</v>
      </c>
      <c r="F57">
        <f t="shared" si="2"/>
        <v>1215.0613347704423</v>
      </c>
      <c r="G57">
        <f t="shared" si="3"/>
        <v>3544.8361768862101</v>
      </c>
      <c r="L57">
        <f>Input!J58</f>
        <v>0.8370368571428628</v>
      </c>
      <c r="M57">
        <f t="shared" si="4"/>
        <v>0.57546285714286283</v>
      </c>
      <c r="N57">
        <f t="shared" si="5"/>
        <v>4.0160582807802605</v>
      </c>
      <c r="O57">
        <f t="shared" si="6"/>
        <v>10.106177211945546</v>
      </c>
      <c r="P57">
        <f t="shared" si="7"/>
        <v>0.35393959421827342</v>
      </c>
    </row>
    <row r="58" spans="1:16" x14ac:dyDescent="0.25">
      <c r="A58">
        <f>Input!G59</f>
        <v>55</v>
      </c>
      <c r="B58">
        <f t="shared" si="0"/>
        <v>55</v>
      </c>
      <c r="C58" s="4">
        <f>Input!I59</f>
        <v>257.36269414285715</v>
      </c>
      <c r="D58">
        <f t="shared" si="1"/>
        <v>256.70875914285716</v>
      </c>
      <c r="E58">
        <f t="shared" si="8"/>
        <v>224.89926350959419</v>
      </c>
      <c r="F58">
        <f t="shared" si="2"/>
        <v>1011.8440124425759</v>
      </c>
      <c r="G58">
        <f t="shared" si="3"/>
        <v>4039.1852884078125</v>
      </c>
      <c r="L58">
        <f>Input!J59</f>
        <v>0.96782400000000735</v>
      </c>
      <c r="M58">
        <f t="shared" si="4"/>
        <v>0.70625000000000737</v>
      </c>
      <c r="N58">
        <f t="shared" si="5"/>
        <v>4.0160582809245327</v>
      </c>
      <c r="O58">
        <f t="shared" si="6"/>
        <v>9.2917322314034578</v>
      </c>
      <c r="P58">
        <f t="shared" si="7"/>
        <v>0.35393959438993655</v>
      </c>
    </row>
    <row r="59" spans="1:16" x14ac:dyDescent="0.25">
      <c r="A59">
        <f>Input!G60</f>
        <v>56</v>
      </c>
      <c r="B59">
        <f t="shared" si="0"/>
        <v>56</v>
      </c>
      <c r="C59" s="4">
        <f>Input!I60</f>
        <v>258.35667557142858</v>
      </c>
      <c r="D59">
        <f t="shared" si="1"/>
        <v>257.70274057142859</v>
      </c>
      <c r="E59">
        <f t="shared" si="8"/>
        <v>228.915321790663</v>
      </c>
      <c r="F59">
        <f t="shared" si="2"/>
        <v>828.71548005917555</v>
      </c>
      <c r="G59">
        <f t="shared" si="3"/>
        <v>4565.7918481804763</v>
      </c>
      <c r="L59">
        <f>Input!J60</f>
        <v>0.99398142857143057</v>
      </c>
      <c r="M59">
        <f t="shared" si="4"/>
        <v>0.7324074285714306</v>
      </c>
      <c r="N59">
        <f t="shared" si="5"/>
        <v>4.0160582810688057</v>
      </c>
      <c r="O59">
        <f t="shared" si="6"/>
        <v>9.132948502400442</v>
      </c>
      <c r="P59">
        <f t="shared" si="7"/>
        <v>0.35393959456160073</v>
      </c>
    </row>
    <row r="60" spans="1:16" x14ac:dyDescent="0.25">
      <c r="A60">
        <f>Input!G61</f>
        <v>57</v>
      </c>
      <c r="B60">
        <f t="shared" si="0"/>
        <v>57</v>
      </c>
      <c r="C60" s="4">
        <f>Input!I61</f>
        <v>259.63838842857143</v>
      </c>
      <c r="D60">
        <f t="shared" si="1"/>
        <v>258.98445342857144</v>
      </c>
      <c r="E60">
        <f t="shared" si="8"/>
        <v>232.93138007187608</v>
      </c>
      <c r="F60">
        <f t="shared" si="2"/>
        <v>678.7626313293498</v>
      </c>
      <c r="G60">
        <f t="shared" si="3"/>
        <v>5124.6558562076789</v>
      </c>
      <c r="L60">
        <f>Input!J61</f>
        <v>1.2817128571428498</v>
      </c>
      <c r="M60">
        <f t="shared" si="4"/>
        <v>1.0201388571428498</v>
      </c>
      <c r="N60">
        <f t="shared" si="5"/>
        <v>4.0160582812130787</v>
      </c>
      <c r="O60">
        <f t="shared" si="6"/>
        <v>7.4766448981338005</v>
      </c>
      <c r="P60">
        <f t="shared" si="7"/>
        <v>0.35393959473326497</v>
      </c>
    </row>
    <row r="61" spans="1:16" x14ac:dyDescent="0.25">
      <c r="A61">
        <f>Input!G62</f>
        <v>58</v>
      </c>
      <c r="B61">
        <f t="shared" si="0"/>
        <v>58</v>
      </c>
      <c r="C61" s="4">
        <f>Input!I62</f>
        <v>260.99857342857143</v>
      </c>
      <c r="D61">
        <f t="shared" si="1"/>
        <v>260.34463842857144</v>
      </c>
      <c r="E61">
        <f t="shared" si="8"/>
        <v>236.94743835323342</v>
      </c>
      <c r="F61">
        <f t="shared" si="2"/>
        <v>547.4289713653975</v>
      </c>
      <c r="G61">
        <f t="shared" si="3"/>
        <v>5715.7773124928954</v>
      </c>
      <c r="L61">
        <f>Input!J62</f>
        <v>1.3601850000000013</v>
      </c>
      <c r="M61">
        <f t="shared" si="4"/>
        <v>1.0986110000000013</v>
      </c>
      <c r="N61">
        <f t="shared" si="5"/>
        <v>4.0160582813573509</v>
      </c>
      <c r="O61">
        <f t="shared" si="6"/>
        <v>7.0536628866278557</v>
      </c>
      <c r="P61">
        <f t="shared" si="7"/>
        <v>0.3539395949049281</v>
      </c>
    </row>
    <row r="62" spans="1:16" x14ac:dyDescent="0.25">
      <c r="A62">
        <f>Input!G63</f>
        <v>59</v>
      </c>
      <c r="B62">
        <f t="shared" si="0"/>
        <v>59</v>
      </c>
      <c r="C62" s="4">
        <f>Input!I63</f>
        <v>262.25412885714286</v>
      </c>
      <c r="D62">
        <f t="shared" si="1"/>
        <v>261.60019385714287</v>
      </c>
      <c r="E62">
        <f t="shared" si="8"/>
        <v>240.96349663473504</v>
      </c>
      <c r="F62">
        <f t="shared" si="2"/>
        <v>425.87327224933517</v>
      </c>
      <c r="G62">
        <f t="shared" si="3"/>
        <v>6339.1562170396037</v>
      </c>
      <c r="L62">
        <f>Input!J63</f>
        <v>1.2555554285714265</v>
      </c>
      <c r="M62">
        <f t="shared" si="4"/>
        <v>0.99398142857142657</v>
      </c>
      <c r="N62">
        <f t="shared" si="5"/>
        <v>4.0160582815016221</v>
      </c>
      <c r="O62">
        <f t="shared" si="6"/>
        <v>7.6203760010357495</v>
      </c>
      <c r="P62">
        <f t="shared" si="7"/>
        <v>0.35393959507659017</v>
      </c>
    </row>
    <row r="63" spans="1:16" x14ac:dyDescent="0.25">
      <c r="A63">
        <f>Input!G64</f>
        <v>60</v>
      </c>
      <c r="B63">
        <f t="shared" si="0"/>
        <v>60</v>
      </c>
      <c r="C63" s="4">
        <f>Input!I64</f>
        <v>263.53584171428571</v>
      </c>
      <c r="D63">
        <f t="shared" si="1"/>
        <v>262.88190671428572</v>
      </c>
      <c r="E63">
        <f t="shared" si="8"/>
        <v>244.97955491638092</v>
      </c>
      <c r="F63">
        <f t="shared" si="2"/>
        <v>320.4941998959452</v>
      </c>
      <c r="G63">
        <f t="shared" si="3"/>
        <v>6994.7925698512781</v>
      </c>
      <c r="L63">
        <f>Input!J64</f>
        <v>1.2817128571428498</v>
      </c>
      <c r="M63">
        <f t="shared" si="4"/>
        <v>1.0201388571428498</v>
      </c>
      <c r="N63">
        <f t="shared" si="5"/>
        <v>4.0160582816458952</v>
      </c>
      <c r="O63">
        <f t="shared" si="6"/>
        <v>7.4766449005007392</v>
      </c>
      <c r="P63">
        <f t="shared" si="7"/>
        <v>0.35393959524825441</v>
      </c>
    </row>
    <row r="64" spans="1:16" x14ac:dyDescent="0.25">
      <c r="A64">
        <f>Input!G65</f>
        <v>61</v>
      </c>
      <c r="B64">
        <f t="shared" si="0"/>
        <v>61</v>
      </c>
      <c r="C64" s="4">
        <f>Input!I65</f>
        <v>264.68676757142856</v>
      </c>
      <c r="D64">
        <f t="shared" si="1"/>
        <v>264.03283257142857</v>
      </c>
      <c r="E64">
        <f t="shared" si="8"/>
        <v>248.9956131981711</v>
      </c>
      <c r="F64">
        <f t="shared" si="2"/>
        <v>226.11796647946983</v>
      </c>
      <c r="G64">
        <f t="shared" si="3"/>
        <v>7682.6863709314011</v>
      </c>
      <c r="L64">
        <f>Input!J65</f>
        <v>1.1509258571428518</v>
      </c>
      <c r="M64">
        <f t="shared" si="4"/>
        <v>0.88935185714285181</v>
      </c>
      <c r="N64">
        <f t="shared" si="5"/>
        <v>4.0160582817901682</v>
      </c>
      <c r="O64">
        <f t="shared" si="6"/>
        <v>8.2089838107654103</v>
      </c>
      <c r="P64">
        <f t="shared" si="7"/>
        <v>0.3539395954199186</v>
      </c>
    </row>
    <row r="65" spans="1:16" x14ac:dyDescent="0.25">
      <c r="A65">
        <f>Input!G66</f>
        <v>62</v>
      </c>
      <c r="B65">
        <f t="shared" si="0"/>
        <v>62</v>
      </c>
      <c r="C65" s="4">
        <f>Input!I66</f>
        <v>265.83769328571429</v>
      </c>
      <c r="D65">
        <f t="shared" si="1"/>
        <v>265.1837582857143</v>
      </c>
      <c r="E65">
        <f t="shared" si="8"/>
        <v>253.01167148010555</v>
      </c>
      <c r="F65">
        <f t="shared" si="2"/>
        <v>148.15969720327479</v>
      </c>
      <c r="G65">
        <f t="shared" si="3"/>
        <v>8402.8376202834443</v>
      </c>
      <c r="L65">
        <f>Input!J66</f>
        <v>1.1509257142857336</v>
      </c>
      <c r="M65">
        <f t="shared" si="4"/>
        <v>0.88935171428573367</v>
      </c>
      <c r="N65">
        <f t="shared" si="5"/>
        <v>4.0160582819344404</v>
      </c>
      <c r="O65">
        <f t="shared" si="6"/>
        <v>8.2089846302012717</v>
      </c>
      <c r="P65">
        <f t="shared" si="7"/>
        <v>0.35393959559158178</v>
      </c>
    </row>
    <row r="66" spans="1:16" x14ac:dyDescent="0.25">
      <c r="A66">
        <f>Input!G67</f>
        <v>63</v>
      </c>
      <c r="B66">
        <f t="shared" si="0"/>
        <v>63</v>
      </c>
      <c r="C66" s="4">
        <f>Input!I67</f>
        <v>266.88398942857145</v>
      </c>
      <c r="D66">
        <f t="shared" si="1"/>
        <v>266.23005442857146</v>
      </c>
      <c r="E66">
        <f t="shared" si="8"/>
        <v>257.02772976218426</v>
      </c>
      <c r="F66">
        <f t="shared" si="2"/>
        <v>84.682779265598271</v>
      </c>
      <c r="G66">
        <f t="shared" si="3"/>
        <v>9155.2463179108854</v>
      </c>
      <c r="L66">
        <f>Input!J67</f>
        <v>1.0462961428571589</v>
      </c>
      <c r="M66">
        <f t="shared" si="4"/>
        <v>0.78472214285715891</v>
      </c>
      <c r="N66">
        <f t="shared" si="5"/>
        <v>4.0160582820787134</v>
      </c>
      <c r="O66">
        <f t="shared" si="6"/>
        <v>8.8194871635537844</v>
      </c>
      <c r="P66">
        <f t="shared" si="7"/>
        <v>0.35393959576324596</v>
      </c>
    </row>
    <row r="67" spans="1:16" x14ac:dyDescent="0.25">
      <c r="A67">
        <f>Input!G68</f>
        <v>64</v>
      </c>
      <c r="B67">
        <f t="shared" si="0"/>
        <v>64</v>
      </c>
      <c r="C67" s="4">
        <f>Input!I68</f>
        <v>267.72102628571429</v>
      </c>
      <c r="D67">
        <f t="shared" si="1"/>
        <v>267.0670912857143</v>
      </c>
      <c r="E67">
        <f t="shared" si="8"/>
        <v>261.04378804440728</v>
      </c>
      <c r="F67">
        <f t="shared" si="2"/>
        <v>36.280181936739645</v>
      </c>
      <c r="G67">
        <f t="shared" si="3"/>
        <v>9939.9124638172034</v>
      </c>
      <c r="L67">
        <f>Input!J68</f>
        <v>0.83703685714283438</v>
      </c>
      <c r="M67">
        <f t="shared" si="4"/>
        <v>0.57546285714283441</v>
      </c>
      <c r="N67">
        <f t="shared" si="5"/>
        <v>4.0160582822229856</v>
      </c>
      <c r="O67">
        <f t="shared" si="6"/>
        <v>10.106177221118635</v>
      </c>
      <c r="P67">
        <f t="shared" si="7"/>
        <v>0.35393959593490909</v>
      </c>
    </row>
    <row r="68" spans="1:16" x14ac:dyDescent="0.25">
      <c r="A68">
        <f>Input!G69</f>
        <v>65</v>
      </c>
      <c r="B68">
        <f t="shared" ref="B68:B83" si="9">A68-$A$3</f>
        <v>65</v>
      </c>
      <c r="C68" s="4">
        <f>Input!I69</f>
        <v>268.37496142857145</v>
      </c>
      <c r="D68">
        <f t="shared" ref="D68:D83" si="10">C68-$C$3</f>
        <v>267.72102642857146</v>
      </c>
      <c r="E68">
        <f t="shared" si="8"/>
        <v>265.05984632677456</v>
      </c>
      <c r="F68">
        <f t="shared" ref="F68:F83" si="11">(D68-E68)^2</f>
        <v>7.0818795341997669</v>
      </c>
      <c r="G68">
        <f t="shared" ref="G68:G83" si="12">(E68-$H$4)^2</f>
        <v>10756.836058005872</v>
      </c>
      <c r="L68">
        <f>Input!J69</f>
        <v>0.65393514285716492</v>
      </c>
      <c r="M68">
        <f t="shared" ref="M68:M83" si="13">L68-$L$3</f>
        <v>0.39236114285716495</v>
      </c>
      <c r="N68">
        <f t="shared" ref="N68:N83" si="14">2*($X$3/PI())*($Z$3/(4*((B68-$Y$3)^2)+$Z$3*$Z$3))</f>
        <v>4.0160582823672577</v>
      </c>
      <c r="O68">
        <f t="shared" ref="O68:O83" si="15">(L68-N68)^2</f>
        <v>11.303872005229202</v>
      </c>
      <c r="P68">
        <f t="shared" ref="P68:P83" si="16">(N68-$Q$4)^2</f>
        <v>0.35393959610657227</v>
      </c>
    </row>
    <row r="69" spans="1:16" x14ac:dyDescent="0.25">
      <c r="A69">
        <f>Input!G70</f>
        <v>66</v>
      </c>
      <c r="B69">
        <f t="shared" si="9"/>
        <v>66</v>
      </c>
      <c r="C69" s="4">
        <f>Input!I70</f>
        <v>269.36894271428571</v>
      </c>
      <c r="D69">
        <f t="shared" si="10"/>
        <v>268.71500771428572</v>
      </c>
      <c r="E69">
        <f t="shared" ref="E69:E83" si="17">N69+E68</f>
        <v>269.07590460928611</v>
      </c>
      <c r="F69">
        <f t="shared" si="11"/>
        <v>0.1302465688209255</v>
      </c>
      <c r="G69">
        <f t="shared" si="12"/>
        <v>11606.017100480369</v>
      </c>
      <c r="L69">
        <f>Input!J70</f>
        <v>0.99398128571425559</v>
      </c>
      <c r="M69">
        <f t="shared" si="13"/>
        <v>0.73240728571425562</v>
      </c>
      <c r="N69">
        <f t="shared" si="14"/>
        <v>4.0160582825115299</v>
      </c>
      <c r="O69">
        <f t="shared" si="15"/>
        <v>9.1329493745712327</v>
      </c>
      <c r="P69">
        <f t="shared" si="16"/>
        <v>0.3539395962782354</v>
      </c>
    </row>
    <row r="70" spans="1:16" x14ac:dyDescent="0.25">
      <c r="A70">
        <f>Input!G71</f>
        <v>67</v>
      </c>
      <c r="B70">
        <f t="shared" si="9"/>
        <v>67</v>
      </c>
      <c r="C70" s="4">
        <f>Input!I71</f>
        <v>270.33676657142854</v>
      </c>
      <c r="D70">
        <f t="shared" si="10"/>
        <v>269.68283157142855</v>
      </c>
      <c r="E70">
        <f t="shared" si="17"/>
        <v>273.09196289194193</v>
      </c>
      <c r="F70">
        <f t="shared" si="11"/>
        <v>11.622176360505312</v>
      </c>
      <c r="G70">
        <f t="shared" si="12"/>
        <v>12487.455591244165</v>
      </c>
      <c r="L70">
        <f>Input!J71</f>
        <v>0.96782385714283237</v>
      </c>
      <c r="M70">
        <f t="shared" si="13"/>
        <v>0.70624985714283239</v>
      </c>
      <c r="N70">
        <f t="shared" si="14"/>
        <v>4.0160582826558029</v>
      </c>
      <c r="O70">
        <f t="shared" si="15"/>
        <v>9.2917331128823886</v>
      </c>
      <c r="P70">
        <f t="shared" si="16"/>
        <v>0.35393959644989959</v>
      </c>
    </row>
    <row r="71" spans="1:16" x14ac:dyDescent="0.25">
      <c r="A71">
        <f>Input!G72</f>
        <v>68</v>
      </c>
      <c r="B71">
        <f t="shared" si="9"/>
        <v>68</v>
      </c>
      <c r="C71" s="4">
        <f>Input!I72</f>
        <v>271.33074785714285</v>
      </c>
      <c r="D71">
        <f t="shared" si="10"/>
        <v>270.67681285714286</v>
      </c>
      <c r="E71">
        <f t="shared" si="17"/>
        <v>277.10802117474202</v>
      </c>
      <c r="F71">
        <f t="shared" si="11"/>
        <v>41.360440424356582</v>
      </c>
      <c r="G71">
        <f t="shared" si="12"/>
        <v>13401.151530300742</v>
      </c>
      <c r="L71">
        <f>Input!J72</f>
        <v>0.99398128571431243</v>
      </c>
      <c r="M71">
        <f t="shared" si="13"/>
        <v>0.73240728571431246</v>
      </c>
      <c r="N71">
        <f t="shared" si="14"/>
        <v>4.0160582828000759</v>
      </c>
      <c r="O71">
        <f t="shared" si="15"/>
        <v>9.1329493763149063</v>
      </c>
      <c r="P71">
        <f t="shared" si="16"/>
        <v>0.35393959662156382</v>
      </c>
    </row>
    <row r="72" spans="1:16" x14ac:dyDescent="0.25">
      <c r="A72">
        <f>Input!G73</f>
        <v>69</v>
      </c>
      <c r="B72">
        <f t="shared" si="9"/>
        <v>69</v>
      </c>
      <c r="C72" s="4">
        <f>Input!I73</f>
        <v>272.11547000000002</v>
      </c>
      <c r="D72">
        <f t="shared" si="10"/>
        <v>271.46153500000003</v>
      </c>
      <c r="E72">
        <f t="shared" si="17"/>
        <v>281.12407945768638</v>
      </c>
      <c r="F72">
        <f t="shared" si="11"/>
        <v>93.364765396765222</v>
      </c>
      <c r="G72">
        <f t="shared" si="12"/>
        <v>14347.104917653573</v>
      </c>
      <c r="L72">
        <f>Input!J73</f>
        <v>0.78472214285716291</v>
      </c>
      <c r="M72">
        <f t="shared" si="13"/>
        <v>0.52314814285716293</v>
      </c>
      <c r="N72">
        <f t="shared" si="14"/>
        <v>4.0160582829443481</v>
      </c>
      <c r="O72">
        <f t="shared" si="15"/>
        <v>10.441533250233549</v>
      </c>
      <c r="P72">
        <f t="shared" si="16"/>
        <v>0.35393959679322695</v>
      </c>
    </row>
    <row r="73" spans="1:16" x14ac:dyDescent="0.25">
      <c r="A73">
        <f>Input!G74</f>
        <v>70</v>
      </c>
      <c r="B73">
        <f t="shared" si="9"/>
        <v>70</v>
      </c>
      <c r="C73" s="4">
        <f>Input!I74</f>
        <v>272.82171985714291</v>
      </c>
      <c r="D73">
        <f t="shared" si="10"/>
        <v>272.16778485714292</v>
      </c>
      <c r="E73">
        <f t="shared" si="17"/>
        <v>285.140137740775</v>
      </c>
      <c r="F73">
        <f t="shared" si="11"/>
        <v>168.28193933747764</v>
      </c>
      <c r="G73">
        <f t="shared" si="12"/>
        <v>15325.315753306137</v>
      </c>
      <c r="L73">
        <f>Input!J74</f>
        <v>0.70624985714289323</v>
      </c>
      <c r="M73">
        <f t="shared" si="13"/>
        <v>0.44467585714289326</v>
      </c>
      <c r="N73">
        <f t="shared" si="14"/>
        <v>4.0160582830886202</v>
      </c>
      <c r="O73">
        <f t="shared" si="15"/>
        <v>10.954831816461331</v>
      </c>
      <c r="P73">
        <f t="shared" si="16"/>
        <v>0.35393959696489014</v>
      </c>
    </row>
    <row r="74" spans="1:16" x14ac:dyDescent="0.25">
      <c r="A74">
        <f>Input!G75</f>
        <v>71</v>
      </c>
      <c r="B74">
        <f t="shared" si="9"/>
        <v>71</v>
      </c>
      <c r="C74" s="4">
        <f>Input!I75</f>
        <v>273.47565500000002</v>
      </c>
      <c r="D74">
        <f t="shared" si="10"/>
        <v>272.82172000000003</v>
      </c>
      <c r="E74">
        <f t="shared" si="17"/>
        <v>289.1561960240079</v>
      </c>
      <c r="F74">
        <f t="shared" si="11"/>
        <v>266.81510697888797</v>
      </c>
      <c r="G74">
        <f t="shared" si="12"/>
        <v>16335.784037261907</v>
      </c>
      <c r="L74">
        <f>Input!J75</f>
        <v>0.65393514285710808</v>
      </c>
      <c r="M74">
        <f t="shared" si="13"/>
        <v>0.3923611428571081</v>
      </c>
      <c r="N74">
        <f t="shared" si="14"/>
        <v>4.0160582832328924</v>
      </c>
      <c r="O74">
        <f t="shared" si="15"/>
        <v>11.303872011050325</v>
      </c>
      <c r="P74">
        <f t="shared" si="16"/>
        <v>0.35393959713655326</v>
      </c>
    </row>
    <row r="75" spans="1:16" x14ac:dyDescent="0.25">
      <c r="A75">
        <f>Input!G76</f>
        <v>72</v>
      </c>
      <c r="B75">
        <f t="shared" si="9"/>
        <v>72</v>
      </c>
      <c r="C75" s="4">
        <f>Input!I76</f>
        <v>274.07727528571428</v>
      </c>
      <c r="D75">
        <f t="shared" si="10"/>
        <v>273.42334028571429</v>
      </c>
      <c r="E75">
        <f t="shared" si="17"/>
        <v>293.17225430738506</v>
      </c>
      <c r="F75">
        <f t="shared" si="11"/>
        <v>390.0196050353444</v>
      </c>
      <c r="G75">
        <f t="shared" si="12"/>
        <v>17378.509769524364</v>
      </c>
      <c r="L75">
        <f>Input!J76</f>
        <v>0.60162028571426163</v>
      </c>
      <c r="M75">
        <f t="shared" si="13"/>
        <v>0.34004628571426165</v>
      </c>
      <c r="N75">
        <f t="shared" si="14"/>
        <v>4.0160582833771654</v>
      </c>
      <c r="O75">
        <f t="shared" si="15"/>
        <v>11.65838683988426</v>
      </c>
      <c r="P75">
        <f t="shared" si="16"/>
        <v>0.35393959730821745</v>
      </c>
    </row>
    <row r="76" spans="1:16" x14ac:dyDescent="0.25">
      <c r="A76">
        <f>Input!G77</f>
        <v>73</v>
      </c>
      <c r="B76">
        <f t="shared" si="9"/>
        <v>73</v>
      </c>
      <c r="C76" s="4">
        <f>Input!I77</f>
        <v>274.36500685714287</v>
      </c>
      <c r="D76">
        <f t="shared" si="10"/>
        <v>273.71107185714288</v>
      </c>
      <c r="E76">
        <f t="shared" si="17"/>
        <v>297.18831259090649</v>
      </c>
      <c r="F76">
        <f t="shared" si="11"/>
        <v>551.18083247108916</v>
      </c>
      <c r="G76">
        <f t="shared" si="12"/>
        <v>18453.492950096977</v>
      </c>
      <c r="L76">
        <f>Input!J77</f>
        <v>0.28773157142859418</v>
      </c>
      <c r="M76">
        <f t="shared" si="13"/>
        <v>2.6157571428594206E-2</v>
      </c>
      <c r="N76">
        <f t="shared" si="14"/>
        <v>4.0160582835214376</v>
      </c>
      <c r="O76">
        <f t="shared" si="15"/>
        <v>13.900420072105032</v>
      </c>
      <c r="P76">
        <f t="shared" si="16"/>
        <v>0.35393959747988063</v>
      </c>
    </row>
    <row r="77" spans="1:16" x14ac:dyDescent="0.25">
      <c r="A77">
        <f>Input!G78</f>
        <v>74</v>
      </c>
      <c r="B77">
        <f t="shared" si="9"/>
        <v>74</v>
      </c>
      <c r="C77" s="4">
        <f>Input!I78</f>
        <v>274.75736799999999</v>
      </c>
      <c r="D77">
        <f t="shared" si="10"/>
        <v>274.103433</v>
      </c>
      <c r="E77">
        <f t="shared" si="17"/>
        <v>301.20437087457219</v>
      </c>
      <c r="F77">
        <f t="shared" si="11"/>
        <v>734.46083368142172</v>
      </c>
      <c r="G77">
        <f t="shared" si="12"/>
        <v>19560.733578983232</v>
      </c>
      <c r="L77">
        <f>Input!J78</f>
        <v>0.3923611428571121</v>
      </c>
      <c r="M77">
        <f t="shared" si="13"/>
        <v>0.13078714285711213</v>
      </c>
      <c r="N77">
        <f t="shared" si="14"/>
        <v>4.0160582836657106</v>
      </c>
      <c r="O77">
        <f t="shared" si="15"/>
        <v>13.131180968304411</v>
      </c>
      <c r="P77">
        <f t="shared" si="16"/>
        <v>0.35393959765154481</v>
      </c>
    </row>
    <row r="78" spans="1:16" x14ac:dyDescent="0.25">
      <c r="A78">
        <f>Input!G79</f>
        <v>75</v>
      </c>
      <c r="B78">
        <f t="shared" si="9"/>
        <v>75</v>
      </c>
      <c r="C78" s="4">
        <f>Input!I79</f>
        <v>275.17588642857146</v>
      </c>
      <c r="D78">
        <f t="shared" si="10"/>
        <v>274.52195142857147</v>
      </c>
      <c r="E78">
        <f t="shared" si="17"/>
        <v>305.22042915838216</v>
      </c>
      <c r="F78">
        <f t="shared" si="11"/>
        <v>942.39653492768298</v>
      </c>
      <c r="G78">
        <f t="shared" si="12"/>
        <v>20700.231656186596</v>
      </c>
      <c r="L78">
        <f>Input!J79</f>
        <v>0.41851842857147403</v>
      </c>
      <c r="M78">
        <f t="shared" si="13"/>
        <v>0.15694442857147406</v>
      </c>
      <c r="N78">
        <f t="shared" si="14"/>
        <v>4.0160582838099836</v>
      </c>
      <c r="O78">
        <f t="shared" si="15"/>
        <v>12.942293010029516</v>
      </c>
      <c r="P78">
        <f t="shared" si="16"/>
        <v>0.35393959782320905</v>
      </c>
    </row>
    <row r="79" spans="1:16" x14ac:dyDescent="0.25">
      <c r="A79">
        <f>Input!G80</f>
        <v>76</v>
      </c>
      <c r="B79">
        <f t="shared" si="9"/>
        <v>76</v>
      </c>
      <c r="C79" s="4">
        <f>Input!I80</f>
        <v>275.64671971428572</v>
      </c>
      <c r="D79">
        <f t="shared" si="10"/>
        <v>274.99278471428573</v>
      </c>
      <c r="E79">
        <f t="shared" si="17"/>
        <v>309.2364874423364</v>
      </c>
      <c r="F79">
        <f t="shared" si="11"/>
        <v>1172.6311765271046</v>
      </c>
      <c r="G79">
        <f t="shared" si="12"/>
        <v>21871.987181710552</v>
      </c>
      <c r="L79">
        <f>Input!J80</f>
        <v>0.47083328571426364</v>
      </c>
      <c r="M79">
        <f t="shared" si="13"/>
        <v>0.20925928571426367</v>
      </c>
      <c r="N79">
        <f t="shared" si="14"/>
        <v>4.0160582839542558</v>
      </c>
      <c r="O79">
        <f t="shared" si="15"/>
        <v>12.568620288145752</v>
      </c>
      <c r="P79">
        <f t="shared" si="16"/>
        <v>0.35393959799487218</v>
      </c>
    </row>
    <row r="80" spans="1:16" x14ac:dyDescent="0.25">
      <c r="A80">
        <f>Input!G81</f>
        <v>77</v>
      </c>
      <c r="B80">
        <f t="shared" si="9"/>
        <v>77</v>
      </c>
      <c r="C80" s="4">
        <f>Input!I81</f>
        <v>276.14371042857147</v>
      </c>
      <c r="D80">
        <f t="shared" si="10"/>
        <v>275.48977542857148</v>
      </c>
      <c r="E80">
        <f t="shared" si="17"/>
        <v>313.2525457264349</v>
      </c>
      <c r="F80">
        <f t="shared" si="11"/>
        <v>1426.0268205691962</v>
      </c>
      <c r="G80">
        <f t="shared" si="12"/>
        <v>23076.000155558573</v>
      </c>
      <c r="L80">
        <f>Input!J81</f>
        <v>0.49699071428574371</v>
      </c>
      <c r="M80">
        <f t="shared" si="13"/>
        <v>0.23541671428574373</v>
      </c>
      <c r="N80">
        <f t="shared" si="14"/>
        <v>4.0160582840985279</v>
      </c>
      <c r="O80">
        <f t="shared" si="15"/>
        <v>12.383836560908055</v>
      </c>
      <c r="P80">
        <f t="shared" si="16"/>
        <v>0.35393959816653531</v>
      </c>
    </row>
    <row r="81" spans="1:16" x14ac:dyDescent="0.25">
      <c r="A81">
        <f>Input!G82</f>
        <v>78</v>
      </c>
      <c r="B81">
        <f t="shared" si="9"/>
        <v>78</v>
      </c>
      <c r="C81" s="4">
        <f>Input!I82</f>
        <v>276.61454371428573</v>
      </c>
      <c r="D81">
        <f t="shared" si="10"/>
        <v>275.96060871428574</v>
      </c>
      <c r="E81">
        <f t="shared" si="17"/>
        <v>317.26860401067768</v>
      </c>
      <c r="F81">
        <f t="shared" si="11"/>
        <v>1706.3504754067383</v>
      </c>
      <c r="G81">
        <f t="shared" si="12"/>
        <v>24312.270577734136</v>
      </c>
      <c r="L81">
        <f>Input!J82</f>
        <v>0.47083328571426364</v>
      </c>
      <c r="M81">
        <f t="shared" si="13"/>
        <v>0.20925928571426367</v>
      </c>
      <c r="N81">
        <f t="shared" si="14"/>
        <v>4.016058284242801</v>
      </c>
      <c r="O81">
        <f t="shared" si="15"/>
        <v>12.568620290191667</v>
      </c>
      <c r="P81">
        <f t="shared" si="16"/>
        <v>0.35393959833819955</v>
      </c>
    </row>
    <row r="82" spans="1:16" x14ac:dyDescent="0.25">
      <c r="A82">
        <f>Input!G83</f>
        <v>79</v>
      </c>
      <c r="B82">
        <f t="shared" si="9"/>
        <v>79</v>
      </c>
      <c r="C82" s="4">
        <f>Input!I83</f>
        <v>277.05921957142857</v>
      </c>
      <c r="D82">
        <f t="shared" si="10"/>
        <v>276.40528457142858</v>
      </c>
      <c r="E82">
        <f t="shared" si="17"/>
        <v>321.28466229506478</v>
      </c>
      <c r="F82">
        <f t="shared" si="11"/>
        <v>2014.1585448608128</v>
      </c>
      <c r="G82">
        <f t="shared" si="12"/>
        <v>25580.798448240737</v>
      </c>
      <c r="L82">
        <f>Input!J83</f>
        <v>0.44467585714284041</v>
      </c>
      <c r="M82">
        <f t="shared" si="13"/>
        <v>0.18310185714284044</v>
      </c>
      <c r="N82">
        <f t="shared" si="14"/>
        <v>4.016058284387074</v>
      </c>
      <c r="O82">
        <f t="shared" si="15"/>
        <v>12.754772441628914</v>
      </c>
      <c r="P82">
        <f t="shared" si="16"/>
        <v>0.35393959850986373</v>
      </c>
    </row>
    <row r="83" spans="1:16" x14ac:dyDescent="0.25">
      <c r="A83">
        <f>Input!G84</f>
        <v>80</v>
      </c>
      <c r="B83">
        <f t="shared" si="9"/>
        <v>80</v>
      </c>
      <c r="C83" s="4">
        <f>Input!I84</f>
        <v>277.50389542857141</v>
      </c>
      <c r="D83">
        <f t="shared" si="10"/>
        <v>276.84996042857142</v>
      </c>
      <c r="E83">
        <f t="shared" si="17"/>
        <v>325.30072057959615</v>
      </c>
      <c r="F83">
        <f t="shared" si="11"/>
        <v>2347.4761592121254</v>
      </c>
      <c r="G83">
        <f t="shared" si="12"/>
        <v>26881.583767081836</v>
      </c>
      <c r="L83">
        <f>Input!J84</f>
        <v>0.44467585714284041</v>
      </c>
      <c r="M83">
        <f t="shared" si="13"/>
        <v>0.18310185714284044</v>
      </c>
      <c r="N83">
        <f t="shared" si="14"/>
        <v>4.0160582845313462</v>
      </c>
      <c r="O83">
        <f t="shared" si="15"/>
        <v>12.754772442659416</v>
      </c>
      <c r="P83">
        <f t="shared" si="16"/>
        <v>0.35393959868152691</v>
      </c>
    </row>
  </sheetData>
  <mergeCells count="3">
    <mergeCell ref="C1:J1"/>
    <mergeCell ref="L1:S1"/>
    <mergeCell ref="AB3:AI18"/>
  </mergeCells>
  <conditionalFormatting sqref="W6">
    <cfRule type="cellIs" dxfId="8" priority="1" operator="greaterThan">
      <formula>0.05</formula>
    </cfRule>
    <cfRule type="cellIs" dxfId="7" priority="2" operator="between">
      <formula>0.05</formula>
      <formula>0.025</formula>
    </cfRule>
    <cfRule type="cellIs" dxfId="6" priority="3" operator="lessThan">
      <formula>0.025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opLeftCell="H1" zoomScale="89" zoomScaleNormal="89" workbookViewId="0">
      <selection activeCell="S12" sqref="S12"/>
    </sheetView>
  </sheetViews>
  <sheetFormatPr defaultRowHeight="15" x14ac:dyDescent="0.25"/>
  <cols>
    <col min="8" max="8" width="12" bestFit="1" customWidth="1"/>
    <col min="9" max="10" width="12" customWidth="1"/>
    <col min="11" max="11" width="12" bestFit="1" customWidth="1"/>
    <col min="17" max="17" width="12" bestFit="1" customWidth="1"/>
    <col min="18" max="19" width="12" customWidth="1"/>
    <col min="20" max="20" width="12.140625" bestFit="1" customWidth="1"/>
    <col min="21" max="21" width="12.42578125" bestFit="1" customWidth="1"/>
    <col min="24" max="24" width="16.42578125" bestFit="1" customWidth="1"/>
    <col min="25" max="25" width="12.28515625" bestFit="1" customWidth="1"/>
    <col min="26" max="28" width="9" bestFit="1" customWidth="1"/>
    <col min="30" max="30" width="11.5703125" bestFit="1" customWidth="1"/>
    <col min="31" max="31" width="12.42578125" customWidth="1"/>
    <col min="32" max="32" width="11.5703125" bestFit="1" customWidth="1"/>
  </cols>
  <sheetData>
    <row r="1" spans="1:37" ht="18" x14ac:dyDescent="0.35">
      <c r="E1" s="28" t="s">
        <v>18</v>
      </c>
      <c r="F1" s="28"/>
      <c r="G1" s="28"/>
      <c r="H1" s="28"/>
      <c r="I1" s="28"/>
      <c r="J1" s="28"/>
      <c r="K1" s="28"/>
      <c r="L1" s="28"/>
      <c r="N1" s="28" t="s">
        <v>19</v>
      </c>
      <c r="O1" s="28"/>
      <c r="P1" s="28"/>
      <c r="Q1" s="28"/>
      <c r="R1" s="28"/>
      <c r="S1" s="28"/>
      <c r="T1" s="28"/>
      <c r="U1" s="28"/>
    </row>
    <row r="2" spans="1:37" ht="14.45" x14ac:dyDescent="0.3">
      <c r="A2" t="s">
        <v>30</v>
      </c>
      <c r="B2" t="s">
        <v>9</v>
      </c>
      <c r="C2" t="s">
        <v>32</v>
      </c>
      <c r="D2" t="s">
        <v>35</v>
      </c>
      <c r="E2" t="s">
        <v>0</v>
      </c>
      <c r="F2" t="s">
        <v>20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21</v>
      </c>
      <c r="P2" t="s">
        <v>8</v>
      </c>
      <c r="Q2" t="s">
        <v>2</v>
      </c>
      <c r="T2" t="s">
        <v>4</v>
      </c>
      <c r="U2" t="s">
        <v>3</v>
      </c>
      <c r="X2" t="s">
        <v>7</v>
      </c>
      <c r="Z2" t="s">
        <v>10</v>
      </c>
      <c r="AA2" t="s">
        <v>33</v>
      </c>
      <c r="AB2" t="s">
        <v>34</v>
      </c>
    </row>
    <row r="3" spans="1:37" x14ac:dyDescent="0.25">
      <c r="A3">
        <f>Input!G4</f>
        <v>0</v>
      </c>
      <c r="B3">
        <f>A3-$A$3</f>
        <v>0</v>
      </c>
      <c r="C3">
        <f>B3*$AA$3</f>
        <v>0</v>
      </c>
      <c r="D3">
        <f>POWER(C3,$AB$3)</f>
        <v>0</v>
      </c>
      <c r="E3" s="4">
        <f>Input!I4</f>
        <v>0.65393500000000004</v>
      </c>
      <c r="F3">
        <f>E3-$E$3</f>
        <v>0</v>
      </c>
      <c r="G3">
        <f>$Z$3*(1-EXP(-1*D3))</f>
        <v>0</v>
      </c>
      <c r="H3">
        <f>(F3-G3)^2</f>
        <v>0</v>
      </c>
      <c r="I3">
        <f>(G3-$J$4)^2</f>
        <v>21297.100905551746</v>
      </c>
      <c r="J3" s="2" t="s">
        <v>11</v>
      </c>
      <c r="K3" s="23">
        <f>SUM(H3:H167)</f>
        <v>59574.782030894203</v>
      </c>
      <c r="L3">
        <f>1-(K3/K5)</f>
        <v>0.92153817386239822</v>
      </c>
      <c r="N3">
        <f>Input!J4</f>
        <v>0.26157399999999997</v>
      </c>
      <c r="O3">
        <f>N3-$N$3</f>
        <v>0</v>
      </c>
      <c r="P3">
        <f>POWER(C3,$AB$3)*EXP(-D3)*$Z$3*$AA$3*$AB$3</f>
        <v>0</v>
      </c>
      <c r="Q3">
        <f>(O3-P3)^2</f>
        <v>0</v>
      </c>
      <c r="R3">
        <f>(P3-$S$4)^2</f>
        <v>7.6047091064808798</v>
      </c>
      <c r="S3" s="1" t="s">
        <v>11</v>
      </c>
      <c r="T3" s="23">
        <f>SUM(Q3:Q167)</f>
        <v>1485.9216786576462</v>
      </c>
      <c r="U3" s="5">
        <f>1-(T3/T5)</f>
        <v>-1.5230330479047254</v>
      </c>
      <c r="X3">
        <f>COUNT(B3:B500)</f>
        <v>81</v>
      </c>
      <c r="Z3">
        <v>10753.189792384506</v>
      </c>
      <c r="AA3">
        <v>3.7993026868404642E-4</v>
      </c>
      <c r="AB3">
        <v>0.99662351783373704</v>
      </c>
      <c r="AD3" s="29"/>
      <c r="AE3" s="29"/>
      <c r="AF3" s="29"/>
      <c r="AG3" s="29"/>
      <c r="AH3" s="29"/>
      <c r="AI3" s="29"/>
      <c r="AJ3" s="29"/>
      <c r="AK3" s="29"/>
    </row>
    <row r="4" spans="1:37" x14ac:dyDescent="0.25">
      <c r="A4">
        <f>Input!G5</f>
        <v>1</v>
      </c>
      <c r="B4">
        <f t="shared" ref="B4:B67" si="0">A4-$A$3</f>
        <v>1</v>
      </c>
      <c r="C4">
        <f t="shared" ref="C4:C67" si="1">B4*$AA$3</f>
        <v>3.7993026868404642E-4</v>
      </c>
      <c r="D4">
        <f t="shared" ref="D4:D67" si="2">POWER(C4,$AB$3)</f>
        <v>3.9016873320010082E-4</v>
      </c>
      <c r="E4" s="4">
        <f>Input!I5</f>
        <v>1.0724534285714287</v>
      </c>
      <c r="F4">
        <f t="shared" ref="F4:F67" si="3">E4-$E$3</f>
        <v>0.41851842857142862</v>
      </c>
      <c r="G4">
        <f t="shared" ref="G4:G67" si="4">$Z$3*(1-EXP(-1*D4))</f>
        <v>4.1947400577333989</v>
      </c>
      <c r="H4">
        <f t="shared" ref="H4:H67" si="5">(F4-G4)^2</f>
        <v>14.259849792550684</v>
      </c>
      <c r="I4">
        <f t="shared" ref="I4:I67" si="6">(G4-$J$4)^2</f>
        <v>20090.37576495744</v>
      </c>
      <c r="J4">
        <f>AVERAGE(E3:E167)</f>
        <v>145.93526272135787</v>
      </c>
      <c r="K4" t="s">
        <v>5</v>
      </c>
      <c r="L4" t="s">
        <v>6</v>
      </c>
      <c r="N4">
        <f>Input!J5</f>
        <v>0.41851842857142862</v>
      </c>
      <c r="O4">
        <f t="shared" ref="O4:O67" si="7">N4-$N$3</f>
        <v>0.15694442857142865</v>
      </c>
      <c r="P4">
        <f t="shared" ref="P4:P67" si="8">POWER(C4,$AB$3)*EXP(-D4)*$Z$3*$AA$3*$AB$3</f>
        <v>1.5880177504005338E-3</v>
      </c>
      <c r="Q4">
        <f t="shared" ref="Q4:Q67" si="9">(O4-P4)^2</f>
        <v>2.4135614383192058E-2</v>
      </c>
      <c r="R4">
        <f t="shared" ref="R4:R67" si="10">(P4-$S$4)^2</f>
        <v>7.5959531904568589</v>
      </c>
      <c r="S4">
        <f>AVERAGE(N3:N167)</f>
        <v>2.7576637043847243</v>
      </c>
      <c r="T4" t="s">
        <v>5</v>
      </c>
      <c r="U4" t="s">
        <v>6</v>
      </c>
      <c r="AD4" s="29"/>
      <c r="AE4" s="29"/>
      <c r="AF4" s="29"/>
      <c r="AG4" s="29"/>
      <c r="AH4" s="29"/>
      <c r="AI4" s="29"/>
      <c r="AJ4" s="29"/>
      <c r="AK4" s="29"/>
    </row>
    <row r="5" spans="1:37" x14ac:dyDescent="0.25">
      <c r="A5">
        <f>Input!G6</f>
        <v>2</v>
      </c>
      <c r="B5">
        <f t="shared" si="0"/>
        <v>2</v>
      </c>
      <c r="C5">
        <f t="shared" si="1"/>
        <v>7.5986053736809285E-4</v>
      </c>
      <c r="D5">
        <f t="shared" si="2"/>
        <v>7.7851330077145732E-4</v>
      </c>
      <c r="E5" s="4">
        <f>Input!I6</f>
        <v>1.8833328571428574</v>
      </c>
      <c r="F5">
        <f t="shared" si="3"/>
        <v>1.2293978571428572</v>
      </c>
      <c r="G5">
        <f t="shared" si="4"/>
        <v>8.3682434620174941</v>
      </c>
      <c r="H5">
        <f t="shared" si="5"/>
        <v>50.963116570237929</v>
      </c>
      <c r="I5">
        <f t="shared" si="6"/>
        <v>18924.684787899729</v>
      </c>
      <c r="K5">
        <f>SUM(I3:I167)</f>
        <v>759283.65376578737</v>
      </c>
      <c r="L5" s="5">
        <f>1-((1-L3)*(X3-1)/(X3-1-1))</f>
        <v>0.92054498618977032</v>
      </c>
      <c r="N5">
        <f>Input!J6</f>
        <v>0.8108794285714287</v>
      </c>
      <c r="O5">
        <f t="shared" si="7"/>
        <v>0.54930542857142872</v>
      </c>
      <c r="P5">
        <f t="shared" si="8"/>
        <v>3.1673807277589608E-3</v>
      </c>
      <c r="Q5">
        <f t="shared" si="9"/>
        <v>0.29826676730249457</v>
      </c>
      <c r="R5">
        <f t="shared" si="10"/>
        <v>7.5872499970397369</v>
      </c>
      <c r="T5">
        <f>SUM(R3:R167)</f>
        <v>588.94261408571037</v>
      </c>
      <c r="U5" s="5">
        <f>1-((1-U3)*(X3-1)/(X3-1-1))</f>
        <v>-1.5549701750933926</v>
      </c>
      <c r="X5" s="17"/>
      <c r="Y5" s="18"/>
      <c r="AD5" s="29"/>
      <c r="AE5" s="29"/>
      <c r="AF5" s="29"/>
      <c r="AG5" s="29"/>
      <c r="AH5" s="29"/>
      <c r="AI5" s="29"/>
      <c r="AJ5" s="29"/>
      <c r="AK5" s="29"/>
    </row>
    <row r="6" spans="1:37" x14ac:dyDescent="0.25">
      <c r="A6">
        <f>Input!G7</f>
        <v>3</v>
      </c>
      <c r="B6">
        <f t="shared" si="0"/>
        <v>3</v>
      </c>
      <c r="C6">
        <f t="shared" si="1"/>
        <v>1.1397908060521392E-3</v>
      </c>
      <c r="D6">
        <f t="shared" si="2"/>
        <v>1.1661723145875722E-3</v>
      </c>
      <c r="E6" s="4">
        <f>Input!I7</f>
        <v>3.0081011428571429</v>
      </c>
      <c r="F6">
        <f t="shared" si="3"/>
        <v>2.3541661428571428</v>
      </c>
      <c r="G6">
        <f t="shared" si="4"/>
        <v>12.532763128355795</v>
      </c>
      <c r="H6">
        <f t="shared" si="5"/>
        <v>103.60383659320225</v>
      </c>
      <c r="I6">
        <f t="shared" si="6"/>
        <v>17796.226897660923</v>
      </c>
      <c r="N6">
        <f>Input!J7</f>
        <v>1.1247682857142856</v>
      </c>
      <c r="O6">
        <f t="shared" si="7"/>
        <v>0.86319428571428558</v>
      </c>
      <c r="P6">
        <f t="shared" si="8"/>
        <v>4.7427321892639495E-3</v>
      </c>
      <c r="Q6">
        <f t="shared" si="9"/>
        <v>0.73693906974952317</v>
      </c>
      <c r="R6">
        <f t="shared" si="10"/>
        <v>7.5785738791535975</v>
      </c>
      <c r="X6" s="19" t="s">
        <v>17</v>
      </c>
      <c r="Y6" s="25">
        <f>SQRT((U5-L5)^2)</f>
        <v>2.475515161283163</v>
      </c>
      <c r="AD6" s="29"/>
      <c r="AE6" s="29"/>
      <c r="AF6" s="29"/>
      <c r="AG6" s="29"/>
      <c r="AH6" s="29"/>
      <c r="AI6" s="29"/>
      <c r="AJ6" s="29"/>
      <c r="AK6" s="29"/>
    </row>
    <row r="7" spans="1:37" x14ac:dyDescent="0.25">
      <c r="A7">
        <f>Input!G8</f>
        <v>4</v>
      </c>
      <c r="B7">
        <f t="shared" si="0"/>
        <v>4</v>
      </c>
      <c r="C7">
        <f t="shared" si="1"/>
        <v>1.5197210747361857E-3</v>
      </c>
      <c r="D7">
        <f t="shared" si="2"/>
        <v>1.5533867988525762E-3</v>
      </c>
      <c r="E7" s="4">
        <f>Input!I8</f>
        <v>4.3421288571428578</v>
      </c>
      <c r="F7">
        <f t="shared" si="3"/>
        <v>3.6881938571428576</v>
      </c>
      <c r="G7">
        <f t="shared" si="4"/>
        <v>16.690896004014153</v>
      </c>
      <c r="H7">
        <f t="shared" si="5"/>
        <v>169.07026312025138</v>
      </c>
      <c r="I7">
        <f t="shared" si="6"/>
        <v>16704.106328167225</v>
      </c>
      <c r="N7">
        <f>Input!J8</f>
        <v>1.3340277142857149</v>
      </c>
      <c r="O7">
        <f t="shared" si="7"/>
        <v>1.0724537142857149</v>
      </c>
      <c r="P7">
        <f t="shared" si="8"/>
        <v>6.3150576540713394E-3</v>
      </c>
      <c r="Q7">
        <f t="shared" si="9"/>
        <v>1.1366516351643254</v>
      </c>
      <c r="R7">
        <f t="shared" si="10"/>
        <v>7.5699193758665961</v>
      </c>
      <c r="X7" s="21"/>
      <c r="Y7" s="22"/>
      <c r="AD7" s="29"/>
      <c r="AE7" s="29"/>
      <c r="AF7" s="29"/>
      <c r="AG7" s="29"/>
      <c r="AH7" s="29"/>
      <c r="AI7" s="29"/>
      <c r="AJ7" s="29"/>
      <c r="AK7" s="29"/>
    </row>
    <row r="8" spans="1:37" x14ac:dyDescent="0.25">
      <c r="A8">
        <f>Input!G9</f>
        <v>5</v>
      </c>
      <c r="B8">
        <f t="shared" si="0"/>
        <v>5</v>
      </c>
      <c r="C8">
        <f t="shared" si="1"/>
        <v>1.8996513434202322E-3</v>
      </c>
      <c r="D8">
        <f t="shared" si="2"/>
        <v>1.9402710694440546E-3</v>
      </c>
      <c r="E8" s="4">
        <f>Input!I9</f>
        <v>5.9115731428571427</v>
      </c>
      <c r="F8">
        <f t="shared" si="3"/>
        <v>5.257638142857143</v>
      </c>
      <c r="G8">
        <f t="shared" si="4"/>
        <v>20.84387513529391</v>
      </c>
      <c r="H8">
        <f t="shared" si="5"/>
        <v>242.93078358440431</v>
      </c>
      <c r="I8">
        <f t="shared" si="6"/>
        <v>15647.855248206877</v>
      </c>
      <c r="N8">
        <f>Input!J9</f>
        <v>1.569444285714285</v>
      </c>
      <c r="O8">
        <f t="shared" si="7"/>
        <v>1.307870285714285</v>
      </c>
      <c r="P8">
        <f t="shared" si="8"/>
        <v>7.8848256793248705E-3</v>
      </c>
      <c r="Q8">
        <f t="shared" si="9"/>
        <v>1.6899621963023068</v>
      </c>
      <c r="R8">
        <f t="shared" si="10"/>
        <v>7.5612838817743251</v>
      </c>
      <c r="AD8" s="29"/>
      <c r="AE8" s="29"/>
      <c r="AF8" s="29"/>
      <c r="AG8" s="29"/>
      <c r="AH8" s="29"/>
      <c r="AI8" s="29"/>
      <c r="AJ8" s="29"/>
      <c r="AK8" s="29"/>
    </row>
    <row r="9" spans="1:37" x14ac:dyDescent="0.25">
      <c r="A9">
        <f>Input!G10</f>
        <v>6</v>
      </c>
      <c r="B9">
        <f t="shared" si="0"/>
        <v>6</v>
      </c>
      <c r="C9">
        <f t="shared" si="1"/>
        <v>2.2795816121042784E-3</v>
      </c>
      <c r="D9">
        <f t="shared" si="2"/>
        <v>2.3268923946098163E-3</v>
      </c>
      <c r="E9" s="4">
        <f>Input!I10</f>
        <v>7.6118042857142862</v>
      </c>
      <c r="F9">
        <f t="shared" si="3"/>
        <v>6.9578692857142865</v>
      </c>
      <c r="G9">
        <f t="shared" si="4"/>
        <v>24.992426924987161</v>
      </c>
      <c r="H9">
        <f t="shared" si="5"/>
        <v>325.24526924425567</v>
      </c>
      <c r="I9">
        <f t="shared" si="6"/>
        <v>14627.169530467891</v>
      </c>
      <c r="N9">
        <f>Input!J10</f>
        <v>1.7002311428571435</v>
      </c>
      <c r="O9">
        <f t="shared" si="7"/>
        <v>1.4386571428571435</v>
      </c>
      <c r="P9">
        <f t="shared" si="8"/>
        <v>9.4523127051636454E-3</v>
      </c>
      <c r="Q9">
        <f t="shared" si="9"/>
        <v>2.0426264465297499</v>
      </c>
      <c r="R9">
        <f t="shared" si="10"/>
        <v>7.5526658533573077</v>
      </c>
      <c r="AD9" s="29"/>
      <c r="AE9" s="29"/>
      <c r="AF9" s="29"/>
      <c r="AG9" s="29"/>
      <c r="AH9" s="29"/>
      <c r="AI9" s="29"/>
      <c r="AJ9" s="29"/>
      <c r="AK9" s="29"/>
    </row>
    <row r="10" spans="1:37" x14ac:dyDescent="0.25">
      <c r="A10">
        <f>Input!G11</f>
        <v>7</v>
      </c>
      <c r="B10">
        <f t="shared" si="0"/>
        <v>7</v>
      </c>
      <c r="C10">
        <f t="shared" si="1"/>
        <v>2.6595118807883249E-3</v>
      </c>
      <c r="D10">
        <f t="shared" si="2"/>
        <v>2.7132951911905887E-3</v>
      </c>
      <c r="E10" s="4">
        <f>Input!I11</f>
        <v>10.096757714285715</v>
      </c>
      <c r="F10">
        <f t="shared" si="3"/>
        <v>9.4428227142857146</v>
      </c>
      <c r="G10">
        <f t="shared" si="4"/>
        <v>29.137031594285443</v>
      </c>
      <c r="H10">
        <f t="shared" si="5"/>
        <v>387.86186340906016</v>
      </c>
      <c r="I10">
        <f t="shared" si="6"/>
        <v>13641.826794413031</v>
      </c>
      <c r="N10">
        <f>Input!J11</f>
        <v>2.484953428571429</v>
      </c>
      <c r="O10">
        <f t="shared" si="7"/>
        <v>2.223379428571429</v>
      </c>
      <c r="P10">
        <f t="shared" si="8"/>
        <v>1.1017701782341184E-2</v>
      </c>
      <c r="Q10">
        <f t="shared" si="9"/>
        <v>4.8945444101611937</v>
      </c>
      <c r="R10">
        <f t="shared" si="10"/>
        <v>7.5440642636116495</v>
      </c>
      <c r="AD10" s="29"/>
      <c r="AE10" s="29"/>
      <c r="AF10" s="29"/>
      <c r="AG10" s="29"/>
      <c r="AH10" s="29"/>
      <c r="AI10" s="29"/>
      <c r="AJ10" s="29"/>
      <c r="AK10" s="29"/>
    </row>
    <row r="11" spans="1:37" x14ac:dyDescent="0.25">
      <c r="A11">
        <f>Input!G12</f>
        <v>8</v>
      </c>
      <c r="B11">
        <f t="shared" si="0"/>
        <v>8</v>
      </c>
      <c r="C11">
        <f t="shared" si="1"/>
        <v>3.0394421494723714E-3</v>
      </c>
      <c r="D11">
        <f t="shared" si="2"/>
        <v>3.0995110095849536E-3</v>
      </c>
      <c r="E11" s="4">
        <f>Input!I12</f>
        <v>12.8956</v>
      </c>
      <c r="F11">
        <f t="shared" si="3"/>
        <v>12.241664999999999</v>
      </c>
      <c r="G11">
        <f t="shared" si="4"/>
        <v>33.278030696646383</v>
      </c>
      <c r="H11">
        <f t="shared" si="5"/>
        <v>442.52868172304073</v>
      </c>
      <c r="I11">
        <f t="shared" si="6"/>
        <v>12691.65192746968</v>
      </c>
      <c r="N11">
        <f>Input!J12</f>
        <v>2.7988422857142847</v>
      </c>
      <c r="O11">
        <f t="shared" si="7"/>
        <v>2.5372682857142848</v>
      </c>
      <c r="P11">
        <f t="shared" si="8"/>
        <v>1.2581123336547758E-2</v>
      </c>
      <c r="Q11">
        <f t="shared" si="9"/>
        <v>6.3740452678749504</v>
      </c>
      <c r="R11">
        <f t="shared" si="10"/>
        <v>7.5354783767741198</v>
      </c>
      <c r="AD11" s="29"/>
      <c r="AE11" s="29"/>
      <c r="AF11" s="29"/>
      <c r="AG11" s="29"/>
      <c r="AH11" s="29"/>
      <c r="AI11" s="29"/>
      <c r="AJ11" s="29"/>
      <c r="AK11" s="29"/>
    </row>
    <row r="12" spans="1:37" x14ac:dyDescent="0.25">
      <c r="A12">
        <f>Input!G13</f>
        <v>9</v>
      </c>
      <c r="B12">
        <f t="shared" si="0"/>
        <v>9</v>
      </c>
      <c r="C12">
        <f t="shared" si="1"/>
        <v>3.4193724181564179E-3</v>
      </c>
      <c r="D12">
        <f t="shared" si="2"/>
        <v>3.4855634283054472E-3</v>
      </c>
      <c r="E12" s="4">
        <f>Input!I13</f>
        <v>15.642127428571428</v>
      </c>
      <c r="F12">
        <f t="shared" si="3"/>
        <v>14.988192428571427</v>
      </c>
      <c r="G12">
        <f t="shared" si="4"/>
        <v>37.415679834599487</v>
      </c>
      <c r="H12">
        <f t="shared" si="5"/>
        <v>502.99219134754725</v>
      </c>
      <c r="I12">
        <f t="shared" si="6"/>
        <v>11776.499869916024</v>
      </c>
      <c r="N12">
        <f>Input!J13</f>
        <v>2.7465274285714276</v>
      </c>
      <c r="O12">
        <f t="shared" si="7"/>
        <v>2.4849534285714276</v>
      </c>
      <c r="P12">
        <f t="shared" si="8"/>
        <v>1.4142675161630406E-2</v>
      </c>
      <c r="Q12">
        <f t="shared" si="9"/>
        <v>6.1049057791654908</v>
      </c>
      <c r="R12">
        <f t="shared" si="10"/>
        <v>7.5269076377893454</v>
      </c>
      <c r="AD12" s="29"/>
      <c r="AE12" s="29"/>
      <c r="AF12" s="29"/>
      <c r="AG12" s="29"/>
      <c r="AH12" s="29"/>
      <c r="AI12" s="29"/>
      <c r="AJ12" s="29"/>
      <c r="AK12" s="29"/>
    </row>
    <row r="13" spans="1:37" x14ac:dyDescent="0.25">
      <c r="A13">
        <f>Input!G14</f>
        <v>10</v>
      </c>
      <c r="B13">
        <f t="shared" si="0"/>
        <v>10</v>
      </c>
      <c r="C13">
        <f t="shared" si="1"/>
        <v>3.7993026868404643E-3</v>
      </c>
      <c r="D13">
        <f t="shared" si="2"/>
        <v>3.8714707410692764E-3</v>
      </c>
      <c r="E13" s="4">
        <f>Input!I14</f>
        <v>19.147219571428572</v>
      </c>
      <c r="F13">
        <f t="shared" si="3"/>
        <v>18.493284571428571</v>
      </c>
      <c r="G13">
        <f t="shared" si="4"/>
        <v>41.550177608784303</v>
      </c>
      <c r="H13">
        <f t="shared" si="5"/>
        <v>531.62031653606323</v>
      </c>
      <c r="I13">
        <f t="shared" si="6"/>
        <v>10896.245993959226</v>
      </c>
      <c r="N13">
        <f>Input!J14</f>
        <v>3.5050921428571442</v>
      </c>
      <c r="O13">
        <f t="shared" si="7"/>
        <v>3.2435181428571442</v>
      </c>
      <c r="P13">
        <f t="shared" si="8"/>
        <v>1.5702433401654663E-2</v>
      </c>
      <c r="Q13">
        <f t="shared" si="9"/>
        <v>10.418794254207645</v>
      </c>
      <c r="R13">
        <f t="shared" si="10"/>
        <v>7.5183516115710907</v>
      </c>
      <c r="AD13" s="29"/>
      <c r="AE13" s="29"/>
      <c r="AF13" s="29"/>
      <c r="AG13" s="29"/>
      <c r="AH13" s="29"/>
      <c r="AI13" s="29"/>
      <c r="AJ13" s="29"/>
      <c r="AK13" s="29"/>
    </row>
    <row r="14" spans="1:37" x14ac:dyDescent="0.25">
      <c r="A14">
        <f>Input!G15</f>
        <v>11</v>
      </c>
      <c r="B14">
        <f t="shared" si="0"/>
        <v>11</v>
      </c>
      <c r="C14">
        <f t="shared" si="1"/>
        <v>4.1792329555245108E-3</v>
      </c>
      <c r="D14">
        <f t="shared" si="2"/>
        <v>4.2572475565755387E-3</v>
      </c>
      <c r="E14" s="4">
        <f>Input!I15</f>
        <v>22.573839428571432</v>
      </c>
      <c r="F14">
        <f t="shared" si="3"/>
        <v>21.919904428571432</v>
      </c>
      <c r="G14">
        <f t="shared" si="4"/>
        <v>45.681682857514623</v>
      </c>
      <c r="H14">
        <f t="shared" si="5"/>
        <v>564.62211410619</v>
      </c>
      <c r="I14">
        <f t="shared" si="6"/>
        <v>10050.780275515996</v>
      </c>
      <c r="N14">
        <f>Input!J15</f>
        <v>3.4266198571428603</v>
      </c>
      <c r="O14">
        <f t="shared" si="7"/>
        <v>3.1650458571428604</v>
      </c>
      <c r="P14">
        <f t="shared" si="8"/>
        <v>1.7260459092609984E-2</v>
      </c>
      <c r="Q14">
        <f t="shared" si="9"/>
        <v>9.908552912178374</v>
      </c>
      <c r="R14">
        <f t="shared" si="10"/>
        <v>7.5098099468075521</v>
      </c>
      <c r="AD14" s="29"/>
      <c r="AE14" s="29"/>
      <c r="AF14" s="29"/>
      <c r="AG14" s="29"/>
      <c r="AH14" s="29"/>
      <c r="AI14" s="29"/>
      <c r="AJ14" s="29"/>
      <c r="AK14" s="29"/>
    </row>
    <row r="15" spans="1:37" x14ac:dyDescent="0.25">
      <c r="A15">
        <f>Input!G16</f>
        <v>12</v>
      </c>
      <c r="B15">
        <f t="shared" si="0"/>
        <v>12</v>
      </c>
      <c r="C15">
        <f t="shared" si="1"/>
        <v>4.5591632242085569E-3</v>
      </c>
      <c r="D15">
        <f t="shared" si="2"/>
        <v>4.6429058110574965E-3</v>
      </c>
      <c r="E15" s="4">
        <f>Input!I16</f>
        <v>25.791200142857146</v>
      </c>
      <c r="F15">
        <f t="shared" si="3"/>
        <v>25.137265142857146</v>
      </c>
      <c r="G15">
        <f t="shared" si="4"/>
        <v>49.81032557114407</v>
      </c>
      <c r="H15">
        <f t="shared" si="5"/>
        <v>608.75991089789807</v>
      </c>
      <c r="I15">
        <f t="shared" si="6"/>
        <v>9240.0035421325556</v>
      </c>
      <c r="N15">
        <f>Input!J16</f>
        <v>3.2173607142857144</v>
      </c>
      <c r="O15">
        <f t="shared" si="7"/>
        <v>2.9557867142857144</v>
      </c>
      <c r="P15">
        <f t="shared" si="8"/>
        <v>1.8816802305051939E-2</v>
      </c>
      <c r="Q15">
        <f t="shared" si="9"/>
        <v>8.6257922638797009</v>
      </c>
      <c r="R15">
        <f t="shared" si="10"/>
        <v>7.501282353031419</v>
      </c>
      <c r="AD15" s="29"/>
      <c r="AE15" s="29"/>
      <c r="AF15" s="29"/>
      <c r="AG15" s="29"/>
      <c r="AH15" s="29"/>
      <c r="AI15" s="29"/>
      <c r="AJ15" s="29"/>
      <c r="AK15" s="29"/>
    </row>
    <row r="16" spans="1:37" x14ac:dyDescent="0.25">
      <c r="A16">
        <f>Input!G17</f>
        <v>13</v>
      </c>
      <c r="B16">
        <f t="shared" si="0"/>
        <v>13</v>
      </c>
      <c r="C16">
        <f t="shared" si="1"/>
        <v>4.9390934928926038E-3</v>
      </c>
      <c r="D16">
        <f t="shared" si="2"/>
        <v>5.0284554406635805E-3</v>
      </c>
      <c r="E16" s="4">
        <f>Input!I17</f>
        <v>29.243977428571434</v>
      </c>
      <c r="F16">
        <f t="shared" si="3"/>
        <v>28.590042428571433</v>
      </c>
      <c r="G16">
        <f t="shared" si="4"/>
        <v>53.936214141592366</v>
      </c>
      <c r="H16">
        <f t="shared" si="5"/>
        <v>642.42842050594254</v>
      </c>
      <c r="I16">
        <f t="shared" si="6"/>
        <v>8463.8249395820549</v>
      </c>
      <c r="N16">
        <f>Input!J17</f>
        <v>3.4527772857142871</v>
      </c>
      <c r="O16">
        <f t="shared" si="7"/>
        <v>3.1912032857142871</v>
      </c>
      <c r="P16">
        <f t="shared" si="8"/>
        <v>2.0371504896447519E-2</v>
      </c>
      <c r="Q16">
        <f t="shared" si="9"/>
        <v>10.054174182244431</v>
      </c>
      <c r="R16">
        <f t="shared" si="10"/>
        <v>7.4927685853793671</v>
      </c>
      <c r="AD16" s="29"/>
      <c r="AE16" s="29"/>
      <c r="AF16" s="29"/>
      <c r="AG16" s="29"/>
      <c r="AH16" s="29"/>
      <c r="AI16" s="29"/>
      <c r="AJ16" s="29"/>
      <c r="AK16" s="29"/>
    </row>
    <row r="17" spans="1:37" x14ac:dyDescent="0.25">
      <c r="A17">
        <f>Input!G18</f>
        <v>14</v>
      </c>
      <c r="B17">
        <f t="shared" si="0"/>
        <v>14</v>
      </c>
      <c r="C17">
        <f t="shared" si="1"/>
        <v>5.3190237615766498E-3</v>
      </c>
      <c r="D17">
        <f t="shared" si="2"/>
        <v>5.4139048455678759E-3</v>
      </c>
      <c r="E17" s="4">
        <f>Input!I18</f>
        <v>32.147449142857141</v>
      </c>
      <c r="F17">
        <f t="shared" si="3"/>
        <v>31.493514142857141</v>
      </c>
      <c r="G17">
        <f t="shared" si="4"/>
        <v>58.059440367649273</v>
      </c>
      <c r="H17">
        <f t="shared" si="5"/>
        <v>705.74843618109833</v>
      </c>
      <c r="I17">
        <f t="shared" si="6"/>
        <v>7722.1601543405523</v>
      </c>
      <c r="N17">
        <f>Input!J18</f>
        <v>2.9034717142857076</v>
      </c>
      <c r="O17">
        <f t="shared" si="7"/>
        <v>2.6418977142857076</v>
      </c>
      <c r="P17">
        <f t="shared" si="8"/>
        <v>2.1924602411971868E-2</v>
      </c>
      <c r="Q17">
        <f t="shared" si="9"/>
        <v>6.8642591069413479</v>
      </c>
      <c r="R17">
        <f t="shared" si="10"/>
        <v>7.4842684340626828</v>
      </c>
      <c r="AD17" s="29"/>
      <c r="AE17" s="29"/>
      <c r="AF17" s="29"/>
      <c r="AG17" s="29"/>
      <c r="AH17" s="29"/>
      <c r="AI17" s="29"/>
      <c r="AJ17" s="29"/>
      <c r="AK17" s="29"/>
    </row>
    <row r="18" spans="1:37" x14ac:dyDescent="0.25">
      <c r="A18">
        <f>Input!G19</f>
        <v>15</v>
      </c>
      <c r="B18">
        <f t="shared" si="0"/>
        <v>15</v>
      </c>
      <c r="C18">
        <f t="shared" si="1"/>
        <v>5.6989540302606967E-3</v>
      </c>
      <c r="D18">
        <f t="shared" si="2"/>
        <v>5.7992612207099651E-3</v>
      </c>
      <c r="E18" s="4">
        <f>Input!I19</f>
        <v>34.841661714285713</v>
      </c>
      <c r="F18">
        <f t="shared" si="3"/>
        <v>34.187726714285716</v>
      </c>
      <c r="G18">
        <f t="shared" si="4"/>
        <v>62.180083022823595</v>
      </c>
      <c r="H18">
        <f t="shared" si="5"/>
        <v>783.57201170414044</v>
      </c>
      <c r="I18">
        <f t="shared" si="6"/>
        <v>7014.9301263337684</v>
      </c>
      <c r="N18">
        <f>Input!J19</f>
        <v>2.6942125714285723</v>
      </c>
      <c r="O18">
        <f t="shared" si="7"/>
        <v>2.4326385714285723</v>
      </c>
      <c r="P18">
        <f t="shared" si="8"/>
        <v>2.3476125439782263E-2</v>
      </c>
      <c r="Q18">
        <f t="shared" si="9"/>
        <v>5.8040636911626899</v>
      </c>
      <c r="R18">
        <f t="shared" si="10"/>
        <v>7.4757817168568046</v>
      </c>
      <c r="AD18" s="29"/>
      <c r="AE18" s="29"/>
      <c r="AF18" s="29"/>
      <c r="AG18" s="29"/>
      <c r="AH18" s="29"/>
      <c r="AI18" s="29"/>
      <c r="AJ18" s="29"/>
      <c r="AK18" s="29"/>
    </row>
    <row r="19" spans="1:37" ht="14.45" x14ac:dyDescent="0.3">
      <c r="A19">
        <f>Input!G20</f>
        <v>16</v>
      </c>
      <c r="B19">
        <f t="shared" si="0"/>
        <v>16</v>
      </c>
      <c r="C19">
        <f t="shared" si="1"/>
        <v>6.0788842989447428E-3</v>
      </c>
      <c r="D19">
        <f t="shared" si="2"/>
        <v>6.1845307978892414E-3</v>
      </c>
      <c r="E19" s="4">
        <f>Input!I20</f>
        <v>38.294438999999997</v>
      </c>
      <c r="F19">
        <f t="shared" si="3"/>
        <v>37.640504</v>
      </c>
      <c r="G19">
        <f t="shared" si="4"/>
        <v>66.298210467620478</v>
      </c>
      <c r="H19">
        <f t="shared" si="5"/>
        <v>821.26413998429655</v>
      </c>
      <c r="I19">
        <f t="shared" si="6"/>
        <v>6342.0600916644999</v>
      </c>
      <c r="N19">
        <f>Input!J20</f>
        <v>3.4527772857142836</v>
      </c>
      <c r="O19">
        <f t="shared" si="7"/>
        <v>3.1912032857142836</v>
      </c>
      <c r="P19">
        <f t="shared" si="8"/>
        <v>2.5026100603565134E-2</v>
      </c>
      <c r="Q19">
        <f t="shared" si="9"/>
        <v>10.024677967515633</v>
      </c>
      <c r="R19">
        <f t="shared" si="10"/>
        <v>7.4673082735988361</v>
      </c>
    </row>
    <row r="20" spans="1:37" ht="14.45" x14ac:dyDescent="0.3">
      <c r="A20">
        <f>Input!G21</f>
        <v>17</v>
      </c>
      <c r="B20">
        <f t="shared" si="0"/>
        <v>17</v>
      </c>
      <c r="C20">
        <f t="shared" si="1"/>
        <v>6.4588145676287888E-3</v>
      </c>
      <c r="D20">
        <f t="shared" si="2"/>
        <v>6.5697190270623861E-3</v>
      </c>
      <c r="E20" s="4">
        <f>Input!I21</f>
        <v>41.276383000000003</v>
      </c>
      <c r="F20">
        <f t="shared" si="3"/>
        <v>40.622448000000006</v>
      </c>
      <c r="G20">
        <f t="shared" si="4"/>
        <v>70.41388260630643</v>
      </c>
      <c r="H20">
        <f t="shared" si="5"/>
        <v>887.529575901832</v>
      </c>
      <c r="I20">
        <f t="shared" si="6"/>
        <v>5703.4788544820876</v>
      </c>
      <c r="N20">
        <f>Input!J21</f>
        <v>2.9819440000000057</v>
      </c>
      <c r="O20">
        <f t="shared" si="7"/>
        <v>2.7203700000000057</v>
      </c>
      <c r="P20">
        <f t="shared" si="8"/>
        <v>2.6574551306212255E-2</v>
      </c>
      <c r="Q20">
        <f t="shared" si="9"/>
        <v>7.2565339194033953</v>
      </c>
      <c r="R20">
        <f t="shared" si="10"/>
        <v>7.4588479620631034</v>
      </c>
    </row>
    <row r="21" spans="1:37" ht="14.45" x14ac:dyDescent="0.3">
      <c r="A21">
        <f>Input!G22</f>
        <v>18</v>
      </c>
      <c r="B21">
        <f t="shared" si="0"/>
        <v>18</v>
      </c>
      <c r="C21">
        <f t="shared" si="1"/>
        <v>6.8387448363128357E-3</v>
      </c>
      <c r="D21">
        <f t="shared" si="2"/>
        <v>6.9548307148094386E-3</v>
      </c>
      <c r="E21" s="4">
        <f>Input!I22</f>
        <v>44.650688000000002</v>
      </c>
      <c r="F21">
        <f t="shared" si="3"/>
        <v>43.996753000000005</v>
      </c>
      <c r="G21">
        <f t="shared" si="4"/>
        <v>74.527152381775011</v>
      </c>
      <c r="H21">
        <f t="shared" si="5"/>
        <v>932.10528641068765</v>
      </c>
      <c r="I21">
        <f t="shared" si="6"/>
        <v>5099.1182222700409</v>
      </c>
      <c r="N21">
        <f>Input!J22</f>
        <v>3.3743049999999997</v>
      </c>
      <c r="O21">
        <f t="shared" si="7"/>
        <v>3.1127309999999997</v>
      </c>
      <c r="P21">
        <f t="shared" si="8"/>
        <v>2.8121498298098759E-2</v>
      </c>
      <c r="Q21">
        <f t="shared" si="9"/>
        <v>9.5148157779896483</v>
      </c>
      <c r="R21">
        <f t="shared" si="10"/>
        <v>7.4504006548082424</v>
      </c>
    </row>
    <row r="22" spans="1:37" ht="14.45" x14ac:dyDescent="0.3">
      <c r="A22">
        <f>Input!G23</f>
        <v>19</v>
      </c>
      <c r="B22">
        <f t="shared" si="0"/>
        <v>19</v>
      </c>
      <c r="C22">
        <f t="shared" si="1"/>
        <v>7.2186751049968818E-3</v>
      </c>
      <c r="D22">
        <f t="shared" si="2"/>
        <v>7.3398701319166105E-3</v>
      </c>
      <c r="E22" s="4">
        <f>Input!I23</f>
        <v>48.574298428571431</v>
      </c>
      <c r="F22">
        <f t="shared" si="3"/>
        <v>47.920363428571434</v>
      </c>
      <c r="G22">
        <f t="shared" si="4"/>
        <v>78.63806693730497</v>
      </c>
      <c r="H22">
        <f t="shared" si="5"/>
        <v>943.57730885046055</v>
      </c>
      <c r="I22">
        <f t="shared" si="6"/>
        <v>4528.9125603971479</v>
      </c>
      <c r="N22">
        <f>Input!J23</f>
        <v>3.9236104285714291</v>
      </c>
      <c r="O22">
        <f t="shared" si="7"/>
        <v>3.6620364285714291</v>
      </c>
      <c r="P22">
        <f t="shared" si="8"/>
        <v>2.966696011884238E-2</v>
      </c>
      <c r="Q22">
        <f t="shared" si="9"/>
        <v>13.194107955346528</v>
      </c>
      <c r="R22">
        <f t="shared" si="10"/>
        <v>7.4419662367252517</v>
      </c>
    </row>
    <row r="23" spans="1:37" ht="14.45" x14ac:dyDescent="0.3">
      <c r="A23">
        <f>Input!G24</f>
        <v>20</v>
      </c>
      <c r="B23">
        <f t="shared" si="0"/>
        <v>20</v>
      </c>
      <c r="C23">
        <f t="shared" si="1"/>
        <v>7.5986053736809287E-3</v>
      </c>
      <c r="D23">
        <f t="shared" si="2"/>
        <v>7.7248410982338122E-3</v>
      </c>
      <c r="E23" s="4">
        <f>Input!I24</f>
        <v>52.733325714285719</v>
      </c>
      <c r="F23">
        <f t="shared" si="3"/>
        <v>52.079390714285722</v>
      </c>
      <c r="G23">
        <f t="shared" si="4"/>
        <v>82.746668533148181</v>
      </c>
      <c r="H23">
        <f t="shared" si="5"/>
        <v>940.48192881929333</v>
      </c>
      <c r="I23">
        <f t="shared" si="6"/>
        <v>3992.7984354822474</v>
      </c>
      <c r="N23">
        <f>Input!J24</f>
        <v>4.1590272857142878</v>
      </c>
      <c r="O23">
        <f t="shared" si="7"/>
        <v>3.8974532857142878</v>
      </c>
      <c r="P23">
        <f t="shared" si="8"/>
        <v>3.1210953445928179E-2</v>
      </c>
      <c r="Q23">
        <f t="shared" si="9"/>
        <v>14.947829771823885</v>
      </c>
      <c r="R23">
        <f t="shared" si="10"/>
        <v>7.4335446031017289</v>
      </c>
    </row>
    <row r="24" spans="1:37" ht="14.45" x14ac:dyDescent="0.3">
      <c r="A24">
        <f>Input!G25</f>
        <v>21</v>
      </c>
      <c r="B24">
        <f t="shared" si="0"/>
        <v>21</v>
      </c>
      <c r="C24">
        <f t="shared" si="1"/>
        <v>7.9785356423649756E-3</v>
      </c>
      <c r="D24">
        <f t="shared" si="2"/>
        <v>8.1097470505082508E-3</v>
      </c>
      <c r="E24" s="4">
        <f>Input!I25</f>
        <v>57.546287999999997</v>
      </c>
      <c r="F24">
        <f t="shared" si="3"/>
        <v>56.892353</v>
      </c>
      <c r="G24">
        <f t="shared" si="4"/>
        <v>86.852995279423268</v>
      </c>
      <c r="H24">
        <f t="shared" si="5"/>
        <v>897.64008579556514</v>
      </c>
      <c r="I24">
        <f t="shared" si="6"/>
        <v>3490.7143260802859</v>
      </c>
      <c r="N24">
        <f>Input!J25</f>
        <v>4.8129622857142778</v>
      </c>
      <c r="O24">
        <f t="shared" si="7"/>
        <v>4.5513882857142782</v>
      </c>
      <c r="P24">
        <f t="shared" si="8"/>
        <v>3.2753493373537342E-2</v>
      </c>
      <c r="Q24">
        <f t="shared" si="9"/>
        <v>20.418060386552252</v>
      </c>
      <c r="R24">
        <f t="shared" si="10"/>
        <v>7.4251356580730326</v>
      </c>
    </row>
    <row r="25" spans="1:37" ht="14.45" x14ac:dyDescent="0.3">
      <c r="A25">
        <f>Input!G26</f>
        <v>22</v>
      </c>
      <c r="B25">
        <f t="shared" si="0"/>
        <v>22</v>
      </c>
      <c r="C25">
        <f t="shared" si="1"/>
        <v>8.3584659110490216E-3</v>
      </c>
      <c r="D25">
        <f t="shared" si="2"/>
        <v>8.494591097260135E-3</v>
      </c>
      <c r="E25" s="4">
        <f>Input!I26</f>
        <v>62.777768714285706</v>
      </c>
      <c r="F25">
        <f t="shared" si="3"/>
        <v>62.123833714285709</v>
      </c>
      <c r="G25">
        <f t="shared" si="4"/>
        <v>90.957081729168337</v>
      </c>
      <c r="H25">
        <f t="shared" si="5"/>
        <v>831.35619108773301</v>
      </c>
      <c r="I25">
        <f t="shared" si="6"/>
        <v>3022.6003852099507</v>
      </c>
      <c r="N25">
        <f>Input!J26</f>
        <v>5.2314807142857092</v>
      </c>
      <c r="O25">
        <f t="shared" si="7"/>
        <v>4.9699067142857096</v>
      </c>
      <c r="P25">
        <f t="shared" si="8"/>
        <v>3.4294593638229683E-2</v>
      </c>
      <c r="Q25">
        <f t="shared" si="9"/>
        <v>24.360267005482317</v>
      </c>
      <c r="R25">
        <f t="shared" si="10"/>
        <v>7.4167393133681525</v>
      </c>
    </row>
    <row r="26" spans="1:37" x14ac:dyDescent="0.25">
      <c r="A26">
        <f>Input!G27</f>
        <v>23</v>
      </c>
      <c r="B26">
        <f t="shared" si="0"/>
        <v>23</v>
      </c>
      <c r="C26">
        <f t="shared" si="1"/>
        <v>8.7383961797330677E-3</v>
      </c>
      <c r="D26">
        <f t="shared" si="2"/>
        <v>8.8793760636544442E-3</v>
      </c>
      <c r="E26" s="4">
        <f>Input!I27</f>
        <v>67.512258714285707</v>
      </c>
      <c r="F26">
        <f t="shared" si="3"/>
        <v>66.858323714285703</v>
      </c>
      <c r="G26">
        <f t="shared" si="4"/>
        <v>95.058959363392518</v>
      </c>
      <c r="H26">
        <f t="shared" si="5"/>
        <v>795.27585101367413</v>
      </c>
      <c r="I26">
        <f t="shared" si="6"/>
        <v>2588.3982433717169</v>
      </c>
      <c r="N26">
        <f>Input!J27</f>
        <v>4.734490000000001</v>
      </c>
      <c r="O26">
        <f t="shared" si="7"/>
        <v>4.4729160000000014</v>
      </c>
      <c r="P26">
        <f t="shared" si="8"/>
        <v>3.5834266803579366E-2</v>
      </c>
      <c r="Q26">
        <f t="shared" si="9"/>
        <v>19.687694307065364</v>
      </c>
      <c r="R26">
        <f t="shared" si="10"/>
        <v>7.4083554872832931</v>
      </c>
    </row>
    <row r="27" spans="1:37" x14ac:dyDescent="0.25">
      <c r="A27">
        <f>Input!G28</f>
        <v>24</v>
      </c>
      <c r="B27">
        <f t="shared" si="0"/>
        <v>24</v>
      </c>
      <c r="C27">
        <f t="shared" si="1"/>
        <v>9.1183264484171137E-3</v>
      </c>
      <c r="D27">
        <f t="shared" si="2"/>
        <v>9.2641045285491806E-3</v>
      </c>
      <c r="E27" s="4">
        <f>Input!I28</f>
        <v>72.194434000000001</v>
      </c>
      <c r="F27">
        <f t="shared" si="3"/>
        <v>71.540498999999997</v>
      </c>
      <c r="G27">
        <f t="shared" si="4"/>
        <v>99.158656991671506</v>
      </c>
      <c r="H27">
        <f t="shared" si="5"/>
        <v>762.76265085292891</v>
      </c>
      <c r="I27">
        <f t="shared" si="6"/>
        <v>2188.0508435905276</v>
      </c>
      <c r="N27">
        <f>Input!J28</f>
        <v>4.682175285714294</v>
      </c>
      <c r="O27">
        <f t="shared" si="7"/>
        <v>4.4206012857142944</v>
      </c>
      <c r="P27">
        <f t="shared" si="8"/>
        <v>3.7372524412697852E-2</v>
      </c>
      <c r="Q27">
        <f t="shared" si="9"/>
        <v>19.212694373901531</v>
      </c>
      <c r="R27">
        <f t="shared" si="10"/>
        <v>7.3999841038336012</v>
      </c>
    </row>
    <row r="28" spans="1:37" x14ac:dyDescent="0.25">
      <c r="A28">
        <f>Input!G29</f>
        <v>25</v>
      </c>
      <c r="B28">
        <f t="shared" si="0"/>
        <v>25</v>
      </c>
      <c r="C28">
        <f t="shared" si="1"/>
        <v>9.4982567171011598E-3</v>
      </c>
      <c r="D28">
        <f t="shared" si="2"/>
        <v>9.6487788553544611E-3</v>
      </c>
      <c r="E28" s="4">
        <f>Input!I29</f>
        <v>76.667350000000013</v>
      </c>
      <c r="F28">
        <f t="shared" si="3"/>
        <v>76.013415000000009</v>
      </c>
      <c r="G28">
        <f t="shared" si="4"/>
        <v>103.25620108590577</v>
      </c>
      <c r="H28">
        <f t="shared" si="5"/>
        <v>742.16939372242064</v>
      </c>
      <c r="I28">
        <f t="shared" si="6"/>
        <v>1821.5023020827193</v>
      </c>
      <c r="N28">
        <f>Input!J29</f>
        <v>4.4729160000000121</v>
      </c>
      <c r="O28">
        <f t="shared" si="7"/>
        <v>4.2113420000000126</v>
      </c>
      <c r="P28">
        <f t="shared" si="8"/>
        <v>3.8909377115342633E-2</v>
      </c>
      <c r="Q28">
        <f t="shared" si="9"/>
        <v>17.409193992512243</v>
      </c>
      <c r="R28">
        <f t="shared" si="10"/>
        <v>7.3916250920459872</v>
      </c>
    </row>
    <row r="29" spans="1:37" x14ac:dyDescent="0.25">
      <c r="A29">
        <f>Input!G30</f>
        <v>26</v>
      </c>
      <c r="B29">
        <f t="shared" si="0"/>
        <v>26</v>
      </c>
      <c r="C29">
        <f t="shared" si="1"/>
        <v>9.8781869857852075E-3</v>
      </c>
      <c r="D29">
        <f t="shared" si="2"/>
        <v>1.0033401217943072E-2</v>
      </c>
      <c r="E29" s="4">
        <f>Input!I30</f>
        <v>81.846516000000022</v>
      </c>
      <c r="F29">
        <f t="shared" si="3"/>
        <v>81.192581000000018</v>
      </c>
      <c r="G29">
        <f t="shared" si="4"/>
        <v>107.35161606062427</v>
      </c>
      <c r="H29">
        <f t="shared" si="5"/>
        <v>684.29511530296861</v>
      </c>
      <c r="I29">
        <f t="shared" si="6"/>
        <v>1488.6977896403396</v>
      </c>
      <c r="N29">
        <f>Input!J30</f>
        <v>5.1791660000000093</v>
      </c>
      <c r="O29">
        <f t="shared" si="7"/>
        <v>4.9175920000000097</v>
      </c>
      <c r="P29">
        <f t="shared" si="8"/>
        <v>4.0444834774698166E-2</v>
      </c>
      <c r="Q29">
        <f t="shared" si="9"/>
        <v>23.786564471265294</v>
      </c>
      <c r="R29">
        <f t="shared" si="10"/>
        <v>7.3832783853647879</v>
      </c>
    </row>
    <row r="30" spans="1:37" x14ac:dyDescent="0.25">
      <c r="A30">
        <f>Input!G31</f>
        <v>27</v>
      </c>
      <c r="B30">
        <f t="shared" si="0"/>
        <v>27</v>
      </c>
      <c r="C30">
        <f t="shared" si="1"/>
        <v>1.0258117254469254E-2</v>
      </c>
      <c r="D30">
        <f t="shared" si="2"/>
        <v>1.0417973622566305E-2</v>
      </c>
      <c r="E30" s="4">
        <f>Input!I31</f>
        <v>87.548829999999995</v>
      </c>
      <c r="F30">
        <f t="shared" si="3"/>
        <v>86.894894999999991</v>
      </c>
      <c r="G30">
        <f t="shared" si="4"/>
        <v>111.4449245101368</v>
      </c>
      <c r="H30">
        <f t="shared" si="5"/>
        <v>602.70394894858816</v>
      </c>
      <c r="I30">
        <f t="shared" si="6"/>
        <v>1189.5834299244164</v>
      </c>
      <c r="N30">
        <f>Input!J31</f>
        <v>5.7023139999999728</v>
      </c>
      <c r="O30">
        <f t="shared" si="7"/>
        <v>5.4407399999999733</v>
      </c>
      <c r="P30">
        <f t="shared" si="8"/>
        <v>4.1978906557740808E-2</v>
      </c>
      <c r="Q30">
        <f t="shared" si="9"/>
        <v>29.146621344065565</v>
      </c>
      <c r="R30">
        <f t="shared" si="10"/>
        <v>7.374943921148585</v>
      </c>
    </row>
    <row r="31" spans="1:37" x14ac:dyDescent="0.25">
      <c r="A31">
        <f>Input!G32</f>
        <v>28</v>
      </c>
      <c r="B31">
        <f t="shared" si="0"/>
        <v>28</v>
      </c>
      <c r="C31">
        <f t="shared" si="1"/>
        <v>1.06380475231533E-2</v>
      </c>
      <c r="D31">
        <f t="shared" si="2"/>
        <v>1.0802497926516446E-2</v>
      </c>
      <c r="E31" s="4">
        <f>Input!I32</f>
        <v>94.925217857142869</v>
      </c>
      <c r="F31">
        <f t="shared" si="3"/>
        <v>94.271282857142864</v>
      </c>
      <c r="G31">
        <f t="shared" si="4"/>
        <v>115.53614741054197</v>
      </c>
      <c r="H31">
        <f t="shared" si="5"/>
        <v>452.19446447440981</v>
      </c>
      <c r="I31">
        <f t="shared" si="6"/>
        <v>924.10621168028172</v>
      </c>
      <c r="N31">
        <f>Input!J32</f>
        <v>7.3763878571428734</v>
      </c>
      <c r="O31">
        <f t="shared" si="7"/>
        <v>7.1148138571428738</v>
      </c>
      <c r="P31">
        <f t="shared" si="8"/>
        <v>4.3511601012229159E-2</v>
      </c>
      <c r="Q31">
        <f t="shared" si="9"/>
        <v>50.003315597558348</v>
      </c>
      <c r="R31">
        <f t="shared" si="10"/>
        <v>7.3666216402413403</v>
      </c>
    </row>
    <row r="32" spans="1:37" x14ac:dyDescent="0.25">
      <c r="A32">
        <f>Input!G33</f>
        <v>29</v>
      </c>
      <c r="B32">
        <f t="shared" si="0"/>
        <v>29</v>
      </c>
      <c r="C32">
        <f t="shared" si="1"/>
        <v>1.1017977791837346E-2</v>
      </c>
      <c r="D32">
        <f t="shared" si="2"/>
        <v>1.1186975854118127E-2</v>
      </c>
      <c r="E32" s="4">
        <f>Input!I33</f>
        <v>102.11850385714285</v>
      </c>
      <c r="F32">
        <f t="shared" si="3"/>
        <v>101.46456885714285</v>
      </c>
      <c r="G32">
        <f t="shared" si="4"/>
        <v>119.62530429285123</v>
      </c>
      <c r="H32">
        <f t="shared" si="5"/>
        <v>329.81231156579383</v>
      </c>
      <c r="I32">
        <f t="shared" si="6"/>
        <v>692.21391250974796</v>
      </c>
      <c r="N32">
        <f>Input!J33</f>
        <v>7.1932859999999863</v>
      </c>
      <c r="O32">
        <f t="shared" si="7"/>
        <v>6.9317119999999868</v>
      </c>
      <c r="P32">
        <f t="shared" si="8"/>
        <v>4.504292613270907E-2</v>
      </c>
      <c r="Q32">
        <f t="shared" si="9"/>
        <v>47.426210932959989</v>
      </c>
      <c r="R32">
        <f t="shared" si="10"/>
        <v>7.3583114866045678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1.1397908060521393E-2</v>
      </c>
      <c r="D33">
        <f t="shared" si="2"/>
        <v>1.1571409010509761E-2</v>
      </c>
      <c r="E33" s="4">
        <f>Input!I34</f>
        <v>109.05021585714287</v>
      </c>
      <c r="F33">
        <f t="shared" si="3"/>
        <v>108.39628085714287</v>
      </c>
      <c r="G33">
        <f t="shared" si="4"/>
        <v>123.71241339224085</v>
      </c>
      <c r="H33">
        <f t="shared" si="5"/>
        <v>234.58391583268681</v>
      </c>
      <c r="I33">
        <f t="shared" si="6"/>
        <v>493.85503230463701</v>
      </c>
      <c r="N33">
        <f>Input!J34</f>
        <v>6.9317120000000187</v>
      </c>
      <c r="O33">
        <f t="shared" si="7"/>
        <v>6.6701380000000192</v>
      </c>
      <c r="P33">
        <f t="shared" si="8"/>
        <v>4.6572889417426488E-2</v>
      </c>
      <c r="Q33">
        <f t="shared" si="9"/>
        <v>43.871614774126996</v>
      </c>
      <c r="R33">
        <f t="shared" si="10"/>
        <v>7.3500134070000458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1.1777838329205439E-2</v>
      </c>
      <c r="D34">
        <f t="shared" si="2"/>
        <v>1.1955798893584224E-2</v>
      </c>
      <c r="E34" s="4">
        <f>Input!I35</f>
        <v>115.77266857142857</v>
      </c>
      <c r="F34">
        <f t="shared" si="3"/>
        <v>115.11873357142856</v>
      </c>
      <c r="G34">
        <f t="shared" si="4"/>
        <v>127.79749177739417</v>
      </c>
      <c r="H34">
        <f t="shared" si="5"/>
        <v>160.75090964534022</v>
      </c>
      <c r="I34">
        <f t="shared" si="6"/>
        <v>328.97873481569388</v>
      </c>
      <c r="N34">
        <f>Input!J35</f>
        <v>6.7224527142856942</v>
      </c>
      <c r="O34">
        <f t="shared" si="7"/>
        <v>6.4608787142856947</v>
      </c>
      <c r="P34">
        <f t="shared" si="8"/>
        <v>4.8101497917664333E-2</v>
      </c>
      <c r="Q34">
        <f t="shared" si="9"/>
        <v>41.123711626768902</v>
      </c>
      <c r="R34">
        <f t="shared" si="10"/>
        <v>7.3417273507146419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1.2157768597889486E-2</v>
      </c>
      <c r="D35">
        <f t="shared" si="2"/>
        <v>1.2340146904386156E-2</v>
      </c>
      <c r="E35" s="4">
        <f>Input!I36</f>
        <v>122.49512142857144</v>
      </c>
      <c r="F35">
        <f t="shared" si="3"/>
        <v>121.84118642857143</v>
      </c>
      <c r="G35">
        <f t="shared" si="4"/>
        <v>131.88055546315636</v>
      </c>
      <c r="H35">
        <f t="shared" si="5"/>
        <v>100.78893061258259</v>
      </c>
      <c r="I35">
        <f t="shared" si="6"/>
        <v>197.53479611374243</v>
      </c>
      <c r="N35">
        <f>Input!J36</f>
        <v>6.7224528571428692</v>
      </c>
      <c r="O35">
        <f t="shared" si="7"/>
        <v>6.4608788571428697</v>
      </c>
      <c r="P35">
        <f t="shared" si="8"/>
        <v>4.9628758280724376E-2</v>
      </c>
      <c r="Q35">
        <f t="shared" si="9"/>
        <v>41.104127830159861</v>
      </c>
      <c r="R35">
        <f t="shared" si="10"/>
        <v>7.3334532693204943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1.2537698866573532E-2</v>
      </c>
      <c r="D36">
        <f t="shared" si="2"/>
        <v>1.2724454356207495E-2</v>
      </c>
      <c r="E36" s="4">
        <f>Input!I37</f>
        <v>128.64211128571426</v>
      </c>
      <c r="F36">
        <f t="shared" si="3"/>
        <v>127.98817628571426</v>
      </c>
      <c r="G36">
        <f t="shared" si="4"/>
        <v>135.96161950911355</v>
      </c>
      <c r="H36">
        <f t="shared" si="5"/>
        <v>63.575796836772</v>
      </c>
      <c r="I36">
        <f t="shared" si="6"/>
        <v>99.473558925147316</v>
      </c>
      <c r="N36">
        <f>Input!J37</f>
        <v>6.1469898571428274</v>
      </c>
      <c r="O36">
        <f t="shared" si="7"/>
        <v>5.8854158571428279</v>
      </c>
      <c r="P36">
        <f t="shared" si="8"/>
        <v>5.1154676787547447E-2</v>
      </c>
      <c r="Q36">
        <f t="shared" si="9"/>
        <v>34.038603520600596</v>
      </c>
      <c r="R36">
        <f t="shared" si="10"/>
        <v>7.3251911164650165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1.2917629135257578E-2</v>
      </c>
      <c r="D37">
        <f t="shared" si="2"/>
        <v>1.3108722482578617E-2</v>
      </c>
      <c r="E37" s="4">
        <f>Input!I38</f>
        <v>135.2860917142857</v>
      </c>
      <c r="F37">
        <f t="shared" si="3"/>
        <v>134.63215671428571</v>
      </c>
      <c r="G37">
        <f t="shared" si="4"/>
        <v>140.04069810621942</v>
      </c>
      <c r="H37">
        <f t="shared" si="5"/>
        <v>29.252319988260233</v>
      </c>
      <c r="I37">
        <f t="shared" si="6"/>
        <v>34.745892002042297</v>
      </c>
      <c r="N37">
        <f>Input!J38</f>
        <v>6.6439804285714388</v>
      </c>
      <c r="O37">
        <f t="shared" si="7"/>
        <v>6.3824064285714392</v>
      </c>
      <c r="P37">
        <f t="shared" si="8"/>
        <v>5.2679259385782662E-2</v>
      </c>
      <c r="Q37">
        <f t="shared" si="9"/>
        <v>40.065446036327067</v>
      </c>
      <c r="R37">
        <f t="shared" si="10"/>
        <v>7.316940847686233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1.3297559403941625E-2</v>
      </c>
      <c r="D38">
        <f t="shared" si="2"/>
        <v>1.3492952444318031E-2</v>
      </c>
      <c r="E38" s="4">
        <f>Input!I39</f>
        <v>140.02058171428573</v>
      </c>
      <c r="F38">
        <f t="shared" si="3"/>
        <v>139.36664671428574</v>
      </c>
      <c r="G38">
        <f t="shared" si="4"/>
        <v>144.11780465324304</v>
      </c>
      <c r="H38">
        <f t="shared" si="5"/>
        <v>22.573501760917033</v>
      </c>
      <c r="I38">
        <f t="shared" si="6"/>
        <v>3.3031538293556948</v>
      </c>
      <c r="N38">
        <f>Input!J39</f>
        <v>4.7344900000000223</v>
      </c>
      <c r="O38">
        <f t="shared" si="7"/>
        <v>4.4729160000000228</v>
      </c>
      <c r="P38">
        <f t="shared" si="8"/>
        <v>5.4202511718975901E-2</v>
      </c>
      <c r="Q38">
        <f t="shared" si="9"/>
        <v>19.525028891516857</v>
      </c>
      <c r="R38">
        <f t="shared" si="10"/>
        <v>7.3087024202497117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1.3677489672625671E-2</v>
      </c>
      <c r="D39">
        <f t="shared" si="2"/>
        <v>1.3877145335774988E-2</v>
      </c>
      <c r="E39" s="4">
        <f>Input!I40</f>
        <v>147.24002514285715</v>
      </c>
      <c r="F39">
        <f t="shared" si="3"/>
        <v>146.58609014285716</v>
      </c>
      <c r="G39">
        <f t="shared" si="4"/>
        <v>148.19295182447163</v>
      </c>
      <c r="H39">
        <f t="shared" si="5"/>
        <v>2.5820044638408999</v>
      </c>
      <c r="I39">
        <f t="shared" si="6"/>
        <v>5.0971600863186231</v>
      </c>
      <c r="N39">
        <f>Input!J40</f>
        <v>7.2194434285714237</v>
      </c>
      <c r="O39">
        <f t="shared" si="7"/>
        <v>6.9578694285714242</v>
      </c>
      <c r="P39">
        <f t="shared" si="8"/>
        <v>5.5724439152430215E-2</v>
      </c>
      <c r="Q39">
        <f t="shared" si="9"/>
        <v>47.639605454961718</v>
      </c>
      <c r="R39">
        <f t="shared" si="10"/>
        <v>7.30047579300403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1.4057419941309717E-2</v>
      </c>
      <c r="D40">
        <f t="shared" si="2"/>
        <v>1.4261302190377604E-2</v>
      </c>
      <c r="E40" s="4">
        <f>Input!I41</f>
        <v>155.976598</v>
      </c>
      <c r="F40">
        <f t="shared" si="3"/>
        <v>155.32266300000001</v>
      </c>
      <c r="G40">
        <f t="shared" si="4"/>
        <v>152.26615162990674</v>
      </c>
      <c r="H40">
        <f t="shared" si="5"/>
        <v>9.3422617555093854</v>
      </c>
      <c r="I40">
        <f t="shared" si="6"/>
        <v>40.080154372387121</v>
      </c>
      <c r="N40">
        <f>Input!J41</f>
        <v>8.7365728571428463</v>
      </c>
      <c r="O40">
        <f t="shared" si="7"/>
        <v>8.4749988571428467</v>
      </c>
      <c r="P40">
        <f t="shared" si="8"/>
        <v>5.7245046796200898E-2</v>
      </c>
      <c r="Q40">
        <f t="shared" si="9"/>
        <v>70.858579211605473</v>
      </c>
      <c r="R40">
        <f t="shared" si="10"/>
        <v>7.2922609262522036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1.4437350209993764E-2</v>
      </c>
      <c r="D41">
        <f t="shared" si="2"/>
        <v>1.4645423985580287E-2</v>
      </c>
      <c r="E41" s="4">
        <f>Input!I42</f>
        <v>165.41942071428574</v>
      </c>
      <c r="F41">
        <f t="shared" si="3"/>
        <v>164.76548571428575</v>
      </c>
      <c r="G41">
        <f t="shared" si="4"/>
        <v>156.33741546895357</v>
      </c>
      <c r="H41">
        <f t="shared" si="5"/>
        <v>71.032368060253617</v>
      </c>
      <c r="I41">
        <f t="shared" si="6"/>
        <v>108.20478178431263</v>
      </c>
      <c r="N41">
        <f>Input!J42</f>
        <v>9.4428227142857395</v>
      </c>
      <c r="O41">
        <f t="shared" si="7"/>
        <v>9.18124871428574</v>
      </c>
      <c r="P41">
        <f t="shared" si="8"/>
        <v>5.8764339525611796E-2</v>
      </c>
      <c r="Q41">
        <f t="shared" si="9"/>
        <v>83.219721167742691</v>
      </c>
      <c r="R41">
        <f t="shared" si="10"/>
        <v>7.2840577816369212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1.4817280478677811E-2</v>
      </c>
      <c r="D42">
        <f t="shared" si="2"/>
        <v>1.5029511647289549E-2</v>
      </c>
      <c r="E42" s="4">
        <f>Input!I43</f>
        <v>176.37937271428569</v>
      </c>
      <c r="F42">
        <f t="shared" si="3"/>
        <v>175.7254377142857</v>
      </c>
      <c r="G42">
        <f t="shared" si="4"/>
        <v>160.40675417845901</v>
      </c>
      <c r="H42">
        <f t="shared" si="5"/>
        <v>234.6620652708078</v>
      </c>
      <c r="I42">
        <f t="shared" si="6"/>
        <v>209.4240649929512</v>
      </c>
      <c r="N42">
        <f>Input!J43</f>
        <v>10.959951999999959</v>
      </c>
      <c r="O42">
        <f t="shared" si="7"/>
        <v>10.698377999999959</v>
      </c>
      <c r="P42">
        <f t="shared" si="8"/>
        <v>6.028232199961793E-2</v>
      </c>
      <c r="Q42">
        <f t="shared" si="9"/>
        <v>113.16907965428956</v>
      </c>
      <c r="R42">
        <f t="shared" si="10"/>
        <v>7.2758663220377873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1.5197210747361857E-2</v>
      </c>
      <c r="D43">
        <f t="shared" si="2"/>
        <v>1.541356605383536E-2</v>
      </c>
      <c r="E43" s="4">
        <f>Input!I44</f>
        <v>186.94696371428569</v>
      </c>
      <c r="F43">
        <f t="shared" si="3"/>
        <v>186.2930287142857</v>
      </c>
      <c r="G43">
        <f t="shared" si="4"/>
        <v>164.47417807583565</v>
      </c>
      <c r="H43">
        <f t="shared" si="5"/>
        <v>476.06224318299189</v>
      </c>
      <c r="I43">
        <f t="shared" si="6"/>
        <v>343.69138252049197</v>
      </c>
      <c r="N43">
        <f>Input!J44</f>
        <v>10.567590999999993</v>
      </c>
      <c r="O43">
        <f t="shared" si="7"/>
        <v>10.306016999999994</v>
      </c>
      <c r="P43">
        <f t="shared" si="8"/>
        <v>6.179899867729121E-2</v>
      </c>
      <c r="Q43">
        <f t="shared" si="9"/>
        <v>104.9440024586241</v>
      </c>
      <c r="R43">
        <f t="shared" si="10"/>
        <v>7.2676865114790257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1.5577141016045903E-2</v>
      </c>
      <c r="D44">
        <f t="shared" si="2"/>
        <v>1.5797588039544824E-2</v>
      </c>
      <c r="E44" s="4">
        <f>Input!I45</f>
        <v>196.4682587142857</v>
      </c>
      <c r="F44">
        <f t="shared" si="3"/>
        <v>195.81432371428571</v>
      </c>
      <c r="G44">
        <f t="shared" si="4"/>
        <v>168.53969699786774</v>
      </c>
      <c r="H44">
        <f t="shared" si="5"/>
        <v>743.90526251994083</v>
      </c>
      <c r="I44">
        <f t="shared" si="6"/>
        <v>510.960448961054</v>
      </c>
      <c r="N44">
        <f>Input!J45</f>
        <v>9.5212950000000092</v>
      </c>
      <c r="O44">
        <f t="shared" si="7"/>
        <v>9.2597210000000096</v>
      </c>
      <c r="P44">
        <f t="shared" si="8"/>
        <v>6.3314373832662932E-2</v>
      </c>
      <c r="Q44">
        <f t="shared" si="9"/>
        <v>84.573894833814691</v>
      </c>
      <c r="R44">
        <f t="shared" si="10"/>
        <v>7.25951831504634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1.5957071284729951E-2</v>
      </c>
      <c r="D45">
        <f t="shared" si="2"/>
        <v>1.6181578397966662E-2</v>
      </c>
      <c r="E45" s="4">
        <f>Input!I46</f>
        <v>206.4342295714286</v>
      </c>
      <c r="F45">
        <f t="shared" si="3"/>
        <v>205.78029457142861</v>
      </c>
      <c r="G45">
        <f t="shared" si="4"/>
        <v>172.60332033574309</v>
      </c>
      <c r="H45">
        <f t="shared" si="5"/>
        <v>1100.7116194353407</v>
      </c>
      <c r="I45">
        <f t="shared" si="6"/>
        <v>711.18529692416951</v>
      </c>
      <c r="N45">
        <f>Input!J46</f>
        <v>9.9659708571429064</v>
      </c>
      <c r="O45">
        <f t="shared" si="7"/>
        <v>9.7043968571429069</v>
      </c>
      <c r="P45">
        <f t="shared" si="8"/>
        <v>6.4828451568123086E-2</v>
      </c>
      <c r="Q45">
        <f t="shared" si="9"/>
        <v>92.921279045755568</v>
      </c>
      <c r="R45">
        <f t="shared" si="10"/>
        <v>7.2513616988118477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1.6337001553413995E-2</v>
      </c>
      <c r="D46">
        <f t="shared" si="2"/>
        <v>1.6565537884788335E-2</v>
      </c>
      <c r="E46" s="4">
        <f>Input!I47</f>
        <v>215.53700600000002</v>
      </c>
      <c r="F46">
        <f t="shared" si="3"/>
        <v>214.88307100000003</v>
      </c>
      <c r="G46">
        <f t="shared" si="4"/>
        <v>176.66505706674758</v>
      </c>
      <c r="H46">
        <f t="shared" si="5"/>
        <v>1460.6165890022785</v>
      </c>
      <c r="I46">
        <f t="shared" si="6"/>
        <v>944.32026050994511</v>
      </c>
      <c r="N46">
        <f>Input!J47</f>
        <v>9.102776428571417</v>
      </c>
      <c r="O46">
        <f t="shared" si="7"/>
        <v>8.8412024285714175</v>
      </c>
      <c r="P46">
        <f t="shared" si="8"/>
        <v>6.634123582654862E-2</v>
      </c>
      <c r="Q46">
        <f t="shared" si="9"/>
        <v>76.998188951939895</v>
      </c>
      <c r="R46">
        <f t="shared" si="10"/>
        <v>7.2432166297660734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1.6716931822098043E-2</v>
      </c>
      <c r="D47">
        <f t="shared" si="2"/>
        <v>1.6949467220481317E-2</v>
      </c>
      <c r="E47" s="4">
        <f>Input!I48</f>
        <v>223.67195857142858</v>
      </c>
      <c r="F47">
        <f t="shared" si="3"/>
        <v>223.01802357142859</v>
      </c>
      <c r="G47">
        <f t="shared" si="4"/>
        <v>180.72491578301984</v>
      </c>
      <c r="H47">
        <f t="shared" si="5"/>
        <v>1788.7069664019607</v>
      </c>
      <c r="I47">
        <f t="shared" si="6"/>
        <v>1210.3199601508059</v>
      </c>
      <c r="N47">
        <f>Input!J48</f>
        <v>8.1349525714285562</v>
      </c>
      <c r="O47">
        <f t="shared" si="7"/>
        <v>7.8733785714285567</v>
      </c>
      <c r="P47">
        <f t="shared" si="8"/>
        <v>6.7852730402307215E-2</v>
      </c>
      <c r="Q47">
        <f t="shared" si="9"/>
        <v>60.926233654928545</v>
      </c>
      <c r="R47">
        <f t="shared" si="10"/>
        <v>7.235083075756239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1.7096862090782088E-2</v>
      </c>
      <c r="D48">
        <f t="shared" si="2"/>
        <v>1.7333367092705696E-2</v>
      </c>
      <c r="E48" s="4">
        <f>Input!I49</f>
        <v>231.10066114285715</v>
      </c>
      <c r="F48">
        <f t="shared" si="3"/>
        <v>230.44672614285716</v>
      </c>
      <c r="G48">
        <f t="shared" si="4"/>
        <v>184.78290471768815</v>
      </c>
      <c r="H48">
        <f t="shared" si="5"/>
        <v>2085.1845871497239</v>
      </c>
      <c r="I48">
        <f t="shared" si="6"/>
        <v>1509.1392886750441</v>
      </c>
      <c r="N48">
        <f>Input!J49</f>
        <v>7.4287025714285733</v>
      </c>
      <c r="O48">
        <f t="shared" si="7"/>
        <v>7.1671285714285737</v>
      </c>
      <c r="P48">
        <f t="shared" si="8"/>
        <v>6.9362938951265093E-2</v>
      </c>
      <c r="Q48">
        <f t="shared" si="9"/>
        <v>50.378276973576007</v>
      </c>
      <c r="R48">
        <f t="shared" si="10"/>
        <v>7.2269610054301223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1.7476792359466135E-2</v>
      </c>
      <c r="D49">
        <f t="shared" si="2"/>
        <v>1.7717238158500678E-2</v>
      </c>
      <c r="E49" s="4">
        <f>Input!I50</f>
        <v>236.80297514285712</v>
      </c>
      <c r="F49">
        <f t="shared" si="3"/>
        <v>236.14904014285713</v>
      </c>
      <c r="G49">
        <f t="shared" si="4"/>
        <v>188.83903176869606</v>
      </c>
      <c r="H49">
        <f t="shared" si="5"/>
        <v>2238.2368923631907</v>
      </c>
      <c r="I49">
        <f t="shared" si="6"/>
        <v>1840.7333984673344</v>
      </c>
      <c r="N49">
        <f>Input!J50</f>
        <v>5.7023139999999728</v>
      </c>
      <c r="O49">
        <f t="shared" si="7"/>
        <v>5.4407399999999733</v>
      </c>
      <c r="P49">
        <f t="shared" si="8"/>
        <v>7.0871864999908621E-2</v>
      </c>
      <c r="Q49">
        <f t="shared" si="9"/>
        <v>28.835483787289075</v>
      </c>
      <c r="R49">
        <f t="shared" si="10"/>
        <v>7.2188503881848423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1.7856722628150183E-2</v>
      </c>
      <c r="D50">
        <f t="shared" si="2"/>
        <v>1.8101081046284481E-2</v>
      </c>
      <c r="E50" s="4">
        <f>Input!I51</f>
        <v>242.24371514285713</v>
      </c>
      <c r="F50">
        <f t="shared" si="3"/>
        <v>241.58978014285714</v>
      </c>
      <c r="G50">
        <f t="shared" si="4"/>
        <v>192.89330452055401</v>
      </c>
      <c r="H50">
        <f t="shared" si="5"/>
        <v>2371.3467380335628</v>
      </c>
      <c r="I50">
        <f t="shared" si="6"/>
        <v>2205.0576896150519</v>
      </c>
      <c r="N50">
        <f>Input!J51</f>
        <v>5.4407400000000052</v>
      </c>
      <c r="O50">
        <f t="shared" si="7"/>
        <v>5.1791660000000057</v>
      </c>
      <c r="P50">
        <f t="shared" si="8"/>
        <v>7.2379511953676368E-2</v>
      </c>
      <c r="Q50">
        <f t="shared" si="9"/>
        <v>26.079268234492559</v>
      </c>
      <c r="R50">
        <f t="shared" si="10"/>
        <v>7.2107511941200642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1.8236652896834227E-2</v>
      </c>
      <c r="D51">
        <f t="shared" si="2"/>
        <v>1.8484896357683762E-2</v>
      </c>
      <c r="E51" s="4">
        <f>Input!I52</f>
        <v>247.08283471428572</v>
      </c>
      <c r="F51">
        <f t="shared" si="3"/>
        <v>246.42889971428573</v>
      </c>
      <c r="G51">
        <f t="shared" si="4"/>
        <v>196.94573026423981</v>
      </c>
      <c r="H51">
        <f t="shared" si="5"/>
        <v>2448.584058821958</v>
      </c>
      <c r="I51">
        <f t="shared" si="6"/>
        <v>2602.0677989434121</v>
      </c>
      <c r="N51">
        <f>Input!J52</f>
        <v>4.8391195714285971</v>
      </c>
      <c r="O51">
        <f t="shared" si="7"/>
        <v>4.5775455714285975</v>
      </c>
      <c r="P51">
        <f t="shared" si="8"/>
        <v>7.3885883104585034E-2</v>
      </c>
      <c r="Q51">
        <f t="shared" si="9"/>
        <v>20.282950588234744</v>
      </c>
      <c r="R51">
        <f t="shared" si="10"/>
        <v>7.2026633939951701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1.8616583165518275E-2</v>
      </c>
      <c r="D52">
        <f t="shared" si="2"/>
        <v>1.8868684669210364E-2</v>
      </c>
      <c r="E52" s="4">
        <f>Input!I53</f>
        <v>250.92797300000001</v>
      </c>
      <c r="F52">
        <f t="shared" si="3"/>
        <v>250.27403800000002</v>
      </c>
      <c r="G52">
        <f t="shared" si="4"/>
        <v>200.9963160154511</v>
      </c>
      <c r="H52">
        <f t="shared" si="5"/>
        <v>2428.293883986496</v>
      </c>
      <c r="I52">
        <f t="shared" si="6"/>
        <v>3031.7195898549749</v>
      </c>
      <c r="N52">
        <f>Input!J53</f>
        <v>3.8451382857142846</v>
      </c>
      <c r="O52">
        <f t="shared" si="7"/>
        <v>3.5835642857142846</v>
      </c>
      <c r="P52">
        <f t="shared" si="8"/>
        <v>7.5390981638222568E-2</v>
      </c>
      <c r="Q52">
        <f t="shared" si="9"/>
        <v>12.307279931431953</v>
      </c>
      <c r="R52">
        <f t="shared" si="10"/>
        <v>7.1945869591899303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1.899651343420232E-2</v>
      </c>
      <c r="D53">
        <f t="shared" si="2"/>
        <v>1.925244653380111E-2</v>
      </c>
      <c r="E53" s="4">
        <f>Input!I54</f>
        <v>252.78514857142858</v>
      </c>
      <c r="F53">
        <f t="shared" si="3"/>
        <v>252.13121357142859</v>
      </c>
      <c r="G53">
        <f t="shared" si="4"/>
        <v>205.04506853136812</v>
      </c>
      <c r="H53">
        <f t="shared" si="5"/>
        <v>2217.1050547336113</v>
      </c>
      <c r="I53">
        <f t="shared" si="6"/>
        <v>3493.9691428971209</v>
      </c>
      <c r="N53">
        <f>Input!J54</f>
        <v>1.85717557142857</v>
      </c>
      <c r="O53">
        <f t="shared" si="7"/>
        <v>1.5956015714285701</v>
      </c>
      <c r="P53">
        <f t="shared" si="8"/>
        <v>7.6894810640173339E-2</v>
      </c>
      <c r="Q53">
        <f t="shared" si="9"/>
        <v>2.3064702252643841</v>
      </c>
      <c r="R53">
        <f t="shared" si="10"/>
        <v>7.1865218616683828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1.9376443702886367E-2</v>
      </c>
      <c r="D54">
        <f t="shared" si="2"/>
        <v>1.9636182482234268E-2</v>
      </c>
      <c r="E54" s="4">
        <f>Input!I55</f>
        <v>253.90991685714286</v>
      </c>
      <c r="F54">
        <f t="shared" si="3"/>
        <v>253.25598185714287</v>
      </c>
      <c r="G54">
        <f t="shared" si="4"/>
        <v>209.09199432607232</v>
      </c>
      <c r="H54">
        <f t="shared" si="5"/>
        <v>1950.4577946445547</v>
      </c>
      <c r="I54">
        <f t="shared" si="6"/>
        <v>3988.7727469899373</v>
      </c>
      <c r="N54">
        <f>Input!J55</f>
        <v>1.124768285714282</v>
      </c>
      <c r="O54">
        <f t="shared" si="7"/>
        <v>0.86319428571428203</v>
      </c>
      <c r="P54">
        <f t="shared" si="8"/>
        <v>7.8397373101931983E-2</v>
      </c>
      <c r="Q54">
        <f t="shared" si="9"/>
        <v>0.61590619404587665</v>
      </c>
      <c r="R54">
        <f t="shared" si="10"/>
        <v>7.1784680739455542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1.9756373971570415E-2</v>
      </c>
      <c r="D55">
        <f t="shared" si="2"/>
        <v>2.0019893024434715E-2</v>
      </c>
      <c r="E55" s="4">
        <f>Input!I56</f>
        <v>254.7992685714286</v>
      </c>
      <c r="F55">
        <f t="shared" si="3"/>
        <v>254.14533357142861</v>
      </c>
      <c r="G55">
        <f t="shared" si="4"/>
        <v>213.13709968476263</v>
      </c>
      <c r="H55">
        <f t="shared" si="5"/>
        <v>1681.6752465034997</v>
      </c>
      <c r="I55">
        <f t="shared" si="6"/>
        <v>4516.0868912560345</v>
      </c>
      <c r="N55">
        <f>Input!J56</f>
        <v>0.88935171428573767</v>
      </c>
      <c r="O55">
        <f t="shared" si="7"/>
        <v>0.6277777142857377</v>
      </c>
      <c r="P55">
        <f t="shared" si="8"/>
        <v>7.9898671926355247E-2</v>
      </c>
      <c r="Q55">
        <f t="shared" si="9"/>
        <v>0.30017144505663401</v>
      </c>
      <c r="R55">
        <f t="shared" si="10"/>
        <v>7.1704255690567713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2.0136304240254459E-2</v>
      </c>
      <c r="D56">
        <f t="shared" si="2"/>
        <v>2.0403578650678635E-2</v>
      </c>
      <c r="E56" s="4">
        <f>Input!I57</f>
        <v>255.55783328571428</v>
      </c>
      <c r="F56">
        <f t="shared" si="3"/>
        <v>254.90389828571429</v>
      </c>
      <c r="G56">
        <f t="shared" si="4"/>
        <v>217.18039067688406</v>
      </c>
      <c r="H56">
        <f t="shared" si="5"/>
        <v>1423.0630263134724</v>
      </c>
      <c r="I56">
        <f t="shared" si="6"/>
        <v>5075.8682573992992</v>
      </c>
      <c r="N56">
        <f>Input!J57</f>
        <v>0.75856471428568284</v>
      </c>
      <c r="O56">
        <f t="shared" si="7"/>
        <v>0.49699071428568287</v>
      </c>
      <c r="P56">
        <f t="shared" si="8"/>
        <v>8.1398709932696808E-2</v>
      </c>
      <c r="Q56">
        <f t="shared" si="9"/>
        <v>0.17271671408213238</v>
      </c>
      <c r="R56">
        <f t="shared" si="10"/>
        <v>7.1623943205293115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2.0516234508938507E-2</v>
      </c>
      <c r="D57">
        <f t="shared" si="2"/>
        <v>2.0787239832707256E-2</v>
      </c>
      <c r="E57" s="4">
        <f>Input!I58</f>
        <v>256.39487014285714</v>
      </c>
      <c r="F57">
        <f t="shared" si="3"/>
        <v>255.74093514285715</v>
      </c>
      <c r="G57">
        <f t="shared" si="4"/>
        <v>221.22187316825958</v>
      </c>
      <c r="H57">
        <f t="shared" si="5"/>
        <v>1191.5656396061083</v>
      </c>
      <c r="I57">
        <f t="shared" si="6"/>
        <v>5668.0737125835285</v>
      </c>
      <c r="N57">
        <f>Input!J58</f>
        <v>0.8370368571428628</v>
      </c>
      <c r="O57">
        <f t="shared" si="7"/>
        <v>0.57546285714286283</v>
      </c>
      <c r="P57">
        <f t="shared" si="8"/>
        <v>8.289748986126444E-2</v>
      </c>
      <c r="Q57">
        <f t="shared" si="9"/>
        <v>0.24262064104525591</v>
      </c>
      <c r="R57">
        <f t="shared" si="10"/>
        <v>7.1543743023561595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2.0896164777622555E-2</v>
      </c>
      <c r="D58">
        <f t="shared" si="2"/>
        <v>2.1170877024757891E-2</v>
      </c>
      <c r="E58" s="4">
        <f>Input!I59</f>
        <v>257.36269414285715</v>
      </c>
      <c r="F58">
        <f t="shared" si="3"/>
        <v>256.70875914285716</v>
      </c>
      <c r="G58">
        <f t="shared" si="4"/>
        <v>225.26155283232791</v>
      </c>
      <c r="H58">
        <f t="shared" si="5"/>
        <v>988.92678473699095</v>
      </c>
      <c r="I58">
        <f t="shared" si="6"/>
        <v>6292.660302769782</v>
      </c>
      <c r="N58">
        <f>Input!J59</f>
        <v>0.96782400000000735</v>
      </c>
      <c r="O58">
        <f t="shared" si="7"/>
        <v>0.70625000000000737</v>
      </c>
      <c r="P58">
        <f t="shared" si="8"/>
        <v>8.4395014377733626E-2</v>
      </c>
      <c r="Q58">
        <f t="shared" si="9"/>
        <v>0.38670362314327822</v>
      </c>
      <c r="R58">
        <f t="shared" si="10"/>
        <v>7.1463654889716928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2.1276095046306599E-2</v>
      </c>
      <c r="D59">
        <f t="shared" si="2"/>
        <v>2.1554490664519935E-2</v>
      </c>
      <c r="E59" s="4">
        <f>Input!I60</f>
        <v>258.35667557142858</v>
      </c>
      <c r="F59">
        <f t="shared" si="3"/>
        <v>257.70274057142859</v>
      </c>
      <c r="G59">
        <f t="shared" si="4"/>
        <v>229.29943516056915</v>
      </c>
      <c r="H59">
        <f t="shared" si="5"/>
        <v>806.74775826255745</v>
      </c>
      <c r="I59">
        <f t="shared" si="6"/>
        <v>6949.5852464745522</v>
      </c>
      <c r="N59">
        <f>Input!J60</f>
        <v>0.99398142857143057</v>
      </c>
      <c r="O59">
        <f t="shared" si="7"/>
        <v>0.7324074285714306</v>
      </c>
      <c r="P59">
        <f t="shared" si="8"/>
        <v>8.5891286077149256E-2</v>
      </c>
      <c r="Q59">
        <f t="shared" si="9"/>
        <v>0.41798312250568592</v>
      </c>
      <c r="R59">
        <f t="shared" si="10"/>
        <v>7.1383678552291077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2.1656025314990647E-2</v>
      </c>
      <c r="D60">
        <f t="shared" si="2"/>
        <v>2.1938081174022621E-2</v>
      </c>
      <c r="E60" s="4">
        <f>Input!I61</f>
        <v>259.63838842857143</v>
      </c>
      <c r="F60">
        <f t="shared" si="3"/>
        <v>258.98445342857144</v>
      </c>
      <c r="G60">
        <f t="shared" si="4"/>
        <v>233.33552547218821</v>
      </c>
      <c r="H60">
        <f t="shared" si="5"/>
        <v>657.86750531173732</v>
      </c>
      <c r="I60">
        <f t="shared" si="6"/>
        <v>7638.8059289141811</v>
      </c>
      <c r="N60">
        <f>Input!J61</f>
        <v>1.2817128571428498</v>
      </c>
      <c r="O60">
        <f t="shared" si="7"/>
        <v>1.0201388571428498</v>
      </c>
      <c r="P60">
        <f t="shared" si="8"/>
        <v>8.7386307487643561E-2</v>
      </c>
      <c r="Q60">
        <f t="shared" si="9"/>
        <v>0.87002731888828799</v>
      </c>
      <c r="R60">
        <f t="shared" si="10"/>
        <v>7.1303813763794484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2.2035955583674691E-2</v>
      </c>
      <c r="D61">
        <f t="shared" si="2"/>
        <v>2.23216489604602E-2</v>
      </c>
      <c r="E61" s="4">
        <f>Input!I62</f>
        <v>260.99857342857143</v>
      </c>
      <c r="F61">
        <f t="shared" si="3"/>
        <v>260.34463842857144</v>
      </c>
      <c r="G61">
        <f t="shared" si="4"/>
        <v>237.36982892310908</v>
      </c>
      <c r="H61">
        <f t="shared" si="5"/>
        <v>527.84187181228367</v>
      </c>
      <c r="I61">
        <f t="shared" si="6"/>
        <v>8360.2798965024249</v>
      </c>
      <c r="N61">
        <f>Input!J62</f>
        <v>1.3601850000000013</v>
      </c>
      <c r="O61">
        <f t="shared" si="7"/>
        <v>1.0986110000000013</v>
      </c>
      <c r="P61">
        <f t="shared" si="8"/>
        <v>8.8880081073894043E-2</v>
      </c>
      <c r="Q61">
        <f t="shared" si="9"/>
        <v>1.0195565286353609</v>
      </c>
      <c r="R61">
        <f t="shared" si="10"/>
        <v>7.122406028052084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2.2415885852358739E-2</v>
      </c>
      <c r="D62">
        <f t="shared" si="2"/>
        <v>2.270519441696035E-2</v>
      </c>
      <c r="E62" s="4">
        <f>Input!I63</f>
        <v>262.25412885714286</v>
      </c>
      <c r="F62">
        <f t="shared" si="3"/>
        <v>261.60019385714287</v>
      </c>
      <c r="G62">
        <f t="shared" si="4"/>
        <v>241.40235051436653</v>
      </c>
      <c r="H62">
        <f t="shared" si="5"/>
        <v>407.95287569933441</v>
      </c>
      <c r="I62">
        <f t="shared" si="6"/>
        <v>9113.9648516780235</v>
      </c>
      <c r="N62">
        <f>Input!J63</f>
        <v>1.2555554285714265</v>
      </c>
      <c r="O62">
        <f t="shared" si="7"/>
        <v>0.99398142857142657</v>
      </c>
      <c r="P62">
        <f t="shared" si="8"/>
        <v>9.0372609240344834E-2</v>
      </c>
      <c r="Q62">
        <f t="shared" si="9"/>
        <v>0.81650889837291152</v>
      </c>
      <c r="R62">
        <f t="shared" si="10"/>
        <v>7.1144417862365037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2.2795816121042787E-2</v>
      </c>
      <c r="D63">
        <f t="shared" si="2"/>
        <v>2.3088717923300299E-2</v>
      </c>
      <c r="E63" s="4">
        <f>Input!I64</f>
        <v>263.53584171428571</v>
      </c>
      <c r="F63">
        <f t="shared" si="3"/>
        <v>262.88190671428572</v>
      </c>
      <c r="G63">
        <f t="shared" si="4"/>
        <v>245.43309509991849</v>
      </c>
      <c r="H63">
        <f t="shared" si="5"/>
        <v>304.46102675367672</v>
      </c>
      <c r="I63">
        <f t="shared" si="6"/>
        <v>9899.8186480321456</v>
      </c>
      <c r="N63">
        <f>Input!J64</f>
        <v>1.2817128571428498</v>
      </c>
      <c r="O63">
        <f t="shared" si="7"/>
        <v>1.0201388571428498</v>
      </c>
      <c r="P63">
        <f t="shared" si="8"/>
        <v>9.1863894334210841E-2</v>
      </c>
      <c r="Q63">
        <f t="shared" si="9"/>
        <v>0.86169440657738006</v>
      </c>
      <c r="R63">
        <f t="shared" si="10"/>
        <v>7.106488627265354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2.3175746389726831E-2</v>
      </c>
      <c r="D64">
        <f t="shared" si="2"/>
        <v>2.347221984657525E-2</v>
      </c>
      <c r="E64" s="4">
        <f>Input!I65</f>
        <v>264.68676757142856</v>
      </c>
      <c r="F64">
        <f t="shared" si="3"/>
        <v>264.03283257142857</v>
      </c>
      <c r="G64">
        <f t="shared" si="4"/>
        <v>249.46206739394052</v>
      </c>
      <c r="H64">
        <f t="shared" si="5"/>
        <v>212.30719785749855</v>
      </c>
      <c r="I64">
        <f t="shared" si="6"/>
        <v>10717.799285715078</v>
      </c>
      <c r="N64">
        <f>Input!J65</f>
        <v>1.1509258571428518</v>
      </c>
      <c r="O64">
        <f t="shared" si="7"/>
        <v>0.88935185714285181</v>
      </c>
      <c r="P64">
        <f t="shared" si="8"/>
        <v>9.3353938648282828E-2</v>
      </c>
      <c r="Q64">
        <f t="shared" si="9"/>
        <v>0.63361268624768652</v>
      </c>
      <c r="R64">
        <f t="shared" si="10"/>
        <v>7.0985465277985726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2.3555676658410879E-2</v>
      </c>
      <c r="D65">
        <f t="shared" si="2"/>
        <v>2.3855700541822865E-2</v>
      </c>
      <c r="E65" s="4">
        <f>Input!I66</f>
        <v>265.83769328571429</v>
      </c>
      <c r="F65">
        <f t="shared" si="3"/>
        <v>265.1837582857143</v>
      </c>
      <c r="G65">
        <f t="shared" si="4"/>
        <v>253.48927197765212</v>
      </c>
      <c r="H65">
        <f t="shared" si="5"/>
        <v>136.76101000945383</v>
      </c>
      <c r="I65">
        <f t="shared" si="6"/>
        <v>11567.864907103029</v>
      </c>
      <c r="N65">
        <f>Input!J66</f>
        <v>1.1509257142857336</v>
      </c>
      <c r="O65">
        <f t="shared" si="7"/>
        <v>0.88935171428573367</v>
      </c>
      <c r="P65">
        <f t="shared" si="8"/>
        <v>9.4842744423549799E-2</v>
      </c>
      <c r="Q65">
        <f t="shared" si="9"/>
        <v>0.63124450319146863</v>
      </c>
      <c r="R65">
        <f t="shared" si="10"/>
        <v>7.0906154648085513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2.3935606927094923E-2</v>
      </c>
      <c r="D66">
        <f t="shared" si="2"/>
        <v>2.4239160352607435E-2</v>
      </c>
      <c r="E66" s="4">
        <f>Input!I67</f>
        <v>266.88398942857145</v>
      </c>
      <c r="F66">
        <f t="shared" si="3"/>
        <v>266.23005442857146</v>
      </c>
      <c r="G66">
        <f t="shared" si="4"/>
        <v>257.5147133056908</v>
      </c>
      <c r="H66">
        <f t="shared" si="5"/>
        <v>75.957170888174701</v>
      </c>
      <c r="I66">
        <f t="shared" si="6"/>
        <v>12449.973792701594</v>
      </c>
      <c r="N66">
        <f>Input!J67</f>
        <v>1.0462961428571589</v>
      </c>
      <c r="O66">
        <f t="shared" si="7"/>
        <v>0.78472214285715891</v>
      </c>
      <c r="P66">
        <f t="shared" si="8"/>
        <v>9.633031385165329E-2</v>
      </c>
      <c r="Q66">
        <f t="shared" si="9"/>
        <v>0.47388331024154534</v>
      </c>
      <c r="R66">
        <f t="shared" si="10"/>
        <v>7.0826954155662527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2.4315537195778971E-2</v>
      </c>
      <c r="D67">
        <f t="shared" si="2"/>
        <v>2.4622599611566896E-2</v>
      </c>
      <c r="E67" s="4">
        <f>Input!I68</f>
        <v>267.72102628571429</v>
      </c>
      <c r="F67">
        <f t="shared" si="3"/>
        <v>267.0670912857143</v>
      </c>
      <c r="G67">
        <f t="shared" si="4"/>
        <v>261.53839571209426</v>
      </c>
      <c r="H67">
        <f t="shared" si="5"/>
        <v>30.566474745765834</v>
      </c>
      <c r="I67">
        <f t="shared" si="6"/>
        <v>13364.084357273883</v>
      </c>
      <c r="N67">
        <f>Input!J68</f>
        <v>0.83703685714283438</v>
      </c>
      <c r="O67">
        <f t="shared" si="7"/>
        <v>0.57546285714283441</v>
      </c>
      <c r="P67">
        <f t="shared" si="8"/>
        <v>9.781664907718679E-2</v>
      </c>
      <c r="Q67">
        <f t="shared" si="9"/>
        <v>0.22814590007949193</v>
      </c>
      <c r="R67">
        <f t="shared" si="10"/>
        <v>7.0747863576281773</v>
      </c>
    </row>
    <row r="68" spans="1:18" x14ac:dyDescent="0.25">
      <c r="A68">
        <f>Input!G69</f>
        <v>65</v>
      </c>
      <c r="B68">
        <f t="shared" ref="B68:B83" si="11">A68-$A$3</f>
        <v>65</v>
      </c>
      <c r="C68">
        <f t="shared" ref="C68:C83" si="12">B68*$AA$3</f>
        <v>2.4695467464463019E-2</v>
      </c>
      <c r="D68">
        <f t="shared" ref="D68:D83" si="13">POWER(C68,$AB$3)</f>
        <v>2.5006018640925734E-2</v>
      </c>
      <c r="E68" s="4">
        <f>Input!I69</f>
        <v>268.37496142857145</v>
      </c>
      <c r="F68">
        <f t="shared" ref="F68:F83" si="14">E68-$E$3</f>
        <v>267.72102642857146</v>
      </c>
      <c r="G68">
        <f t="shared" ref="G68:G83" si="15">$Z$3*(1-EXP(-1*D68))</f>
        <v>265.56032341589724</v>
      </c>
      <c r="H68">
        <f t="shared" ref="H68:H83" si="16">(F68-G68)^2</f>
        <v>4.6686375089794456</v>
      </c>
      <c r="I68">
        <f t="shared" ref="I68:I83" si="17">(G68-$J$4)^2</f>
        <v>14310.155146172228</v>
      </c>
      <c r="N68">
        <f>Input!J69</f>
        <v>0.65393514285716492</v>
      </c>
      <c r="O68">
        <f t="shared" ref="O68:O83" si="18">N68-$N$3</f>
        <v>0.39236114285716495</v>
      </c>
      <c r="P68">
        <f t="shared" ref="P68:P83" si="19">POWER(C68,$AB$3)*EXP(-D68)*$Z$3*$AA$3*$AB$3</f>
        <v>9.930175219985285E-2</v>
      </c>
      <c r="Q68">
        <f t="shared" ref="Q68:Q83" si="20">(O68-P68)^2</f>
        <v>8.5883806452435082E-2</v>
      </c>
      <c r="R68">
        <f t="shared" ref="R68:R83" si="21">(P68-$S$4)^2</f>
        <v>7.0668882688241617</v>
      </c>
    </row>
    <row r="69" spans="1:18" x14ac:dyDescent="0.25">
      <c r="A69">
        <f>Input!G70</f>
        <v>66</v>
      </c>
      <c r="B69">
        <f t="shared" si="11"/>
        <v>66</v>
      </c>
      <c r="C69">
        <f t="shared" si="12"/>
        <v>2.5075397733147063E-2</v>
      </c>
      <c r="D69">
        <f t="shared" si="13"/>
        <v>2.5389417752976137E-2</v>
      </c>
      <c r="E69" s="4">
        <f>Input!I70</f>
        <v>269.36894271428571</v>
      </c>
      <c r="F69">
        <f t="shared" si="14"/>
        <v>268.71500771428572</v>
      </c>
      <c r="G69">
        <f t="shared" si="15"/>
        <v>269.58050052640112</v>
      </c>
      <c r="H69">
        <f t="shared" si="16"/>
        <v>0.74907780782343303</v>
      </c>
      <c r="I69">
        <f t="shared" si="17"/>
        <v>15288.144831865697</v>
      </c>
      <c r="N69">
        <f>Input!J70</f>
        <v>0.99398128571425559</v>
      </c>
      <c r="O69">
        <f t="shared" si="18"/>
        <v>0.73240728571425562</v>
      </c>
      <c r="P69">
        <f t="shared" si="19"/>
        <v>0.1007856252764876</v>
      </c>
      <c r="Q69">
        <f t="shared" si="20"/>
        <v>0.39894592193416312</v>
      </c>
      <c r="R69">
        <f t="shared" si="21"/>
        <v>7.0590011272458737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2.5455328001831111E-2</v>
      </c>
      <c r="D70">
        <f t="shared" si="13"/>
        <v>2.5772797250530055E-2</v>
      </c>
      <c r="E70" s="4">
        <f>Input!I71</f>
        <v>270.33676657142854</v>
      </c>
      <c r="F70">
        <f t="shared" si="14"/>
        <v>269.68283157142855</v>
      </c>
      <c r="G70">
        <f t="shared" si="15"/>
        <v>273.59893104810823</v>
      </c>
      <c r="H70">
        <f t="shared" si="16"/>
        <v>15.335835111250834</v>
      </c>
      <c r="I70">
        <f t="shared" si="17"/>
        <v>16298.012210642522</v>
      </c>
      <c r="N70">
        <f>Input!J71</f>
        <v>0.96782385714283237</v>
      </c>
      <c r="O70">
        <f t="shared" si="18"/>
        <v>0.70624985714283239</v>
      </c>
      <c r="P70">
        <f t="shared" si="19"/>
        <v>0.10226827032296434</v>
      </c>
      <c r="Q70">
        <f t="shared" si="20"/>
        <v>0.36479375721744578</v>
      </c>
      <c r="R70">
        <f t="shared" si="21"/>
        <v>7.0511249112360419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2.5835258270515155E-2</v>
      </c>
      <c r="D71">
        <f t="shared" si="13"/>
        <v>2.6156157427344229E-2</v>
      </c>
      <c r="E71" s="4">
        <f>Input!I72</f>
        <v>271.33074785714285</v>
      </c>
      <c r="F71">
        <f t="shared" si="14"/>
        <v>270.67681285714286</v>
      </c>
      <c r="G71">
        <f t="shared" si="15"/>
        <v>277.61561888537864</v>
      </c>
      <c r="H71">
        <f t="shared" si="16"/>
        <v>48.147029097481116</v>
      </c>
      <c r="I71">
        <f t="shared" si="17"/>
        <v>17339.716199483362</v>
      </c>
      <c r="N71">
        <f>Input!J72</f>
        <v>0.99398128571431243</v>
      </c>
      <c r="O71">
        <f t="shared" si="18"/>
        <v>0.73240728571431246</v>
      </c>
      <c r="P71">
        <f t="shared" si="19"/>
        <v>0.10374968931598362</v>
      </c>
      <c r="Q71">
        <f t="shared" si="20"/>
        <v>0.39521037350932414</v>
      </c>
      <c r="R71">
        <f t="shared" si="21"/>
        <v>7.0432595993782847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2.6215188539199203E-2</v>
      </c>
      <c r="D72">
        <f t="shared" si="13"/>
        <v>2.6539498568520156E-2</v>
      </c>
      <c r="E72" s="4">
        <f>Input!I73</f>
        <v>272.11547000000002</v>
      </c>
      <c r="F72">
        <f t="shared" si="14"/>
        <v>271.46153500000003</v>
      </c>
      <c r="G72">
        <f t="shared" si="15"/>
        <v>281.6305678467952</v>
      </c>
      <c r="H72">
        <f t="shared" si="16"/>
        <v>103.4092290391992</v>
      </c>
      <c r="I72">
        <f t="shared" si="17"/>
        <v>18413.215833085538</v>
      </c>
      <c r="N72">
        <f>Input!J73</f>
        <v>0.78472214285716291</v>
      </c>
      <c r="O72">
        <f t="shared" si="18"/>
        <v>0.52314814285716293</v>
      </c>
      <c r="P72">
        <f t="shared" si="19"/>
        <v>0.10522988419475907</v>
      </c>
      <c r="Q72">
        <f t="shared" si="20"/>
        <v>0.17465567092341588</v>
      </c>
      <c r="R72">
        <f t="shared" si="21"/>
        <v>7.0354051704875324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2.6595118807883251E-2</v>
      </c>
      <c r="D73">
        <f t="shared" si="13"/>
        <v>2.6922820950880905E-2</v>
      </c>
      <c r="E73" s="4">
        <f>Input!I74</f>
        <v>272.82171985714291</v>
      </c>
      <c r="F73">
        <f t="shared" si="14"/>
        <v>272.16778485714292</v>
      </c>
      <c r="G73">
        <f t="shared" si="15"/>
        <v>285.64378164929906</v>
      </c>
      <c r="H73">
        <f t="shared" si="16"/>
        <v>181.60248954220253</v>
      </c>
      <c r="I73">
        <f t="shared" si="17"/>
        <v>19518.470261038899</v>
      </c>
      <c r="N73">
        <f>Input!J74</f>
        <v>0.70624985714289323</v>
      </c>
      <c r="O73">
        <f t="shared" si="18"/>
        <v>0.44467585714289326</v>
      </c>
      <c r="P73">
        <f t="shared" si="19"/>
        <v>0.10670885686260642</v>
      </c>
      <c r="Q73">
        <f t="shared" si="20"/>
        <v>0.11422169327845538</v>
      </c>
      <c r="R73">
        <f t="shared" si="21"/>
        <v>7.0275616036010149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2.6975049076567295E-2</v>
      </c>
      <c r="D74">
        <f t="shared" si="13"/>
        <v>2.7306124843326337E-2</v>
      </c>
      <c r="E74" s="4">
        <f>Input!I75</f>
        <v>273.47565500000002</v>
      </c>
      <c r="F74">
        <f t="shared" si="14"/>
        <v>272.82172000000003</v>
      </c>
      <c r="G74">
        <f t="shared" si="15"/>
        <v>289.65526392206567</v>
      </c>
      <c r="H74">
        <f t="shared" si="16"/>
        <v>283.3682009761132</v>
      </c>
      <c r="I74">
        <f t="shared" si="17"/>
        <v>20655.438745131451</v>
      </c>
      <c r="N74">
        <f>Input!J75</f>
        <v>0.65393514285710808</v>
      </c>
      <c r="O74">
        <f t="shared" si="18"/>
        <v>0.3923611428571081</v>
      </c>
      <c r="P74">
        <f t="shared" si="19"/>
        <v>0.10818660918844207</v>
      </c>
      <c r="Q74">
        <f t="shared" si="20"/>
        <v>8.0755165585803798E-2</v>
      </c>
      <c r="R74">
        <f t="shared" si="21"/>
        <v>7.0197288779697287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2.7354979345251343E-2</v>
      </c>
      <c r="D75">
        <f t="shared" si="13"/>
        <v>2.7689410507168291E-2</v>
      </c>
      <c r="E75" s="4">
        <f>Input!I76</f>
        <v>274.07727528571428</v>
      </c>
      <c r="F75">
        <f t="shared" si="14"/>
        <v>273.42334028571429</v>
      </c>
      <c r="G75">
        <f t="shared" si="15"/>
        <v>293.66501821018471</v>
      </c>
      <c r="H75">
        <f t="shared" si="16"/>
        <v>409.72552519799325</v>
      </c>
      <c r="I75">
        <f t="shared" si="17"/>
        <v>21824.080656788563</v>
      </c>
      <c r="N75">
        <f>Input!J76</f>
        <v>0.60162028571426163</v>
      </c>
      <c r="O75">
        <f t="shared" si="18"/>
        <v>0.34004628571426165</v>
      </c>
      <c r="P75">
        <f t="shared" si="19"/>
        <v>0.10966314300819814</v>
      </c>
      <c r="Q75">
        <f t="shared" si="20"/>
        <v>5.3076392443122435E-2</v>
      </c>
      <c r="R75">
        <f t="shared" si="21"/>
        <v>7.0119069730503982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2.7734909613935387E-2</v>
      </c>
      <c r="D76">
        <f t="shared" si="13"/>
        <v>2.8072678196447161E-2</v>
      </c>
      <c r="E76" s="4">
        <f>Input!I77</f>
        <v>274.36500685714287</v>
      </c>
      <c r="F76">
        <f t="shared" si="14"/>
        <v>273.71107185714288</v>
      </c>
      <c r="G76">
        <f t="shared" si="15"/>
        <v>297.67304797812068</v>
      </c>
      <c r="H76">
        <f t="shared" si="16"/>
        <v>574.17629962231001</v>
      </c>
      <c r="I76">
        <f t="shared" si="17"/>
        <v>23024.355474627464</v>
      </c>
      <c r="N76">
        <f>Input!J77</f>
        <v>0.28773157142859418</v>
      </c>
      <c r="O76">
        <f t="shared" si="18"/>
        <v>2.6157571428594206E-2</v>
      </c>
      <c r="P76">
        <f t="shared" si="19"/>
        <v>0.11113846012615945</v>
      </c>
      <c r="Q76">
        <f t="shared" si="20"/>
        <v>7.2217514438279728E-3</v>
      </c>
      <c r="R76">
        <f t="shared" si="21"/>
        <v>7.0040958684978571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2.8114839882619435E-2</v>
      </c>
      <c r="D77">
        <f t="shared" si="13"/>
        <v>2.8455928158231038E-2</v>
      </c>
      <c r="E77" s="4">
        <f>Input!I78</f>
        <v>274.75736799999999</v>
      </c>
      <c r="F77">
        <f t="shared" si="14"/>
        <v>274.103433</v>
      </c>
      <c r="G77">
        <f t="shared" si="15"/>
        <v>301.67935661299254</v>
      </c>
      <c r="H77">
        <f t="shared" si="16"/>
        <v>760.43156310959955</v>
      </c>
      <c r="I77">
        <f t="shared" si="17"/>
        <v>24256.222782126315</v>
      </c>
      <c r="N77">
        <f>Input!J78</f>
        <v>0.3923611428571121</v>
      </c>
      <c r="O77">
        <f t="shared" si="18"/>
        <v>0.13078714285711213</v>
      </c>
      <c r="P77">
        <f t="shared" si="19"/>
        <v>0.11261256231622775</v>
      </c>
      <c r="Q77">
        <f t="shared" si="20"/>
        <v>3.3031537783709296E-4</v>
      </c>
      <c r="R77">
        <f t="shared" si="21"/>
        <v>6.9962955441578583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2.8494770151303483E-2</v>
      </c>
      <c r="D78">
        <f t="shared" si="13"/>
        <v>2.8839160632898826E-2</v>
      </c>
      <c r="E78" s="4">
        <f>Input!I79</f>
        <v>275.17588642857146</v>
      </c>
      <c r="F78">
        <f t="shared" si="14"/>
        <v>274.52195142857147</v>
      </c>
      <c r="G78">
        <f t="shared" si="15"/>
        <v>305.68394742767293</v>
      </c>
      <c r="H78">
        <f t="shared" si="16"/>
        <v>971.06999464801561</v>
      </c>
      <c r="I78">
        <f t="shared" si="17"/>
        <v>25519.642265397659</v>
      </c>
      <c r="N78">
        <f>Input!J79</f>
        <v>0.41851842857147403</v>
      </c>
      <c r="O78">
        <f t="shared" si="18"/>
        <v>0.15694442857147406</v>
      </c>
      <c r="P78">
        <f t="shared" si="19"/>
        <v>0.11408545132311859</v>
      </c>
      <c r="Q78">
        <f t="shared" si="20"/>
        <v>1.8368919307750517E-3</v>
      </c>
      <c r="R78">
        <f t="shared" si="21"/>
        <v>6.9885059800602507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2.8874700419987527E-2</v>
      </c>
      <c r="D79">
        <f t="shared" si="13"/>
        <v>2.9222375854407991E-2</v>
      </c>
      <c r="E79" s="4">
        <f>Input!I80</f>
        <v>275.64671971428572</v>
      </c>
      <c r="F79">
        <f t="shared" si="14"/>
        <v>274.99278471428573</v>
      </c>
      <c r="G79">
        <f t="shared" si="15"/>
        <v>309.68682366372855</v>
      </c>
      <c r="H79">
        <f t="shared" si="16"/>
        <v>1203.6763386254549</v>
      </c>
      <c r="I79">
        <f t="shared" si="17"/>
        <v>26814.573711062938</v>
      </c>
      <c r="N79">
        <f>Input!J80</f>
        <v>0.47083328571426364</v>
      </c>
      <c r="O79">
        <f t="shared" si="18"/>
        <v>0.20925928571426367</v>
      </c>
      <c r="P79">
        <f t="shared" si="19"/>
        <v>0.11555712886349417</v>
      </c>
      <c r="Q79">
        <f t="shared" si="20"/>
        <v>8.7800941984862071E-3</v>
      </c>
      <c r="R79">
        <f t="shared" si="21"/>
        <v>6.9807271564125228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2.9254630688671575E-2</v>
      </c>
      <c r="D80">
        <f t="shared" si="13"/>
        <v>2.9605574050548509E-2</v>
      </c>
      <c r="E80" s="4">
        <f>Input!I81</f>
        <v>276.14371042857147</v>
      </c>
      <c r="F80">
        <f t="shared" si="14"/>
        <v>275.48977542857148</v>
      </c>
      <c r="G80">
        <f t="shared" si="15"/>
        <v>313.68798849419704</v>
      </c>
      <c r="H80">
        <f t="shared" si="16"/>
        <v>1459.1034814069278</v>
      </c>
      <c r="I80">
        <f t="shared" si="17"/>
        <v>28140.97700421738</v>
      </c>
      <c r="N80">
        <f>Input!J81</f>
        <v>0.49699071428574371</v>
      </c>
      <c r="O80">
        <f t="shared" si="18"/>
        <v>0.23541671428574373</v>
      </c>
      <c r="P80">
        <f t="shared" si="19"/>
        <v>0.11702759662703795</v>
      </c>
      <c r="Q80">
        <f t="shared" si="20"/>
        <v>1.4015983180006882E-2</v>
      </c>
      <c r="R80">
        <f t="shared" si="21"/>
        <v>6.9729590535936641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2.9634560957355623E-2</v>
      </c>
      <c r="D81">
        <f t="shared" si="13"/>
        <v>2.9988755443183295E-2</v>
      </c>
      <c r="E81" s="4">
        <f>Input!I82</f>
        <v>276.61454371428573</v>
      </c>
      <c r="F81">
        <f t="shared" si="14"/>
        <v>275.96060871428574</v>
      </c>
      <c r="G81">
        <f t="shared" si="15"/>
        <v>317.68744502622673</v>
      </c>
      <c r="H81">
        <f t="shared" si="16"/>
        <v>1741.1288686035168</v>
      </c>
      <c r="I81">
        <f t="shared" si="17"/>
        <v>29498.812126484907</v>
      </c>
      <c r="N81">
        <f>Input!J82</f>
        <v>0.47083328571426364</v>
      </c>
      <c r="O81">
        <f t="shared" si="18"/>
        <v>0.20925928571426367</v>
      </c>
      <c r="P81">
        <f t="shared" si="19"/>
        <v>0.11849685627747297</v>
      </c>
      <c r="Q81">
        <f t="shared" si="20"/>
        <v>8.2378185972684093E-3</v>
      </c>
      <c r="R81">
        <f t="shared" si="21"/>
        <v>6.9652016521483642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3.0014491226039667E-2</v>
      </c>
      <c r="D82">
        <f t="shared" si="13"/>
        <v>3.0371920248476524E-2</v>
      </c>
      <c r="E82" s="4">
        <f>Input!I83</f>
        <v>277.05921957142857</v>
      </c>
      <c r="F82">
        <f t="shared" si="14"/>
        <v>276.40528457142858</v>
      </c>
      <c r="G82">
        <f t="shared" si="15"/>
        <v>321.6851963035835</v>
      </c>
      <c r="H82">
        <f t="shared" si="16"/>
        <v>2050.2704064717404</v>
      </c>
      <c r="I82">
        <f t="shared" si="17"/>
        <v>30888.039154156719</v>
      </c>
      <c r="N82">
        <f>Input!J83</f>
        <v>0.44467585714284041</v>
      </c>
      <c r="O82">
        <f t="shared" si="18"/>
        <v>0.18310185714284044</v>
      </c>
      <c r="P82">
        <f t="shared" si="19"/>
        <v>0.11996490945352931</v>
      </c>
      <c r="Q82">
        <f t="shared" si="20"/>
        <v>3.9862741635228105E-3</v>
      </c>
      <c r="R82">
        <f t="shared" si="21"/>
        <v>6.9574549327814781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3.0394421494723715E-2</v>
      </c>
      <c r="D83">
        <f t="shared" si="13"/>
        <v>3.0755068677110378E-2</v>
      </c>
      <c r="E83" s="4">
        <f>Input!I84</f>
        <v>277.50389542857141</v>
      </c>
      <c r="F83">
        <f t="shared" si="14"/>
        <v>276.84996042857142</v>
      </c>
      <c r="G83">
        <f t="shared" si="15"/>
        <v>325.68124530902412</v>
      </c>
      <c r="H83">
        <f t="shared" si="16"/>
        <v>2384.4943830759285</v>
      </c>
      <c r="I83">
        <f t="shared" si="17"/>
        <v>32308.618256405618</v>
      </c>
      <c r="N83">
        <f>Input!J84</f>
        <v>0.44467585714284041</v>
      </c>
      <c r="O83">
        <f t="shared" si="18"/>
        <v>0.18310185714284044</v>
      </c>
      <c r="P83">
        <f t="shared" si="19"/>
        <v>0.1214317577698627</v>
      </c>
      <c r="Q83">
        <f t="shared" si="20"/>
        <v>3.8032011566729493E-3</v>
      </c>
      <c r="R83">
        <f t="shared" si="21"/>
        <v>6.9497188763527822</v>
      </c>
    </row>
    <row r="84" spans="1:18" x14ac:dyDescent="0.25">
      <c r="A84">
        <f>Input!G85</f>
        <v>81</v>
      </c>
      <c r="E84" s="4">
        <f>Input!I85</f>
        <v>277.81778428571431</v>
      </c>
      <c r="N84">
        <f>Input!J85</f>
        <v>0.31388885714289927</v>
      </c>
    </row>
    <row r="85" spans="1:18" x14ac:dyDescent="0.25">
      <c r="A85">
        <f>Input!G86</f>
        <v>82</v>
      </c>
      <c r="E85" s="4">
        <f>Input!I86</f>
        <v>278.10551571428567</v>
      </c>
      <c r="N85">
        <f>Input!J86</f>
        <v>0.28773142857136236</v>
      </c>
    </row>
    <row r="86" spans="1:18" x14ac:dyDescent="0.25">
      <c r="A86">
        <f>Input!G87</f>
        <v>83</v>
      </c>
      <c r="E86" s="4">
        <f>Input!I87</f>
        <v>278.34093228571425</v>
      </c>
      <c r="N86">
        <f>Input!J87</f>
        <v>0.23541657142857275</v>
      </c>
    </row>
    <row r="87" spans="1:18" x14ac:dyDescent="0.25">
      <c r="A87">
        <f>Input!G88</f>
        <v>84</v>
      </c>
      <c r="E87" s="4">
        <f>Input!I88</f>
        <v>278.60250628571424</v>
      </c>
      <c r="N87">
        <f>Input!J88</f>
        <v>0.26157399999999598</v>
      </c>
    </row>
    <row r="88" spans="1:18" x14ac:dyDescent="0.25">
      <c r="A88">
        <f>Input!G89</f>
        <v>85</v>
      </c>
      <c r="E88" s="4">
        <f>Input!I89</f>
        <v>278.75945071428572</v>
      </c>
      <c r="N88">
        <f>Input!J89</f>
        <v>0.15694442857147806</v>
      </c>
    </row>
    <row r="89" spans="1:18" x14ac:dyDescent="0.25">
      <c r="A89">
        <f>Input!G90</f>
        <v>86</v>
      </c>
      <c r="E89" s="4">
        <f>Input!I90</f>
        <v>278.91639514285714</v>
      </c>
      <c r="N89">
        <f>Input!J90</f>
        <v>0.15694442857142121</v>
      </c>
    </row>
    <row r="90" spans="1:18" x14ac:dyDescent="0.25">
      <c r="A90">
        <f>Input!G91</f>
        <v>0</v>
      </c>
      <c r="E90" s="4">
        <f>Input!I91</f>
        <v>0</v>
      </c>
      <c r="N90">
        <f>Input!J91</f>
        <v>0</v>
      </c>
    </row>
    <row r="91" spans="1:18" x14ac:dyDescent="0.25">
      <c r="A91">
        <f>Input!G92</f>
        <v>0</v>
      </c>
      <c r="E91" s="4">
        <f>Input!I92</f>
        <v>0</v>
      </c>
      <c r="N91">
        <f>Input!J92</f>
        <v>0</v>
      </c>
    </row>
    <row r="92" spans="1:18" x14ac:dyDescent="0.25">
      <c r="A92">
        <f>Input!G93</f>
        <v>0</v>
      </c>
      <c r="E92" s="4">
        <f>Input!I93</f>
        <v>0</v>
      </c>
      <c r="N92">
        <f>Input!J93</f>
        <v>0</v>
      </c>
    </row>
    <row r="93" spans="1:18" x14ac:dyDescent="0.25">
      <c r="A93">
        <f>Input!G94</f>
        <v>0</v>
      </c>
      <c r="E93" s="4">
        <f>Input!I94</f>
        <v>0</v>
      </c>
      <c r="N93">
        <f>Input!J94</f>
        <v>0</v>
      </c>
    </row>
    <row r="94" spans="1:18" x14ac:dyDescent="0.25">
      <c r="A94">
        <f>Input!G95</f>
        <v>0</v>
      </c>
      <c r="E94" s="4">
        <f>Input!I95</f>
        <v>0</v>
      </c>
      <c r="N94">
        <f>Input!J95</f>
        <v>0</v>
      </c>
    </row>
    <row r="95" spans="1:18" x14ac:dyDescent="0.25">
      <c r="A95">
        <f>Input!G96</f>
        <v>0</v>
      </c>
      <c r="E95" s="4">
        <f>Input!I96</f>
        <v>0</v>
      </c>
      <c r="N95">
        <f>Input!J96</f>
        <v>0</v>
      </c>
    </row>
    <row r="96" spans="1:18" x14ac:dyDescent="0.25">
      <c r="A96">
        <f>Input!G97</f>
        <v>0</v>
      </c>
      <c r="E96" s="4">
        <f>Input!I97</f>
        <v>0</v>
      </c>
      <c r="N96">
        <f>Input!J97</f>
        <v>0</v>
      </c>
    </row>
    <row r="97" spans="1:14" x14ac:dyDescent="0.25">
      <c r="A97">
        <f>Input!G98</f>
        <v>0</v>
      </c>
      <c r="E97" s="4">
        <f>Input!I98</f>
        <v>0</v>
      </c>
      <c r="N97">
        <f>Input!J98</f>
        <v>0</v>
      </c>
    </row>
    <row r="98" spans="1:14" x14ac:dyDescent="0.25">
      <c r="A98">
        <f>Input!G99</f>
        <v>0</v>
      </c>
      <c r="E98" s="4">
        <f>Input!I99</f>
        <v>0</v>
      </c>
      <c r="N98">
        <f>Input!J99</f>
        <v>0</v>
      </c>
    </row>
    <row r="99" spans="1:14" x14ac:dyDescent="0.25">
      <c r="A99">
        <f>Input!G100</f>
        <v>0</v>
      </c>
      <c r="E99" s="4">
        <f>Input!I100</f>
        <v>0</v>
      </c>
      <c r="N99">
        <f>Input!J100</f>
        <v>0</v>
      </c>
    </row>
    <row r="100" spans="1:14" x14ac:dyDescent="0.25">
      <c r="A100">
        <f>Input!G101</f>
        <v>0</v>
      </c>
      <c r="E100" s="4">
        <f>Input!I101</f>
        <v>0</v>
      </c>
      <c r="N100">
        <f>Input!J101</f>
        <v>0</v>
      </c>
    </row>
    <row r="101" spans="1:14" x14ac:dyDescent="0.25">
      <c r="A101">
        <f>Input!G102</f>
        <v>0</v>
      </c>
      <c r="E101" s="4">
        <f>Input!I102</f>
        <v>0</v>
      </c>
      <c r="N101">
        <f>Input!J102</f>
        <v>0</v>
      </c>
    </row>
    <row r="102" spans="1:14" x14ac:dyDescent="0.25">
      <c r="A102">
        <f>Input!G103</f>
        <v>0</v>
      </c>
      <c r="E102" s="4">
        <f>Input!I103</f>
        <v>0</v>
      </c>
      <c r="N102">
        <f>Input!J103</f>
        <v>0</v>
      </c>
    </row>
    <row r="103" spans="1:14" x14ac:dyDescent="0.25">
      <c r="A103">
        <f>Input!G104</f>
        <v>0</v>
      </c>
      <c r="E103" s="4">
        <f>Input!I104</f>
        <v>0</v>
      </c>
      <c r="N103">
        <f>Input!J104</f>
        <v>0</v>
      </c>
    </row>
  </sheetData>
  <mergeCells count="3">
    <mergeCell ref="E1:L1"/>
    <mergeCell ref="N1:U1"/>
    <mergeCell ref="AD3:AK18"/>
  </mergeCells>
  <conditionalFormatting sqref="Y6">
    <cfRule type="cellIs" dxfId="5" priority="1" operator="greaterThan">
      <formula>0.05</formula>
    </cfRule>
    <cfRule type="cellIs" dxfId="4" priority="2" operator="between">
      <formula>0.05</formula>
      <formula>0.025</formula>
    </cfRule>
    <cfRule type="cellIs" dxfId="3" priority="3" operator="lessThan">
      <formula>0.025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topLeftCell="H1" zoomScale="86" zoomScaleNormal="86" workbookViewId="0">
      <selection activeCell="AA4" sqref="AA4"/>
    </sheetView>
  </sheetViews>
  <sheetFormatPr defaultRowHeight="15" x14ac:dyDescent="0.25"/>
  <cols>
    <col min="7" max="7" width="12.42578125" bestFit="1" customWidth="1"/>
    <col min="8" max="8" width="12" bestFit="1" customWidth="1"/>
    <col min="9" max="10" width="12" customWidth="1"/>
    <col min="11" max="11" width="12" bestFit="1" customWidth="1"/>
    <col min="16" max="17" width="12" bestFit="1" customWidth="1"/>
    <col min="18" max="19" width="12" customWidth="1"/>
    <col min="20" max="20" width="12" bestFit="1" customWidth="1"/>
    <col min="23" max="23" width="11.28515625" bestFit="1" customWidth="1"/>
  </cols>
  <sheetData>
    <row r="1" spans="1:27" ht="18" x14ac:dyDescent="0.35">
      <c r="D1" s="30"/>
      <c r="E1" s="30"/>
      <c r="F1" s="30"/>
      <c r="G1" s="30"/>
      <c r="H1" s="30"/>
      <c r="I1" s="30"/>
      <c r="J1" s="30"/>
      <c r="K1" s="30"/>
      <c r="L1" s="30"/>
      <c r="N1" s="31" t="s">
        <v>19</v>
      </c>
      <c r="O1" s="31"/>
      <c r="P1" s="31"/>
      <c r="Q1" s="31"/>
      <c r="R1" s="31"/>
      <c r="S1" s="31"/>
      <c r="T1" s="31"/>
      <c r="U1" s="31"/>
    </row>
    <row r="2" spans="1:27" ht="14.45" x14ac:dyDescent="0.3">
      <c r="A2" t="s">
        <v>30</v>
      </c>
      <c r="B2" t="s">
        <v>9</v>
      </c>
      <c r="C2" t="s">
        <v>464</v>
      </c>
      <c r="D2" t="s">
        <v>15</v>
      </c>
      <c r="E2" t="s">
        <v>0</v>
      </c>
      <c r="F2" t="s">
        <v>16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16</v>
      </c>
      <c r="P2" t="s">
        <v>8</v>
      </c>
      <c r="Q2" t="s">
        <v>2</v>
      </c>
      <c r="T2" t="s">
        <v>4</v>
      </c>
      <c r="U2" t="s">
        <v>3</v>
      </c>
      <c r="W2" t="s">
        <v>7</v>
      </c>
      <c r="Y2" t="s">
        <v>10</v>
      </c>
      <c r="Z2" t="s">
        <v>13</v>
      </c>
      <c r="AA2" t="s">
        <v>12</v>
      </c>
    </row>
    <row r="3" spans="1:27" ht="14.45" x14ac:dyDescent="0.3">
      <c r="A3">
        <f>Input!G4</f>
        <v>0</v>
      </c>
      <c r="B3">
        <f>A3-$A$3</f>
        <v>0</v>
      </c>
      <c r="C3">
        <f>EXP(B3)</f>
        <v>1</v>
      </c>
      <c r="D3" s="4">
        <f>((C3-$Z$3)/$AA$3)</f>
        <v>4.0445276663587907E-11</v>
      </c>
      <c r="E3" s="4">
        <f>Input!I4</f>
        <v>0.65393500000000004</v>
      </c>
      <c r="F3">
        <f>E3-$E$3</f>
        <v>0</v>
      </c>
      <c r="G3">
        <f>P3</f>
        <v>0</v>
      </c>
      <c r="H3">
        <f>(F3-G3)^2</f>
        <v>0</v>
      </c>
      <c r="I3">
        <f>(G3-$J$4)^2</f>
        <v>26280.024024019152</v>
      </c>
      <c r="J3" s="2" t="s">
        <v>11</v>
      </c>
      <c r="K3" s="23">
        <f>SUM(H3:H161)</f>
        <v>3049521.1010581469</v>
      </c>
      <c r="L3">
        <f>1-(K3/K5)</f>
        <v>-0.41511597121742594</v>
      </c>
      <c r="N3" s="4">
        <f>Input!J4</f>
        <v>0.26157399999999997</v>
      </c>
      <c r="O3">
        <f>N3-$N$3</f>
        <v>0</v>
      </c>
      <c r="P3" s="4">
        <v>0</v>
      </c>
      <c r="Q3">
        <f>(O3-P3)^2</f>
        <v>0</v>
      </c>
      <c r="R3">
        <f>(O3-$S$4)^2</f>
        <v>9.7447790698034442</v>
      </c>
      <c r="S3" s="2" t="s">
        <v>11</v>
      </c>
      <c r="T3" s="23">
        <f>SUM(Q4:Q167)</f>
        <v>1511.9886521051219</v>
      </c>
      <c r="U3">
        <f>1-(T3/T5)</f>
        <v>-1.1502401618434623</v>
      </c>
      <c r="W3">
        <f>COUNT(B4:B500)</f>
        <v>81</v>
      </c>
      <c r="Y3">
        <v>0.98577519061502261</v>
      </c>
      <c r="Z3">
        <v>0</v>
      </c>
      <c r="AA3">
        <v>24724765967.549442</v>
      </c>
    </row>
    <row r="4" spans="1:27" ht="14.45" x14ac:dyDescent="0.3">
      <c r="A4">
        <f>Input!G5</f>
        <v>1</v>
      </c>
      <c r="B4">
        <f t="shared" ref="B4:B67" si="0">A4-$A$3</f>
        <v>1</v>
      </c>
      <c r="C4">
        <f t="shared" ref="C4:C67" si="1">EXP(B4)</f>
        <v>2.7182818284590451</v>
      </c>
      <c r="D4" s="4">
        <f t="shared" ref="D4:D67" si="2">((C4-$Z$3)/$AA$3)</f>
        <v>1.0994166060162969E-10</v>
      </c>
      <c r="E4" s="4">
        <f>Input!I5</f>
        <v>1.0724534285714287</v>
      </c>
      <c r="F4">
        <f t="shared" ref="F4:F67" si="3">E4-$E$3</f>
        <v>0.41851842857142862</v>
      </c>
      <c r="G4">
        <f>P4</f>
        <v>1.5905808897170817E-11</v>
      </c>
      <c r="H4">
        <f>(F4-G4)^2</f>
        <v>0.17515767504058424</v>
      </c>
      <c r="I4">
        <f t="shared" ref="I4:I67" si="4">(G4-$J$4)^2</f>
        <v>26280.024024013994</v>
      </c>
      <c r="J4">
        <f>AVERAGE(F3:F161)</f>
        <v>162.11114713066203</v>
      </c>
      <c r="K4" t="s">
        <v>5</v>
      </c>
      <c r="L4" t="s">
        <v>6</v>
      </c>
      <c r="N4" s="4">
        <f>Input!J5</f>
        <v>0.41851842857142862</v>
      </c>
      <c r="O4">
        <f>N4-$N$3</f>
        <v>0.15694442857142865</v>
      </c>
      <c r="P4">
        <f>$Y$3*((1/$AA$3)*(1/SQRT(2*PI()))*EXP(-1*D4*D4/2))</f>
        <v>1.5905808897170817E-11</v>
      </c>
      <c r="Q4">
        <f>(O4-P4)^2</f>
        <v>2.4631553654619616E-2</v>
      </c>
      <c r="R4">
        <f t="shared" ref="R4:R67" si="5">(O4-$S$4)^2</f>
        <v>8.7895554330212633</v>
      </c>
      <c r="S4">
        <f>AVERAGE(O3:O167)</f>
        <v>3.1216628693379822</v>
      </c>
      <c r="T4" t="s">
        <v>5</v>
      </c>
      <c r="U4" t="s">
        <v>6</v>
      </c>
    </row>
    <row r="5" spans="1:27" ht="14.45" x14ac:dyDescent="0.3">
      <c r="A5">
        <f>Input!G6</f>
        <v>2</v>
      </c>
      <c r="B5">
        <f t="shared" si="0"/>
        <v>2</v>
      </c>
      <c r="C5">
        <f t="shared" si="1"/>
        <v>7.3890560989306504</v>
      </c>
      <c r="D5" s="4">
        <f t="shared" si="2"/>
        <v>2.9885241820402177E-10</v>
      </c>
      <c r="E5" s="4">
        <f>Input!I6</f>
        <v>1.8833328571428574</v>
      </c>
      <c r="F5">
        <f t="shared" si="3"/>
        <v>1.2293978571428572</v>
      </c>
      <c r="G5">
        <f>G4+P5</f>
        <v>3.1811617794341634E-11</v>
      </c>
      <c r="H5">
        <f t="shared" ref="H5:H68" si="6">(F5-G5)^2</f>
        <v>1.5114190910692307</v>
      </c>
      <c r="I5">
        <f t="shared" si="4"/>
        <v>26280.024024008842</v>
      </c>
      <c r="K5">
        <f>SUM(I3:I161)</f>
        <v>2154961.9699611194</v>
      </c>
      <c r="L5">
        <f>1-((1-L3)*(W3-1)/(W3-1-1))</f>
        <v>-0.43302883161258321</v>
      </c>
      <c r="N5" s="4">
        <f>Input!J6</f>
        <v>0.8108794285714287</v>
      </c>
      <c r="O5">
        <f t="shared" ref="O5:O68" si="7">N5-$N$3</f>
        <v>0.54930542857142872</v>
      </c>
      <c r="P5">
        <f t="shared" ref="P5:P68" si="8">$Y$3*((1/$AA$3)*(1/SQRT(2*PI()))*EXP(-1*D5*D5/2))</f>
        <v>1.5905808897170817E-11</v>
      </c>
      <c r="Q5">
        <f t="shared" ref="Q5:Q68" si="9">(O5-P5)^2</f>
        <v>0.30173645384056669</v>
      </c>
      <c r="R5">
        <f t="shared" si="5"/>
        <v>6.6170228030670515</v>
      </c>
      <c r="T5">
        <f>SUM(R4:R167)</f>
        <v>703.17198931344058</v>
      </c>
      <c r="U5">
        <f>1-((1-U3)*(Y3-1)/(Y3-1-1))</f>
        <v>0.96984223206618869</v>
      </c>
    </row>
    <row r="6" spans="1:27" ht="14.45" x14ac:dyDescent="0.3">
      <c r="A6">
        <f>Input!G7</f>
        <v>3</v>
      </c>
      <c r="B6">
        <f t="shared" si="0"/>
        <v>3</v>
      </c>
      <c r="C6">
        <f t="shared" si="1"/>
        <v>20.085536923187668</v>
      </c>
      <c r="D6" s="4">
        <f t="shared" si="2"/>
        <v>8.1236509779503546E-10</v>
      </c>
      <c r="E6" s="4">
        <f>Input!I7</f>
        <v>3.0081011428571429</v>
      </c>
      <c r="F6">
        <f t="shared" si="3"/>
        <v>2.3541661428571428</v>
      </c>
      <c r="G6">
        <f t="shared" ref="G6:G69" si="10">G5+P6</f>
        <v>4.771742669151245E-11</v>
      </c>
      <c r="H6">
        <f t="shared" si="6"/>
        <v>5.5420982279502082</v>
      </c>
      <c r="I6">
        <f t="shared" si="4"/>
        <v>26280.02402400368</v>
      </c>
      <c r="N6" s="4">
        <f>Input!J7</f>
        <v>1.1247682857142856</v>
      </c>
      <c r="O6">
        <f t="shared" si="7"/>
        <v>0.86319428571428558</v>
      </c>
      <c r="P6">
        <f t="shared" si="8"/>
        <v>1.5905808897170817E-11</v>
      </c>
      <c r="Q6">
        <f t="shared" si="9"/>
        <v>0.74510437486233605</v>
      </c>
      <c r="R6">
        <f t="shared" si="5"/>
        <v>5.1006803432152266</v>
      </c>
    </row>
    <row r="7" spans="1:27" ht="14.45" x14ac:dyDescent="0.3">
      <c r="A7">
        <f>Input!G8</f>
        <v>4</v>
      </c>
      <c r="B7">
        <f t="shared" si="0"/>
        <v>4</v>
      </c>
      <c r="C7">
        <f t="shared" si="1"/>
        <v>54.598150033144236</v>
      </c>
      <c r="D7" s="4">
        <f t="shared" si="2"/>
        <v>2.2082372834106002E-9</v>
      </c>
      <c r="E7" s="4">
        <f>Input!I8</f>
        <v>4.3421288571428578</v>
      </c>
      <c r="F7">
        <f t="shared" si="3"/>
        <v>3.6881938571428576</v>
      </c>
      <c r="G7">
        <f t="shared" si="10"/>
        <v>6.3623235588683267E-11</v>
      </c>
      <c r="H7">
        <f t="shared" si="6"/>
        <v>13.602773927396999</v>
      </c>
      <c r="I7">
        <f t="shared" si="4"/>
        <v>26280.024023998521</v>
      </c>
      <c r="N7" s="4">
        <f>Input!J8</f>
        <v>1.3340277142857149</v>
      </c>
      <c r="O7">
        <f t="shared" si="7"/>
        <v>1.0724537142857149</v>
      </c>
      <c r="P7">
        <f t="shared" si="8"/>
        <v>1.5905808897170817E-11</v>
      </c>
      <c r="Q7">
        <f t="shared" si="9"/>
        <v>1.1501569692511096</v>
      </c>
      <c r="R7">
        <f t="shared" si="5"/>
        <v>4.199258161150027</v>
      </c>
      <c r="T7" s="17"/>
      <c r="U7" s="18"/>
    </row>
    <row r="8" spans="1:27" ht="14.45" x14ac:dyDescent="0.3">
      <c r="A8">
        <f>Input!G9</f>
        <v>5</v>
      </c>
      <c r="B8">
        <f t="shared" si="0"/>
        <v>5</v>
      </c>
      <c r="C8">
        <f t="shared" si="1"/>
        <v>148.4131591025766</v>
      </c>
      <c r="D8" s="4">
        <f t="shared" si="2"/>
        <v>6.0026112804208006E-9</v>
      </c>
      <c r="E8" s="4">
        <f>Input!I9</f>
        <v>5.9115731428571427</v>
      </c>
      <c r="F8">
        <f t="shared" si="3"/>
        <v>5.257638142857143</v>
      </c>
      <c r="G8">
        <f t="shared" si="10"/>
        <v>7.9529044485854084E-11</v>
      </c>
      <c r="H8">
        <f t="shared" si="6"/>
        <v>27.642758840390037</v>
      </c>
      <c r="I8">
        <f t="shared" si="4"/>
        <v>26280.02402399337</v>
      </c>
      <c r="N8" s="4">
        <f>Input!J9</f>
        <v>1.569444285714285</v>
      </c>
      <c r="O8">
        <f t="shared" si="7"/>
        <v>1.307870285714285</v>
      </c>
      <c r="P8">
        <f t="shared" si="8"/>
        <v>1.5905808897170817E-11</v>
      </c>
      <c r="Q8">
        <f t="shared" si="9"/>
        <v>1.7105246842127602</v>
      </c>
      <c r="R8">
        <f t="shared" si="5"/>
        <v>3.2898435364083265</v>
      </c>
      <c r="T8" s="19" t="s">
        <v>28</v>
      </c>
      <c r="U8" s="24">
        <f>SQRT((U5-L5)^2)</f>
        <v>1.4028710636787718</v>
      </c>
    </row>
    <row r="9" spans="1:27" ht="14.45" x14ac:dyDescent="0.3">
      <c r="A9">
        <f>Input!G10</f>
        <v>6</v>
      </c>
      <c r="B9">
        <f t="shared" si="0"/>
        <v>6</v>
      </c>
      <c r="C9">
        <f t="shared" si="1"/>
        <v>403.42879349273511</v>
      </c>
      <c r="D9" s="4">
        <f t="shared" si="2"/>
        <v>1.6316789166871144E-8</v>
      </c>
      <c r="E9" s="4">
        <f>Input!I10</f>
        <v>7.6118042857142862</v>
      </c>
      <c r="F9">
        <f t="shared" si="3"/>
        <v>6.9578692857142865</v>
      </c>
      <c r="G9">
        <f t="shared" si="10"/>
        <v>9.5434853383024901E-11</v>
      </c>
      <c r="H9">
        <f t="shared" si="6"/>
        <v>48.411944995758191</v>
      </c>
      <c r="I9">
        <f t="shared" si="4"/>
        <v>26280.024023988208</v>
      </c>
      <c r="N9" s="4">
        <f>Input!J10</f>
        <v>1.7002311428571435</v>
      </c>
      <c r="O9">
        <f t="shared" si="7"/>
        <v>1.4386571428571435</v>
      </c>
      <c r="P9">
        <f t="shared" si="8"/>
        <v>1.5905808897170814E-11</v>
      </c>
      <c r="Q9">
        <f t="shared" si="9"/>
        <v>2.0697343746481138</v>
      </c>
      <c r="R9">
        <f t="shared" si="5"/>
        <v>2.8325082753672954</v>
      </c>
      <c r="T9" s="21"/>
      <c r="U9" s="22"/>
    </row>
    <row r="10" spans="1:27" ht="14.45" x14ac:dyDescent="0.3">
      <c r="A10">
        <f>Input!G11</f>
        <v>7</v>
      </c>
      <c r="B10">
        <f t="shared" si="0"/>
        <v>7</v>
      </c>
      <c r="C10">
        <f t="shared" si="1"/>
        <v>1096.6331584284585</v>
      </c>
      <c r="D10" s="4">
        <f t="shared" si="2"/>
        <v>4.4353631491103237E-8</v>
      </c>
      <c r="E10" s="4">
        <f>Input!I11</f>
        <v>10.096757714285715</v>
      </c>
      <c r="F10">
        <f t="shared" si="3"/>
        <v>9.4428227142857146</v>
      </c>
      <c r="G10">
        <f t="shared" si="10"/>
        <v>1.113406622801957E-10</v>
      </c>
      <c r="H10">
        <f t="shared" si="6"/>
        <v>89.166900811327494</v>
      </c>
      <c r="I10">
        <f t="shared" si="4"/>
        <v>26280.024023983056</v>
      </c>
      <c r="N10" s="4">
        <f>Input!J11</f>
        <v>2.484953428571429</v>
      </c>
      <c r="O10">
        <f t="shared" si="7"/>
        <v>2.223379428571429</v>
      </c>
      <c r="P10">
        <f t="shared" si="8"/>
        <v>1.5905808897170801E-11</v>
      </c>
      <c r="Q10">
        <f t="shared" si="9"/>
        <v>4.9434160833238847</v>
      </c>
      <c r="R10">
        <f t="shared" si="5"/>
        <v>0.80691313995539771</v>
      </c>
    </row>
    <row r="11" spans="1:27" ht="14.45" x14ac:dyDescent="0.3">
      <c r="A11">
        <f>Input!G12</f>
        <v>8</v>
      </c>
      <c r="B11">
        <f t="shared" si="0"/>
        <v>8</v>
      </c>
      <c r="C11">
        <f t="shared" si="1"/>
        <v>2980.9579870417283</v>
      </c>
      <c r="D11" s="4">
        <f t="shared" si="2"/>
        <v>1.205656705084348E-7</v>
      </c>
      <c r="E11" s="4">
        <f>Input!I12</f>
        <v>12.8956</v>
      </c>
      <c r="F11">
        <f t="shared" si="3"/>
        <v>12.241664999999999</v>
      </c>
      <c r="G11">
        <f t="shared" si="10"/>
        <v>1.272464711773664E-10</v>
      </c>
      <c r="H11">
        <f t="shared" si="6"/>
        <v>149.85836196910958</v>
      </c>
      <c r="I11">
        <f t="shared" si="4"/>
        <v>26280.024023977898</v>
      </c>
      <c r="N11" s="4">
        <f>Input!J12</f>
        <v>2.7988422857142847</v>
      </c>
      <c r="O11">
        <f t="shared" si="7"/>
        <v>2.5372682857142848</v>
      </c>
      <c r="P11">
        <f t="shared" si="8"/>
        <v>1.59058088971707E-11</v>
      </c>
      <c r="Q11">
        <f t="shared" si="9"/>
        <v>6.4377303536107897</v>
      </c>
      <c r="R11">
        <f t="shared" si="5"/>
        <v>0.3415170293687147</v>
      </c>
    </row>
    <row r="12" spans="1:27" ht="14.45" x14ac:dyDescent="0.3">
      <c r="A12">
        <f>Input!G13</f>
        <v>9</v>
      </c>
      <c r="B12">
        <f t="shared" si="0"/>
        <v>9</v>
      </c>
      <c r="C12">
        <f t="shared" si="1"/>
        <v>8103.0839275753842</v>
      </c>
      <c r="D12" s="4">
        <f t="shared" si="2"/>
        <v>3.2773147127905895E-7</v>
      </c>
      <c r="E12" s="4">
        <f>Input!I13</f>
        <v>15.642127428571428</v>
      </c>
      <c r="F12">
        <f t="shared" si="3"/>
        <v>14.988192428571427</v>
      </c>
      <c r="G12">
        <f t="shared" si="10"/>
        <v>1.4315228007453636E-10</v>
      </c>
      <c r="H12">
        <f t="shared" si="6"/>
        <v>224.64591227159463</v>
      </c>
      <c r="I12">
        <f t="shared" si="4"/>
        <v>26280.024023972739</v>
      </c>
      <c r="N12" s="4">
        <f>Input!J13</f>
        <v>2.7465274285714276</v>
      </c>
      <c r="O12">
        <f t="shared" si="7"/>
        <v>2.4849534285714276</v>
      </c>
      <c r="P12">
        <f t="shared" si="8"/>
        <v>1.5905808897169964E-11</v>
      </c>
      <c r="Q12">
        <f t="shared" si="9"/>
        <v>6.1749935420898421</v>
      </c>
      <c r="R12">
        <f t="shared" si="5"/>
        <v>0.40539891196125866</v>
      </c>
    </row>
    <row r="13" spans="1:27" ht="14.45" x14ac:dyDescent="0.3">
      <c r="A13">
        <f>Input!G14</f>
        <v>10</v>
      </c>
      <c r="B13">
        <f t="shared" si="0"/>
        <v>10</v>
      </c>
      <c r="C13">
        <f t="shared" si="1"/>
        <v>22026.465794806718</v>
      </c>
      <c r="D13" s="4">
        <f t="shared" si="2"/>
        <v>8.9086650299201349E-7</v>
      </c>
      <c r="E13" s="4">
        <f>Input!I14</f>
        <v>19.147219571428572</v>
      </c>
      <c r="F13">
        <f t="shared" si="3"/>
        <v>18.493284571428571</v>
      </c>
      <c r="G13">
        <f t="shared" si="10"/>
        <v>1.5905808897170085E-10</v>
      </c>
      <c r="H13">
        <f t="shared" si="6"/>
        <v>342.00157423395501</v>
      </c>
      <c r="I13">
        <f t="shared" si="4"/>
        <v>26280.024023967588</v>
      </c>
      <c r="N13" s="4">
        <f>Input!J14</f>
        <v>3.5050921428571442</v>
      </c>
      <c r="O13">
        <f t="shared" si="7"/>
        <v>3.2435181428571442</v>
      </c>
      <c r="P13">
        <f t="shared" si="8"/>
        <v>1.5905808897164506E-11</v>
      </c>
      <c r="Q13">
        <f t="shared" si="9"/>
        <v>10.520409942940276</v>
      </c>
      <c r="R13">
        <f t="shared" si="5"/>
        <v>1.4848707684429792E-2</v>
      </c>
    </row>
    <row r="14" spans="1:27" ht="14.45" x14ac:dyDescent="0.3">
      <c r="A14">
        <f>Input!G15</f>
        <v>11</v>
      </c>
      <c r="B14">
        <f t="shared" si="0"/>
        <v>11</v>
      </c>
      <c r="C14">
        <f t="shared" si="1"/>
        <v>59874.141715197817</v>
      </c>
      <c r="D14" s="4">
        <f t="shared" si="2"/>
        <v>2.4216262266660456E-6</v>
      </c>
      <c r="E14" s="4">
        <f>Input!I15</f>
        <v>22.573839428571432</v>
      </c>
      <c r="F14">
        <f t="shared" si="3"/>
        <v>21.919904428571432</v>
      </c>
      <c r="G14">
        <f t="shared" si="10"/>
        <v>1.7496389786882502E-10</v>
      </c>
      <c r="H14">
        <f t="shared" si="6"/>
        <v>480.48221015003509</v>
      </c>
      <c r="I14">
        <f t="shared" si="4"/>
        <v>26280.024023962425</v>
      </c>
      <c r="N14" s="4">
        <f>Input!J15</f>
        <v>3.4266198571428603</v>
      </c>
      <c r="O14">
        <f t="shared" si="7"/>
        <v>3.1650458571428604</v>
      </c>
      <c r="P14">
        <f t="shared" si="8"/>
        <v>1.5905808897124178E-11</v>
      </c>
      <c r="Q14">
        <f t="shared" si="9"/>
        <v>10.017515277716498</v>
      </c>
      <c r="R14">
        <f t="shared" si="5"/>
        <v>1.8820836308782061E-3</v>
      </c>
    </row>
    <row r="15" spans="1:27" ht="14.45" x14ac:dyDescent="0.3">
      <c r="A15">
        <f>Input!G16</f>
        <v>12</v>
      </c>
      <c r="B15">
        <f t="shared" si="0"/>
        <v>12</v>
      </c>
      <c r="C15">
        <f t="shared" si="1"/>
        <v>162754.79141900392</v>
      </c>
      <c r="D15" s="4">
        <f t="shared" si="2"/>
        <v>6.5826625672661572E-6</v>
      </c>
      <c r="E15" s="4">
        <f>Input!I16</f>
        <v>25.791200142857146</v>
      </c>
      <c r="F15">
        <f t="shared" si="3"/>
        <v>25.137265142857146</v>
      </c>
      <c r="G15">
        <f t="shared" si="10"/>
        <v>1.9086970676565123E-10</v>
      </c>
      <c r="H15">
        <f t="shared" si="6"/>
        <v>631.88209885270498</v>
      </c>
      <c r="I15">
        <f t="shared" si="4"/>
        <v>26280.024023957267</v>
      </c>
      <c r="N15" s="4">
        <f>Input!J16</f>
        <v>3.2173607142857144</v>
      </c>
      <c r="O15">
        <f t="shared" si="7"/>
        <v>2.9557867142857144</v>
      </c>
      <c r="P15">
        <f t="shared" si="8"/>
        <v>1.5905808896826206E-11</v>
      </c>
      <c r="Q15">
        <f t="shared" si="9"/>
        <v>8.73667510025391</v>
      </c>
      <c r="R15">
        <f t="shared" si="5"/>
        <v>2.7514898814923996E-2</v>
      </c>
    </row>
    <row r="16" spans="1:27" ht="14.45" x14ac:dyDescent="0.3">
      <c r="A16">
        <f>Input!G17</f>
        <v>13</v>
      </c>
      <c r="B16">
        <f t="shared" si="0"/>
        <v>13</v>
      </c>
      <c r="C16">
        <f t="shared" si="1"/>
        <v>442413.39200892049</v>
      </c>
      <c r="D16" s="4">
        <f t="shared" si="2"/>
        <v>1.7893532039477161E-5</v>
      </c>
      <c r="E16" s="4">
        <f>Input!I17</f>
        <v>29.243977428571434</v>
      </c>
      <c r="F16">
        <f t="shared" si="3"/>
        <v>28.590042428571433</v>
      </c>
      <c r="G16">
        <f t="shared" si="10"/>
        <v>2.0677551566027569E-10</v>
      </c>
      <c r="H16">
        <f t="shared" si="6"/>
        <v>817.39052605569134</v>
      </c>
      <c r="I16">
        <f t="shared" si="4"/>
        <v>26280.024023952115</v>
      </c>
      <c r="N16" s="4">
        <f>Input!J17</f>
        <v>3.4527772857142871</v>
      </c>
      <c r="O16">
        <f t="shared" si="7"/>
        <v>3.1912032857142871</v>
      </c>
      <c r="P16">
        <f t="shared" si="8"/>
        <v>1.5905808894624467E-11</v>
      </c>
      <c r="Q16">
        <f t="shared" si="9"/>
        <v>10.183778410652144</v>
      </c>
      <c r="R16">
        <f t="shared" si="5"/>
        <v>4.8358695097898583E-3</v>
      </c>
    </row>
    <row r="17" spans="1:18" ht="14.45" x14ac:dyDescent="0.3">
      <c r="A17">
        <f>Input!G18</f>
        <v>14</v>
      </c>
      <c r="B17">
        <f t="shared" si="0"/>
        <v>14</v>
      </c>
      <c r="C17">
        <f t="shared" si="1"/>
        <v>1202604.2841647768</v>
      </c>
      <c r="D17" s="4">
        <f t="shared" si="2"/>
        <v>4.8639662989860487E-5</v>
      </c>
      <c r="E17" s="4">
        <f>Input!I18</f>
        <v>32.147449142857141</v>
      </c>
      <c r="F17">
        <f t="shared" si="3"/>
        <v>31.493514142857141</v>
      </c>
      <c r="G17">
        <f t="shared" si="10"/>
        <v>2.2268132453863139E-10</v>
      </c>
      <c r="H17">
        <f t="shared" si="6"/>
        <v>991.8414330523168</v>
      </c>
      <c r="I17">
        <f t="shared" si="4"/>
        <v>26280.024023946953</v>
      </c>
      <c r="N17" s="4">
        <f>Input!J18</f>
        <v>2.9034717142857076</v>
      </c>
      <c r="O17">
        <f t="shared" si="7"/>
        <v>2.6418977142857076</v>
      </c>
      <c r="P17">
        <f t="shared" si="8"/>
        <v>1.5905808878355702E-11</v>
      </c>
      <c r="Q17">
        <f t="shared" si="9"/>
        <v>6.9796235326640028</v>
      </c>
      <c r="R17">
        <f t="shared" si="5"/>
        <v>0.23017460400233306</v>
      </c>
    </row>
    <row r="18" spans="1:18" ht="14.45" x14ac:dyDescent="0.3">
      <c r="A18">
        <f>Input!G19</f>
        <v>15</v>
      </c>
      <c r="B18">
        <f t="shared" si="0"/>
        <v>15</v>
      </c>
      <c r="C18">
        <f t="shared" si="1"/>
        <v>3269017.3724721107</v>
      </c>
      <c r="D18" s="4">
        <f t="shared" si="2"/>
        <v>1.3221631204770972E-4</v>
      </c>
      <c r="E18" s="4">
        <f>Input!I19</f>
        <v>34.841661714285713</v>
      </c>
      <c r="F18">
        <f t="shared" si="3"/>
        <v>34.187726714285716</v>
      </c>
      <c r="G18">
        <f t="shared" si="10"/>
        <v>2.3858713329677624E-10</v>
      </c>
      <c r="H18">
        <f t="shared" si="6"/>
        <v>1168.8006578743718</v>
      </c>
      <c r="I18">
        <f t="shared" si="4"/>
        <v>26280.024023941794</v>
      </c>
      <c r="N18" s="4">
        <f>Input!J19</f>
        <v>2.6942125714285723</v>
      </c>
      <c r="O18">
        <f t="shared" si="7"/>
        <v>2.4326385714285723</v>
      </c>
      <c r="P18">
        <f t="shared" si="8"/>
        <v>1.5905808758144875E-11</v>
      </c>
      <c r="Q18">
        <f t="shared" si="9"/>
        <v>5.9177304191246582</v>
      </c>
      <c r="R18">
        <f t="shared" si="5"/>
        <v>0.4747544831095552</v>
      </c>
    </row>
    <row r="19" spans="1:18" ht="14.45" x14ac:dyDescent="0.3">
      <c r="A19">
        <f>Input!G20</f>
        <v>16</v>
      </c>
      <c r="B19">
        <f t="shared" si="0"/>
        <v>16</v>
      </c>
      <c r="C19">
        <f t="shared" si="1"/>
        <v>8886110.5205078721</v>
      </c>
      <c r="D19" s="4">
        <f t="shared" si="2"/>
        <v>3.5940119846516007E-4</v>
      </c>
      <c r="E19" s="4">
        <f>Input!I20</f>
        <v>38.294438999999997</v>
      </c>
      <c r="F19">
        <f t="shared" si="3"/>
        <v>37.640504</v>
      </c>
      <c r="G19">
        <f t="shared" si="10"/>
        <v>2.5449294116667661E-10</v>
      </c>
      <c r="H19">
        <f t="shared" si="6"/>
        <v>1416.8075413548574</v>
      </c>
      <c r="I19">
        <f t="shared" si="4"/>
        <v>26280.024023936643</v>
      </c>
      <c r="N19" s="4">
        <f>Input!J20</f>
        <v>3.4527772857142836</v>
      </c>
      <c r="O19">
        <f t="shared" si="7"/>
        <v>3.1912032857142836</v>
      </c>
      <c r="P19">
        <f t="shared" si="8"/>
        <v>1.5905807869900371E-11</v>
      </c>
      <c r="Q19">
        <f t="shared" si="9"/>
        <v>10.183778410652121</v>
      </c>
      <c r="R19">
        <f t="shared" si="5"/>
        <v>4.835869509789364E-3</v>
      </c>
    </row>
    <row r="20" spans="1:18" ht="14.45" x14ac:dyDescent="0.3">
      <c r="A20">
        <f>Input!G21</f>
        <v>17</v>
      </c>
      <c r="B20">
        <f t="shared" si="0"/>
        <v>17</v>
      </c>
      <c r="C20">
        <f t="shared" si="1"/>
        <v>24154952.753575299</v>
      </c>
      <c r="D20" s="4">
        <f t="shared" si="2"/>
        <v>9.7695374691424749E-4</v>
      </c>
      <c r="E20" s="4">
        <f>Input!I21</f>
        <v>41.276383000000003</v>
      </c>
      <c r="F20">
        <f t="shared" si="3"/>
        <v>40.622448000000006</v>
      </c>
      <c r="G20">
        <f t="shared" si="10"/>
        <v>2.7039874247329008E-10</v>
      </c>
      <c r="H20">
        <f t="shared" si="6"/>
        <v>1650.1832814907361</v>
      </c>
      <c r="I20">
        <f t="shared" si="4"/>
        <v>26280.024023931481</v>
      </c>
      <c r="N20" s="4">
        <f>Input!J21</f>
        <v>2.9819440000000057</v>
      </c>
      <c r="O20">
        <f t="shared" si="7"/>
        <v>2.7203700000000057</v>
      </c>
      <c r="P20">
        <f t="shared" si="8"/>
        <v>1.5905801306613451E-11</v>
      </c>
      <c r="Q20">
        <f t="shared" si="9"/>
        <v>7.400412936813491</v>
      </c>
      <c r="R20">
        <f t="shared" si="5"/>
        <v>0.16103596698150627</v>
      </c>
    </row>
    <row r="21" spans="1:18" ht="14.45" x14ac:dyDescent="0.3">
      <c r="A21">
        <f>Input!G22</f>
        <v>18</v>
      </c>
      <c r="B21">
        <f t="shared" si="0"/>
        <v>18</v>
      </c>
      <c r="C21">
        <f t="shared" si="1"/>
        <v>65659969.13733051</v>
      </c>
      <c r="D21" s="4">
        <f t="shared" si="2"/>
        <v>2.6556356174819761E-3</v>
      </c>
      <c r="E21" s="4">
        <f>Input!I22</f>
        <v>44.650688000000002</v>
      </c>
      <c r="F21">
        <f t="shared" si="3"/>
        <v>43.996753000000005</v>
      </c>
      <c r="G21">
        <f t="shared" si="10"/>
        <v>2.8630449528349222E-10</v>
      </c>
      <c r="H21">
        <f t="shared" si="6"/>
        <v>1935.7142745178164</v>
      </c>
      <c r="I21">
        <f t="shared" si="4"/>
        <v>26280.024023926329</v>
      </c>
      <c r="N21" s="4">
        <f>Input!J22</f>
        <v>3.3743049999999997</v>
      </c>
      <c r="O21">
        <f t="shared" si="7"/>
        <v>3.1127309999999997</v>
      </c>
      <c r="P21">
        <f t="shared" si="8"/>
        <v>1.5905752810202133E-11</v>
      </c>
      <c r="Q21">
        <f t="shared" si="9"/>
        <v>9.689094278261976</v>
      </c>
      <c r="R21">
        <f t="shared" si="5"/>
        <v>7.9778289870792158E-5</v>
      </c>
    </row>
    <row r="22" spans="1:18" ht="14.45" x14ac:dyDescent="0.3">
      <c r="A22">
        <f>Input!G23</f>
        <v>19</v>
      </c>
      <c r="B22">
        <f t="shared" si="0"/>
        <v>19</v>
      </c>
      <c r="C22">
        <f t="shared" si="1"/>
        <v>178482300.96318725</v>
      </c>
      <c r="D22" s="4">
        <f t="shared" si="2"/>
        <v>7.218766042009871E-3</v>
      </c>
      <c r="E22" s="4">
        <f>Input!I23</f>
        <v>48.574298428571431</v>
      </c>
      <c r="F22">
        <f t="shared" si="3"/>
        <v>47.920363428571434</v>
      </c>
      <c r="G22">
        <f t="shared" si="10"/>
        <v>3.0220988975557336E-10</v>
      </c>
      <c r="H22">
        <f t="shared" si="6"/>
        <v>2296.3612310974027</v>
      </c>
      <c r="I22">
        <f t="shared" si="4"/>
        <v>26280.024023921171</v>
      </c>
      <c r="N22" s="4">
        <f>Input!J23</f>
        <v>3.9236104285714291</v>
      </c>
      <c r="O22">
        <f t="shared" si="7"/>
        <v>3.6620364285714291</v>
      </c>
      <c r="P22">
        <f t="shared" si="8"/>
        <v>1.5905394472081117E-11</v>
      </c>
      <c r="Q22">
        <f t="shared" si="9"/>
        <v>13.410510804067695</v>
      </c>
      <c r="R22">
        <f t="shared" si="5"/>
        <v>0.29200358351862354</v>
      </c>
    </row>
    <row r="23" spans="1:18" ht="14.45" x14ac:dyDescent="0.3">
      <c r="A23">
        <f>Input!G24</f>
        <v>20</v>
      </c>
      <c r="B23">
        <f t="shared" si="0"/>
        <v>20</v>
      </c>
      <c r="C23">
        <f t="shared" si="1"/>
        <v>485165195.40979028</v>
      </c>
      <c r="D23" s="4">
        <f t="shared" si="2"/>
        <v>1.9622640555892659E-2</v>
      </c>
      <c r="E23" s="4">
        <f>Input!I24</f>
        <v>52.733325714285719</v>
      </c>
      <c r="F23">
        <f t="shared" si="3"/>
        <v>52.079390714285722</v>
      </c>
      <c r="G23">
        <f t="shared" si="10"/>
        <v>3.1811263669737343E-10</v>
      </c>
      <c r="H23">
        <f t="shared" si="6"/>
        <v>2712.2629371380958</v>
      </c>
      <c r="I23">
        <f t="shared" si="4"/>
        <v>26280.024023916008</v>
      </c>
      <c r="N23" s="4">
        <f>Input!J24</f>
        <v>4.1590272857142878</v>
      </c>
      <c r="O23">
        <f t="shared" si="7"/>
        <v>3.8974532857142878</v>
      </c>
      <c r="P23">
        <f t="shared" si="8"/>
        <v>1.590274694180009E-11</v>
      </c>
      <c r="Q23">
        <f t="shared" si="9"/>
        <v>15.190142114201137</v>
      </c>
      <c r="R23">
        <f t="shared" si="5"/>
        <v>0.60185077014132171</v>
      </c>
    </row>
    <row r="24" spans="1:18" ht="14.45" x14ac:dyDescent="0.3">
      <c r="A24">
        <f>Input!G25</f>
        <v>21</v>
      </c>
      <c r="B24">
        <f t="shared" si="0"/>
        <v>21</v>
      </c>
      <c r="C24">
        <f t="shared" si="1"/>
        <v>1318815734.4832146</v>
      </c>
      <c r="D24" s="4">
        <f t="shared" si="2"/>
        <v>5.3339867249466509E-2</v>
      </c>
      <c r="E24" s="4">
        <f>Input!I25</f>
        <v>57.546287999999997</v>
      </c>
      <c r="F24">
        <f t="shared" si="3"/>
        <v>56.892353</v>
      </c>
      <c r="G24">
        <f t="shared" si="10"/>
        <v>3.3399583454326653E-10</v>
      </c>
      <c r="H24">
        <f t="shared" si="6"/>
        <v>3236.7398298386051</v>
      </c>
      <c r="I24">
        <f t="shared" si="4"/>
        <v>26280.024023910868</v>
      </c>
      <c r="N24" s="4">
        <f>Input!J25</f>
        <v>4.8129622857142778</v>
      </c>
      <c r="O24">
        <f t="shared" si="7"/>
        <v>4.5513882857142782</v>
      </c>
      <c r="P24">
        <f t="shared" si="8"/>
        <v>1.5883197845893091E-11</v>
      </c>
      <c r="Q24">
        <f t="shared" si="9"/>
        <v>20.715135327192574</v>
      </c>
      <c r="R24">
        <f t="shared" si="5"/>
        <v>2.0441147662323731</v>
      </c>
    </row>
    <row r="25" spans="1:18" ht="14.45" x14ac:dyDescent="0.3">
      <c r="A25">
        <f>Input!G26</f>
        <v>22</v>
      </c>
      <c r="B25">
        <f t="shared" si="0"/>
        <v>22</v>
      </c>
      <c r="C25">
        <f t="shared" si="1"/>
        <v>3584912846.1315918</v>
      </c>
      <c r="D25" s="4">
        <f t="shared" si="2"/>
        <v>0.14499279187664257</v>
      </c>
      <c r="E25" s="4">
        <f>Input!I26</f>
        <v>62.777768714285706</v>
      </c>
      <c r="F25">
        <f t="shared" si="3"/>
        <v>62.123833714285709</v>
      </c>
      <c r="G25">
        <f t="shared" si="10"/>
        <v>3.4973532589942913E-10</v>
      </c>
      <c r="H25">
        <f t="shared" si="6"/>
        <v>3859.3707153167679</v>
      </c>
      <c r="I25">
        <f t="shared" si="4"/>
        <v>26280.024023905764</v>
      </c>
      <c r="N25" s="4">
        <f>Input!J26</f>
        <v>5.2314807142857092</v>
      </c>
      <c r="O25">
        <f t="shared" si="7"/>
        <v>4.9699067142857096</v>
      </c>
      <c r="P25">
        <f t="shared" si="8"/>
        <v>1.5739491356162613E-11</v>
      </c>
      <c r="Q25">
        <f t="shared" si="9"/>
        <v>24.699972748545733</v>
      </c>
      <c r="R25">
        <f t="shared" si="5"/>
        <v>3.4160053103871593</v>
      </c>
    </row>
    <row r="26" spans="1:18" x14ac:dyDescent="0.25">
      <c r="A26">
        <f>Input!G27</f>
        <v>23</v>
      </c>
      <c r="B26">
        <f t="shared" si="0"/>
        <v>23</v>
      </c>
      <c r="C26">
        <f t="shared" si="1"/>
        <v>9744803446.2489033</v>
      </c>
      <c r="D26" s="4">
        <f t="shared" si="2"/>
        <v>0.39413127141582183</v>
      </c>
      <c r="E26" s="4">
        <f>Input!I27</f>
        <v>67.512258714285707</v>
      </c>
      <c r="F26">
        <f t="shared" si="3"/>
        <v>66.858323714285703</v>
      </c>
      <c r="G26">
        <f t="shared" si="10"/>
        <v>3.6445249314752842E-10</v>
      </c>
      <c r="H26">
        <f t="shared" si="6"/>
        <v>4470.0354498354845</v>
      </c>
      <c r="I26">
        <f t="shared" si="4"/>
        <v>26280.024023900991</v>
      </c>
      <c r="N26" s="4">
        <f>Input!J27</f>
        <v>4.734490000000001</v>
      </c>
      <c r="O26">
        <f t="shared" si="7"/>
        <v>4.4729160000000014</v>
      </c>
      <c r="P26">
        <f t="shared" si="8"/>
        <v>1.4717167248099301E-11</v>
      </c>
      <c r="Q26">
        <f t="shared" si="9"/>
        <v>20.006977542924357</v>
      </c>
      <c r="R26">
        <f t="shared" si="5"/>
        <v>1.8258850231239081</v>
      </c>
    </row>
    <row r="27" spans="1:18" x14ac:dyDescent="0.25">
      <c r="A27">
        <f>Input!G28</f>
        <v>24</v>
      </c>
      <c r="B27">
        <f t="shared" si="0"/>
        <v>24</v>
      </c>
      <c r="C27">
        <f t="shared" si="1"/>
        <v>26489122129.843472</v>
      </c>
      <c r="D27" s="4">
        <f t="shared" si="2"/>
        <v>1.0713598731170881</v>
      </c>
      <c r="E27" s="4">
        <f>Input!I28</f>
        <v>72.194434000000001</v>
      </c>
      <c r="F27">
        <f t="shared" si="3"/>
        <v>71.540498999999997</v>
      </c>
      <c r="G27">
        <f t="shared" si="10"/>
        <v>3.7341256631609317E-10</v>
      </c>
      <c r="H27">
        <f t="shared" si="6"/>
        <v>5118.0429971155718</v>
      </c>
      <c r="I27">
        <f t="shared" si="4"/>
        <v>26280.024023898088</v>
      </c>
      <c r="N27" s="4">
        <f>Input!J28</f>
        <v>4.682175285714294</v>
      </c>
      <c r="O27">
        <f t="shared" si="7"/>
        <v>4.4206012857142944</v>
      </c>
      <c r="P27">
        <f t="shared" si="8"/>
        <v>8.9600731685647465E-12</v>
      </c>
      <c r="Q27">
        <f t="shared" si="9"/>
        <v>19.541715727179657</v>
      </c>
      <c r="R27">
        <f t="shared" si="5"/>
        <v>1.687241009538202</v>
      </c>
    </row>
    <row r="28" spans="1:18" x14ac:dyDescent="0.25">
      <c r="A28">
        <f>Input!G29</f>
        <v>25</v>
      </c>
      <c r="B28">
        <f t="shared" si="0"/>
        <v>25</v>
      </c>
      <c r="C28">
        <f t="shared" si="1"/>
        <v>72004899337.38588</v>
      </c>
      <c r="D28" s="4">
        <f t="shared" si="2"/>
        <v>2.9122580748343698</v>
      </c>
      <c r="E28" s="4">
        <f>Input!I29</f>
        <v>76.667350000000013</v>
      </c>
      <c r="F28">
        <f t="shared" si="3"/>
        <v>76.013415000000009</v>
      </c>
      <c r="G28">
        <f t="shared" si="10"/>
        <v>3.7364158786833386E-10</v>
      </c>
      <c r="H28">
        <f t="shared" si="6"/>
        <v>5778.0392599054221</v>
      </c>
      <c r="I28">
        <f t="shared" si="4"/>
        <v>26280.024023898015</v>
      </c>
      <c r="N28" s="4">
        <f>Input!J29</f>
        <v>4.4729160000000121</v>
      </c>
      <c r="O28">
        <f t="shared" si="7"/>
        <v>4.2113420000000126</v>
      </c>
      <c r="P28">
        <f t="shared" si="8"/>
        <v>2.2902155224067229E-13</v>
      </c>
      <c r="Q28">
        <f t="shared" si="9"/>
        <v>17.735401440962175</v>
      </c>
      <c r="R28">
        <f t="shared" si="5"/>
        <v>1.1874006078003583</v>
      </c>
    </row>
    <row r="29" spans="1:18" x14ac:dyDescent="0.25">
      <c r="A29">
        <f>Input!G30</f>
        <v>26</v>
      </c>
      <c r="B29">
        <f t="shared" si="0"/>
        <v>26</v>
      </c>
      <c r="C29">
        <f t="shared" si="1"/>
        <v>195729609428.83878</v>
      </c>
      <c r="D29" s="4">
        <f t="shared" si="2"/>
        <v>7.9163382046053892</v>
      </c>
      <c r="E29" s="4">
        <f>Input!I30</f>
        <v>81.846516000000022</v>
      </c>
      <c r="F29">
        <f t="shared" si="3"/>
        <v>81.192581000000018</v>
      </c>
      <c r="G29">
        <f t="shared" si="10"/>
        <v>3.7364158786833428E-10</v>
      </c>
      <c r="H29">
        <f t="shared" si="6"/>
        <v>6592.2352093808895</v>
      </c>
      <c r="I29">
        <f t="shared" si="4"/>
        <v>26280.024023898015</v>
      </c>
      <c r="N29" s="4">
        <f>Input!J30</f>
        <v>5.1791660000000093</v>
      </c>
      <c r="O29">
        <f t="shared" si="7"/>
        <v>4.9175920000000097</v>
      </c>
      <c r="P29">
        <f t="shared" si="8"/>
        <v>3.919975116794979E-25</v>
      </c>
      <c r="Q29">
        <f t="shared" si="9"/>
        <v>24.182711078464095</v>
      </c>
      <c r="R29">
        <f t="shared" si="5"/>
        <v>3.225361442360466</v>
      </c>
    </row>
    <row r="30" spans="1:18" x14ac:dyDescent="0.25">
      <c r="A30">
        <f>Input!G31</f>
        <v>27</v>
      </c>
      <c r="B30">
        <f t="shared" si="0"/>
        <v>27</v>
      </c>
      <c r="C30">
        <f t="shared" si="1"/>
        <v>532048240601.79865</v>
      </c>
      <c r="D30" s="4">
        <f t="shared" si="2"/>
        <v>21.518838289514932</v>
      </c>
      <c r="E30" s="4">
        <f>Input!I31</f>
        <v>87.548829999999995</v>
      </c>
      <c r="F30">
        <f t="shared" si="3"/>
        <v>86.894894999999991</v>
      </c>
      <c r="G30">
        <f t="shared" si="10"/>
        <v>3.7364158786833428E-10</v>
      </c>
      <c r="H30">
        <f t="shared" si="6"/>
        <v>7550.7227769960873</v>
      </c>
      <c r="I30">
        <f t="shared" si="4"/>
        <v>26280.024023898015</v>
      </c>
      <c r="N30" s="4">
        <f>Input!J31</f>
        <v>5.7023139999999728</v>
      </c>
      <c r="O30">
        <f t="shared" si="7"/>
        <v>5.4407399999999733</v>
      </c>
      <c r="P30">
        <f t="shared" si="8"/>
        <v>4.4593054098789261E-112</v>
      </c>
      <c r="Q30">
        <f t="shared" si="9"/>
        <v>29.601651747599711</v>
      </c>
      <c r="R30">
        <f t="shared" si="5"/>
        <v>5.3781187379594533</v>
      </c>
    </row>
    <row r="31" spans="1:18" x14ac:dyDescent="0.25">
      <c r="A31">
        <f>Input!G32</f>
        <v>28</v>
      </c>
      <c r="B31">
        <f t="shared" si="0"/>
        <v>28</v>
      </c>
      <c r="C31">
        <f t="shared" si="1"/>
        <v>1446257064291.4751</v>
      </c>
      <c r="D31" s="4">
        <f t="shared" si="2"/>
        <v>58.494267091937154</v>
      </c>
      <c r="E31" s="4">
        <f>Input!I32</f>
        <v>94.925217857142869</v>
      </c>
      <c r="F31">
        <f t="shared" si="3"/>
        <v>94.271282857142864</v>
      </c>
      <c r="G31">
        <f t="shared" si="10"/>
        <v>3.7364158786833428E-10</v>
      </c>
      <c r="H31">
        <f t="shared" si="6"/>
        <v>8887.0747714609897</v>
      </c>
      <c r="I31">
        <f t="shared" si="4"/>
        <v>26280.024023898015</v>
      </c>
      <c r="N31" s="4">
        <f>Input!J32</f>
        <v>7.3763878571428734</v>
      </c>
      <c r="O31">
        <f t="shared" si="7"/>
        <v>7.1148138571428738</v>
      </c>
      <c r="P31">
        <f t="shared" si="8"/>
        <v>0</v>
      </c>
      <c r="Q31">
        <f t="shared" si="9"/>
        <v>50.620576221792255</v>
      </c>
      <c r="R31">
        <f t="shared" si="5"/>
        <v>15.945254811407182</v>
      </c>
    </row>
    <row r="32" spans="1:18" x14ac:dyDescent="0.25">
      <c r="A32">
        <f>Input!G33</f>
        <v>29</v>
      </c>
      <c r="B32">
        <f t="shared" si="0"/>
        <v>29</v>
      </c>
      <c r="C32">
        <f t="shared" si="1"/>
        <v>3931334297144.042</v>
      </c>
      <c r="D32" s="4">
        <f t="shared" si="2"/>
        <v>159.00390330504271</v>
      </c>
      <c r="E32" s="4">
        <f>Input!I33</f>
        <v>102.11850385714285</v>
      </c>
      <c r="F32">
        <f t="shared" si="3"/>
        <v>101.46456885714285</v>
      </c>
      <c r="G32">
        <f t="shared" si="10"/>
        <v>3.7364158786833428E-10</v>
      </c>
      <c r="H32">
        <f t="shared" si="6"/>
        <v>10295.05873329006</v>
      </c>
      <c r="I32">
        <f t="shared" si="4"/>
        <v>26280.024023898015</v>
      </c>
      <c r="N32" s="4">
        <f>Input!J33</f>
        <v>7.1932859999999863</v>
      </c>
      <c r="O32">
        <f t="shared" si="7"/>
        <v>6.9317119999999868</v>
      </c>
      <c r="P32">
        <f t="shared" si="8"/>
        <v>0</v>
      </c>
      <c r="Q32">
        <f t="shared" si="9"/>
        <v>48.048631250943814</v>
      </c>
      <c r="R32">
        <f t="shared" si="5"/>
        <v>14.516474378058296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10686474581524.463</v>
      </c>
      <c r="D33" s="4">
        <f t="shared" si="2"/>
        <v>432.21742100815675</v>
      </c>
      <c r="E33" s="4">
        <f>Input!I34</f>
        <v>109.05021585714287</v>
      </c>
      <c r="F33">
        <f t="shared" si="3"/>
        <v>108.39628085714287</v>
      </c>
      <c r="G33">
        <f t="shared" si="10"/>
        <v>3.7364158786833428E-10</v>
      </c>
      <c r="H33">
        <f t="shared" si="6"/>
        <v>11749.753703579594</v>
      </c>
      <c r="I33">
        <f t="shared" si="4"/>
        <v>26280.024023898015</v>
      </c>
      <c r="N33" s="4">
        <f>Input!J34</f>
        <v>6.9317120000000187</v>
      </c>
      <c r="O33">
        <f t="shared" si="7"/>
        <v>6.6701380000000192</v>
      </c>
      <c r="P33">
        <f t="shared" si="8"/>
        <v>0</v>
      </c>
      <c r="Q33">
        <f t="shared" si="9"/>
        <v>44.490740939044258</v>
      </c>
      <c r="R33">
        <f t="shared" si="5"/>
        <v>12.59167575292696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29048849665247.426</v>
      </c>
      <c r="D34" s="4">
        <f t="shared" si="2"/>
        <v>1174.8887614699051</v>
      </c>
      <c r="E34" s="4">
        <f>Input!I35</f>
        <v>115.77266857142857</v>
      </c>
      <c r="F34">
        <f t="shared" si="3"/>
        <v>115.11873357142856</v>
      </c>
      <c r="G34">
        <f t="shared" si="10"/>
        <v>3.7364158786833428E-10</v>
      </c>
      <c r="H34">
        <f t="shared" si="6"/>
        <v>13252.322819003526</v>
      </c>
      <c r="I34">
        <f t="shared" si="4"/>
        <v>26280.024023898015</v>
      </c>
      <c r="N34" s="4">
        <f>Input!J35</f>
        <v>6.7224527142856942</v>
      </c>
      <c r="O34">
        <f t="shared" si="7"/>
        <v>6.4608787142856947</v>
      </c>
      <c r="P34">
        <f t="shared" si="8"/>
        <v>0</v>
      </c>
      <c r="Q34">
        <f t="shared" si="9"/>
        <v>41.742953760709973</v>
      </c>
      <c r="R34">
        <f t="shared" si="5"/>
        <v>11.150362459149866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78962960182680.687</v>
      </c>
      <c r="D35" s="4">
        <f t="shared" si="2"/>
        <v>3193.6787707643966</v>
      </c>
      <c r="E35" s="4">
        <f>Input!I36</f>
        <v>122.49512142857144</v>
      </c>
      <c r="F35">
        <f t="shared" si="3"/>
        <v>121.84118642857143</v>
      </c>
      <c r="G35">
        <f t="shared" si="10"/>
        <v>3.7364158786833428E-10</v>
      </c>
      <c r="H35">
        <f t="shared" si="6"/>
        <v>14845.274710230849</v>
      </c>
      <c r="I35">
        <f t="shared" si="4"/>
        <v>26280.024023898015</v>
      </c>
      <c r="N35" s="4">
        <f>Input!J36</f>
        <v>6.7224528571428692</v>
      </c>
      <c r="O35">
        <f t="shared" si="7"/>
        <v>6.4608788571428697</v>
      </c>
      <c r="P35">
        <f t="shared" si="8"/>
        <v>0</v>
      </c>
      <c r="Q35">
        <f t="shared" si="9"/>
        <v>41.742955606675757</v>
      </c>
      <c r="R35">
        <f t="shared" si="5"/>
        <v>11.150363413211771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214643579785916.06</v>
      </c>
      <c r="D36" s="4">
        <f t="shared" si="2"/>
        <v>8681.3189685042798</v>
      </c>
      <c r="E36" s="4">
        <f>Input!I37</f>
        <v>128.64211128571426</v>
      </c>
      <c r="F36">
        <f t="shared" si="3"/>
        <v>127.98817628571426</v>
      </c>
      <c r="G36">
        <f t="shared" si="10"/>
        <v>3.7364158786833428E-10</v>
      </c>
      <c r="H36">
        <f t="shared" si="6"/>
        <v>16380.973268847425</v>
      </c>
      <c r="I36">
        <f t="shared" si="4"/>
        <v>26280.024023898015</v>
      </c>
      <c r="N36" s="4">
        <f>Input!J37</f>
        <v>6.1469898571428274</v>
      </c>
      <c r="O36">
        <f t="shared" si="7"/>
        <v>5.8854158571428279</v>
      </c>
      <c r="P36">
        <f t="shared" si="8"/>
        <v>0</v>
      </c>
      <c r="Q36">
        <f t="shared" si="9"/>
        <v>34.638119811508247</v>
      </c>
      <c r="R36">
        <f t="shared" si="5"/>
        <v>7.6383305776002111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583461742527454.87</v>
      </c>
      <c r="D37" s="4">
        <f t="shared" si="2"/>
        <v>23598.271599142008</v>
      </c>
      <c r="E37" s="4">
        <f>Input!I38</f>
        <v>135.2860917142857</v>
      </c>
      <c r="F37">
        <f t="shared" si="3"/>
        <v>134.63215671428571</v>
      </c>
      <c r="G37">
        <f t="shared" si="10"/>
        <v>3.7364158786833428E-10</v>
      </c>
      <c r="H37">
        <f t="shared" si="6"/>
        <v>18125.817621439382</v>
      </c>
      <c r="I37">
        <f t="shared" si="4"/>
        <v>26280.024023898015</v>
      </c>
      <c r="N37" s="4">
        <f>Input!J38</f>
        <v>6.6439804285714388</v>
      </c>
      <c r="O37">
        <f t="shared" si="7"/>
        <v>6.3824064285714392</v>
      </c>
      <c r="P37">
        <f t="shared" si="8"/>
        <v>0</v>
      </c>
      <c r="Q37">
        <f t="shared" si="9"/>
        <v>40.735111819470035</v>
      </c>
      <c r="R37">
        <f t="shared" si="5"/>
        <v>10.632448559082473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1586013452313430.7</v>
      </c>
      <c r="D38" s="4">
        <f t="shared" si="2"/>
        <v>64146.752870988894</v>
      </c>
      <c r="E38" s="4">
        <f>Input!I39</f>
        <v>140.02058171428573</v>
      </c>
      <c r="F38">
        <f t="shared" si="3"/>
        <v>139.36664671428574</v>
      </c>
      <c r="G38">
        <f t="shared" si="10"/>
        <v>3.7364158786833428E-10</v>
      </c>
      <c r="H38">
        <f t="shared" si="6"/>
        <v>19423.062216280388</v>
      </c>
      <c r="I38">
        <f t="shared" si="4"/>
        <v>26280.024023898015</v>
      </c>
      <c r="N38" s="4">
        <f>Input!J39</f>
        <v>4.7344900000000223</v>
      </c>
      <c r="O38">
        <f t="shared" si="7"/>
        <v>4.4729160000000228</v>
      </c>
      <c r="P38">
        <f t="shared" si="8"/>
        <v>0</v>
      </c>
      <c r="Q38">
        <f t="shared" si="9"/>
        <v>20.006977543056205</v>
      </c>
      <c r="R38">
        <f t="shared" si="5"/>
        <v>1.8258850231239656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4311231547115195</v>
      </c>
      <c r="D39" s="4">
        <f t="shared" si="2"/>
        <v>174368.95268386218</v>
      </c>
      <c r="E39" s="4">
        <f>Input!I40</f>
        <v>147.24002514285715</v>
      </c>
      <c r="F39">
        <f t="shared" si="3"/>
        <v>146.58609014285716</v>
      </c>
      <c r="G39">
        <f t="shared" si="10"/>
        <v>3.7364158786833428E-10</v>
      </c>
      <c r="H39">
        <f t="shared" si="6"/>
        <v>21487.481823260307</v>
      </c>
      <c r="I39">
        <f t="shared" si="4"/>
        <v>26280.024023898015</v>
      </c>
      <c r="N39" s="4">
        <f>Input!J40</f>
        <v>7.2194434285714237</v>
      </c>
      <c r="O39">
        <f t="shared" si="7"/>
        <v>6.9578694285714242</v>
      </c>
      <c r="P39">
        <f t="shared" si="8"/>
        <v>0</v>
      </c>
      <c r="Q39">
        <f t="shared" si="9"/>
        <v>48.411946985048836</v>
      </c>
      <c r="R39">
        <f t="shared" si="5"/>
        <v>14.716480765105684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1.1719142372802612E+16</v>
      </c>
      <c r="D40" s="4">
        <f t="shared" si="2"/>
        <v>473983.95552797773</v>
      </c>
      <c r="E40" s="4">
        <f>Input!I41</f>
        <v>155.976598</v>
      </c>
      <c r="F40">
        <f t="shared" si="3"/>
        <v>155.32266300000001</v>
      </c>
      <c r="G40">
        <f t="shared" si="10"/>
        <v>3.7364158786833428E-10</v>
      </c>
      <c r="H40">
        <f t="shared" si="6"/>
        <v>24125.129641295505</v>
      </c>
      <c r="I40">
        <f t="shared" si="4"/>
        <v>26280.024023898015</v>
      </c>
      <c r="N40" s="4">
        <f>Input!J41</f>
        <v>8.7365728571428463</v>
      </c>
      <c r="O40">
        <f t="shared" si="7"/>
        <v>8.4749988571428467</v>
      </c>
      <c r="P40">
        <f t="shared" si="8"/>
        <v>0</v>
      </c>
      <c r="Q40">
        <f t="shared" si="9"/>
        <v>71.825605628572561</v>
      </c>
      <c r="R40">
        <f t="shared" si="5"/>
        <v>28.658206198326688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3.1855931757113756E+16</v>
      </c>
      <c r="D41" s="4">
        <f t="shared" si="2"/>
        <v>1288421.973292842</v>
      </c>
      <c r="E41" s="4">
        <f>Input!I42</f>
        <v>165.41942071428574</v>
      </c>
      <c r="F41">
        <f t="shared" si="3"/>
        <v>164.76548571428575</v>
      </c>
      <c r="G41">
        <f t="shared" si="10"/>
        <v>3.7364158786833428E-10</v>
      </c>
      <c r="H41">
        <f t="shared" si="6"/>
        <v>27147.665282541377</v>
      </c>
      <c r="I41">
        <f t="shared" si="4"/>
        <v>26280.024023898015</v>
      </c>
      <c r="N41" s="4">
        <f>Input!J42</f>
        <v>9.4428227142857395</v>
      </c>
      <c r="O41">
        <f t="shared" si="7"/>
        <v>9.18124871428574</v>
      </c>
      <c r="P41">
        <f t="shared" si="8"/>
        <v>0</v>
      </c>
      <c r="Q41">
        <f t="shared" si="9"/>
        <v>84.295327953573548</v>
      </c>
      <c r="R41">
        <f t="shared" si="5"/>
        <v>36.718580612291234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8.6593400423993744E+16</v>
      </c>
      <c r="D42" s="4">
        <f t="shared" si="2"/>
        <v>3502294.0373892775</v>
      </c>
      <c r="E42" s="4">
        <f>Input!I43</f>
        <v>176.37937271428569</v>
      </c>
      <c r="F42">
        <f t="shared" si="3"/>
        <v>175.7254377142857</v>
      </c>
      <c r="G42">
        <f t="shared" si="10"/>
        <v>3.7364158786833428E-10</v>
      </c>
      <c r="H42">
        <f t="shared" si="6"/>
        <v>30879.429459745992</v>
      </c>
      <c r="I42">
        <f t="shared" si="4"/>
        <v>26280.024023898015</v>
      </c>
      <c r="N42" s="4">
        <f>Input!J43</f>
        <v>10.959951999999959</v>
      </c>
      <c r="O42">
        <f t="shared" si="7"/>
        <v>10.698377999999959</v>
      </c>
      <c r="P42">
        <f t="shared" si="8"/>
        <v>0</v>
      </c>
      <c r="Q42">
        <f t="shared" si="9"/>
        <v>114.45529183088313</v>
      </c>
      <c r="R42">
        <f t="shared" si="5"/>
        <v>57.406612171202141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2.3538526683702E+17</v>
      </c>
      <c r="D43" s="4">
        <f t="shared" si="2"/>
        <v>9520222.2397557385</v>
      </c>
      <c r="E43" s="4">
        <f>Input!I44</f>
        <v>186.94696371428569</v>
      </c>
      <c r="F43">
        <f t="shared" si="3"/>
        <v>186.2930287142857</v>
      </c>
      <c r="G43">
        <f t="shared" si="10"/>
        <v>3.7364158786833428E-10</v>
      </c>
      <c r="H43">
        <f t="shared" si="6"/>
        <v>34705.092547402463</v>
      </c>
      <c r="I43">
        <f t="shared" si="4"/>
        <v>26280.024023898015</v>
      </c>
      <c r="N43" s="4">
        <f>Input!J44</f>
        <v>10.567590999999993</v>
      </c>
      <c r="O43">
        <f t="shared" si="7"/>
        <v>10.306016999999994</v>
      </c>
      <c r="P43">
        <f t="shared" si="8"/>
        <v>0</v>
      </c>
      <c r="Q43">
        <f t="shared" si="9"/>
        <v>106.21398640428886</v>
      </c>
      <c r="R43">
        <f t="shared" si="5"/>
        <v>51.614944274760312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6.3984349353005491E+17</v>
      </c>
      <c r="D44" s="4">
        <f t="shared" si="2"/>
        <v>25878647.11721969</v>
      </c>
      <c r="E44" s="4">
        <f>Input!I45</f>
        <v>196.4682587142857</v>
      </c>
      <c r="F44">
        <f t="shared" si="3"/>
        <v>195.81432371428571</v>
      </c>
      <c r="G44">
        <f t="shared" si="10"/>
        <v>3.7364158786833428E-10</v>
      </c>
      <c r="H44">
        <f t="shared" si="6"/>
        <v>38343.249371536745</v>
      </c>
      <c r="I44">
        <f t="shared" si="4"/>
        <v>26280.024023898015</v>
      </c>
      <c r="N44" s="4">
        <f>Input!J45</f>
        <v>9.5212950000000092</v>
      </c>
      <c r="O44">
        <f t="shared" si="7"/>
        <v>9.2597210000000096</v>
      </c>
      <c r="P44">
        <f t="shared" si="8"/>
        <v>0</v>
      </c>
      <c r="Q44">
        <f t="shared" si="9"/>
        <v>85.742432997841178</v>
      </c>
      <c r="R44">
        <f t="shared" si="5"/>
        <v>37.675757615386225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1.739274941520501E+18</v>
      </c>
      <c r="D45" s="4">
        <f t="shared" si="2"/>
        <v>70345456.203842342</v>
      </c>
      <c r="E45" s="4">
        <f>Input!I46</f>
        <v>206.4342295714286</v>
      </c>
      <c r="F45">
        <f t="shared" si="3"/>
        <v>205.78029457142861</v>
      </c>
      <c r="G45">
        <f t="shared" si="10"/>
        <v>3.7364158786833428E-10</v>
      </c>
      <c r="H45">
        <f t="shared" si="6"/>
        <v>42345.529633750157</v>
      </c>
      <c r="I45">
        <f t="shared" si="4"/>
        <v>26280.024023898015</v>
      </c>
      <c r="N45" s="4">
        <f>Input!J46</f>
        <v>9.9659708571429064</v>
      </c>
      <c r="O45">
        <f t="shared" si="7"/>
        <v>9.7043968571429069</v>
      </c>
      <c r="P45">
        <f t="shared" si="8"/>
        <v>0</v>
      </c>
      <c r="Q45">
        <f t="shared" si="9"/>
        <v>94.175318360925132</v>
      </c>
      <c r="R45">
        <f t="shared" si="5"/>
        <v>43.332386754202133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4.7278394682293463E+18</v>
      </c>
      <c r="D46" s="4">
        <f t="shared" si="2"/>
        <v>191218775.31356624</v>
      </c>
      <c r="E46" s="4">
        <f>Input!I47</f>
        <v>215.53700600000002</v>
      </c>
      <c r="F46">
        <f t="shared" si="3"/>
        <v>214.88307100000003</v>
      </c>
      <c r="G46">
        <f t="shared" si="10"/>
        <v>3.7364158786833428E-10</v>
      </c>
      <c r="H46">
        <f t="shared" si="6"/>
        <v>46174.73420223048</v>
      </c>
      <c r="I46">
        <f t="shared" si="4"/>
        <v>26280.024023898015</v>
      </c>
      <c r="N46" s="4">
        <f>Input!J47</f>
        <v>9.102776428571417</v>
      </c>
      <c r="O46">
        <f t="shared" si="7"/>
        <v>8.8412024285714175</v>
      </c>
      <c r="P46">
        <f t="shared" si="8"/>
        <v>0</v>
      </c>
      <c r="Q46">
        <f t="shared" si="9"/>
        <v>78.166860382977134</v>
      </c>
      <c r="R46">
        <f t="shared" si="5"/>
        <v>32.713132769636204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1.2851600114359308E+19</v>
      </c>
      <c r="D47" s="4">
        <f t="shared" si="2"/>
        <v>519786522.19506025</v>
      </c>
      <c r="E47" s="4">
        <f>Input!I48</f>
        <v>223.67195857142858</v>
      </c>
      <c r="F47">
        <f t="shared" si="3"/>
        <v>223.01802357142859</v>
      </c>
      <c r="G47">
        <f t="shared" si="10"/>
        <v>3.7364158786833428E-10</v>
      </c>
      <c r="H47">
        <f t="shared" si="6"/>
        <v>49737.038837539621</v>
      </c>
      <c r="I47">
        <f t="shared" si="4"/>
        <v>26280.024023898015</v>
      </c>
      <c r="N47" s="4">
        <f>Input!J48</f>
        <v>8.1349525714285562</v>
      </c>
      <c r="O47">
        <f t="shared" si="7"/>
        <v>7.8733785714285567</v>
      </c>
      <c r="P47">
        <f t="shared" si="8"/>
        <v>0</v>
      </c>
      <c r="Q47">
        <f t="shared" si="9"/>
        <v>61.990090129030378</v>
      </c>
      <c r="R47">
        <f t="shared" si="5"/>
        <v>22.578802113494124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3.4934271057485095E+19</v>
      </c>
      <c r="D48" s="4">
        <f t="shared" si="2"/>
        <v>1412926257.9607565</v>
      </c>
      <c r="E48" s="4">
        <f>Input!I49</f>
        <v>231.10066114285715</v>
      </c>
      <c r="F48">
        <f t="shared" si="3"/>
        <v>230.44672614285716</v>
      </c>
      <c r="G48">
        <f t="shared" si="10"/>
        <v>3.7364158786833428E-10</v>
      </c>
      <c r="H48">
        <f t="shared" si="6"/>
        <v>53105.693589788803</v>
      </c>
      <c r="I48">
        <f t="shared" si="4"/>
        <v>26280.024023898015</v>
      </c>
      <c r="N48" s="4">
        <f>Input!J49</f>
        <v>7.4287025714285733</v>
      </c>
      <c r="O48">
        <f t="shared" si="7"/>
        <v>7.1671285714285737</v>
      </c>
      <c r="P48">
        <f t="shared" si="8"/>
        <v>0</v>
      </c>
      <c r="Q48">
        <f t="shared" si="9"/>
        <v>51.36773195938779</v>
      </c>
      <c r="R48">
        <f t="shared" si="5"/>
        <v>16.365792746791325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9.4961194206024483E+19</v>
      </c>
      <c r="D49" s="4">
        <f t="shared" si="2"/>
        <v>3840731771.9673615</v>
      </c>
      <c r="E49" s="4">
        <f>Input!I50</f>
        <v>236.80297514285712</v>
      </c>
      <c r="F49">
        <f t="shared" si="3"/>
        <v>236.14904014285713</v>
      </c>
      <c r="G49">
        <f t="shared" si="10"/>
        <v>3.7364158786833428E-10</v>
      </c>
      <c r="H49">
        <f t="shared" si="6"/>
        <v>55766.36916021628</v>
      </c>
      <c r="I49">
        <f t="shared" si="4"/>
        <v>26280.024023898015</v>
      </c>
      <c r="N49" s="4">
        <f>Input!J50</f>
        <v>5.7023139999999728</v>
      </c>
      <c r="O49">
        <f t="shared" si="7"/>
        <v>5.4407399999999733</v>
      </c>
      <c r="P49">
        <f t="shared" si="8"/>
        <v>0</v>
      </c>
      <c r="Q49">
        <f t="shared" si="9"/>
        <v>29.601651747599711</v>
      </c>
      <c r="R49">
        <f t="shared" si="5"/>
        <v>5.3781187379594533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2.5813128861900675E+20</v>
      </c>
      <c r="D50" s="4">
        <f t="shared" si="2"/>
        <v>10440191383.72419</v>
      </c>
      <c r="E50" s="4">
        <f>Input!I51</f>
        <v>242.24371514285713</v>
      </c>
      <c r="F50">
        <f t="shared" si="3"/>
        <v>241.58978014285714</v>
      </c>
      <c r="G50">
        <f t="shared" si="10"/>
        <v>3.7364158786833428E-10</v>
      </c>
      <c r="H50">
        <f t="shared" si="6"/>
        <v>58365.621869293514</v>
      </c>
      <c r="I50">
        <f t="shared" si="4"/>
        <v>26280.024023898015</v>
      </c>
      <c r="N50" s="4">
        <f>Input!J51</f>
        <v>5.4407400000000052</v>
      </c>
      <c r="O50">
        <f t="shared" si="7"/>
        <v>5.1791660000000057</v>
      </c>
      <c r="P50">
        <f t="shared" si="8"/>
        <v>0</v>
      </c>
      <c r="Q50">
        <f t="shared" si="9"/>
        <v>26.823760455556059</v>
      </c>
      <c r="R50">
        <f t="shared" si="5"/>
        <v>4.233319132684028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7.0167359120976314E+20</v>
      </c>
      <c r="D51" s="4">
        <f t="shared" si="2"/>
        <v>28379382524.012157</v>
      </c>
      <c r="E51" s="4">
        <f>Input!I52</f>
        <v>247.08283471428572</v>
      </c>
      <c r="F51">
        <f t="shared" si="3"/>
        <v>246.42889971428573</v>
      </c>
      <c r="G51">
        <f t="shared" si="10"/>
        <v>3.7364158786833428E-10</v>
      </c>
      <c r="H51">
        <f t="shared" si="6"/>
        <v>60727.202614209345</v>
      </c>
      <c r="I51">
        <f t="shared" si="4"/>
        <v>26280.024023898015</v>
      </c>
      <c r="N51" s="4">
        <f>Input!J52</f>
        <v>4.8391195714285971</v>
      </c>
      <c r="O51">
        <f t="shared" si="7"/>
        <v>4.5775455714285975</v>
      </c>
      <c r="P51">
        <f t="shared" si="8"/>
        <v>0</v>
      </c>
      <c r="Q51">
        <f t="shared" si="9"/>
        <v>20.953923458505564</v>
      </c>
      <c r="R51">
        <f t="shared" si="5"/>
        <v>2.1195944422466715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1.9073465724950998E+21</v>
      </c>
      <c r="D52" s="4">
        <f t="shared" si="2"/>
        <v>77143159817.910446</v>
      </c>
      <c r="E52" s="4">
        <f>Input!I53</f>
        <v>250.92797300000001</v>
      </c>
      <c r="F52">
        <f t="shared" si="3"/>
        <v>250.27403800000002</v>
      </c>
      <c r="G52">
        <f t="shared" si="10"/>
        <v>3.7364158786833428E-10</v>
      </c>
      <c r="H52">
        <f t="shared" si="6"/>
        <v>62637.09409663843</v>
      </c>
      <c r="I52">
        <f t="shared" si="4"/>
        <v>26280.024023898015</v>
      </c>
      <c r="N52" s="4">
        <f>Input!J53</f>
        <v>3.8451382857142846</v>
      </c>
      <c r="O52">
        <f t="shared" si="7"/>
        <v>3.5835642857142846</v>
      </c>
      <c r="P52">
        <f t="shared" si="8"/>
        <v>0</v>
      </c>
      <c r="Q52">
        <f t="shared" si="9"/>
        <v>12.841932989846931</v>
      </c>
      <c r="R52">
        <f t="shared" si="5"/>
        <v>0.21335291845043433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5.184705528587072E+21</v>
      </c>
      <c r="D53" s="4">
        <f t="shared" si="2"/>
        <v>209696849522.93793</v>
      </c>
      <c r="E53" s="4">
        <f>Input!I54</f>
        <v>252.78514857142858</v>
      </c>
      <c r="F53">
        <f t="shared" si="3"/>
        <v>252.13121357142859</v>
      </c>
      <c r="G53">
        <f t="shared" si="10"/>
        <v>3.7364158786833428E-10</v>
      </c>
      <c r="H53">
        <f t="shared" si="6"/>
        <v>63570.148856812928</v>
      </c>
      <c r="I53">
        <f t="shared" si="4"/>
        <v>26280.024023898015</v>
      </c>
      <c r="N53" s="4">
        <f>Input!J54</f>
        <v>1.85717557142857</v>
      </c>
      <c r="O53">
        <f t="shared" si="7"/>
        <v>1.5956015714285701</v>
      </c>
      <c r="P53">
        <f t="shared" si="8"/>
        <v>0</v>
      </c>
      <c r="Q53">
        <f t="shared" si="9"/>
        <v>2.5459443747453223</v>
      </c>
      <c r="R53">
        <f t="shared" si="5"/>
        <v>2.3288630849769594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1.4093490824269389E+22</v>
      </c>
      <c r="D54" s="4">
        <f t="shared" si="2"/>
        <v>570015135543.31299</v>
      </c>
      <c r="E54" s="4">
        <f>Input!I55</f>
        <v>253.90991685714286</v>
      </c>
      <c r="F54">
        <f t="shared" si="3"/>
        <v>253.25598185714287</v>
      </c>
      <c r="G54">
        <f t="shared" si="10"/>
        <v>3.7364158786833428E-10</v>
      </c>
      <c r="H54">
        <f t="shared" si="6"/>
        <v>64138.592346236233</v>
      </c>
      <c r="I54">
        <f t="shared" si="4"/>
        <v>26280.024023898015</v>
      </c>
      <c r="N54" s="4">
        <f>Input!J55</f>
        <v>1.124768285714282</v>
      </c>
      <c r="O54">
        <f t="shared" si="7"/>
        <v>0.86319428571428203</v>
      </c>
      <c r="P54">
        <f t="shared" si="8"/>
        <v>0</v>
      </c>
      <c r="Q54">
        <f t="shared" si="9"/>
        <v>0.74510437488978953</v>
      </c>
      <c r="R54">
        <f t="shared" si="5"/>
        <v>5.1006803432152426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3.8310080007165769E+22</v>
      </c>
      <c r="D55" s="4">
        <f t="shared" si="2"/>
        <v>1549461784894.0073</v>
      </c>
      <c r="E55" s="4">
        <f>Input!I56</f>
        <v>254.7992685714286</v>
      </c>
      <c r="F55">
        <f t="shared" si="3"/>
        <v>254.14533357142861</v>
      </c>
      <c r="G55">
        <f t="shared" si="10"/>
        <v>3.7364158786833428E-10</v>
      </c>
      <c r="H55">
        <f t="shared" si="6"/>
        <v>64589.850575942801</v>
      </c>
      <c r="I55">
        <f t="shared" si="4"/>
        <v>26280.024023898015</v>
      </c>
      <c r="N55" s="4">
        <f>Input!J56</f>
        <v>0.88935171428573767</v>
      </c>
      <c r="O55">
        <f t="shared" si="7"/>
        <v>0.6277777142857377</v>
      </c>
      <c r="P55">
        <f t="shared" si="8"/>
        <v>0</v>
      </c>
      <c r="Q55">
        <f t="shared" si="9"/>
        <v>0.39410485855382532</v>
      </c>
      <c r="R55">
        <f t="shared" si="5"/>
        <v>6.219463166589958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1.0413759433029089E+23</v>
      </c>
      <c r="D56" s="4">
        <f t="shared" si="2"/>
        <v>4211873813769.0986</v>
      </c>
      <c r="E56" s="4">
        <f>Input!I57</f>
        <v>255.55783328571428</v>
      </c>
      <c r="F56">
        <f t="shared" si="3"/>
        <v>254.90389828571429</v>
      </c>
      <c r="G56">
        <f t="shared" si="10"/>
        <v>3.7364158786833428E-10</v>
      </c>
      <c r="H56">
        <f t="shared" si="6"/>
        <v>64975.997361063295</v>
      </c>
      <c r="I56">
        <f t="shared" si="4"/>
        <v>26280.024023898015</v>
      </c>
      <c r="N56" s="4">
        <f>Input!J57</f>
        <v>0.75856471428568284</v>
      </c>
      <c r="O56">
        <f t="shared" si="7"/>
        <v>0.49699071428568287</v>
      </c>
      <c r="P56">
        <f t="shared" si="8"/>
        <v>0</v>
      </c>
      <c r="Q56">
        <f t="shared" si="9"/>
        <v>0.24699977008619325</v>
      </c>
      <c r="R56">
        <f t="shared" si="5"/>
        <v>6.8889039215068815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2.8307533032746939E+23</v>
      </c>
      <c r="D57" s="4">
        <f t="shared" si="2"/>
        <v>11449060051731.037</v>
      </c>
      <c r="E57" s="4">
        <f>Input!I58</f>
        <v>256.39487014285714</v>
      </c>
      <c r="F57">
        <f t="shared" si="3"/>
        <v>255.74093514285715</v>
      </c>
      <c r="G57">
        <f t="shared" si="10"/>
        <v>3.7364158786833428E-10</v>
      </c>
      <c r="H57">
        <f t="shared" si="6"/>
        <v>65403.425907551966</v>
      </c>
      <c r="I57">
        <f t="shared" si="4"/>
        <v>26280.024023898015</v>
      </c>
      <c r="N57" s="4">
        <f>Input!J58</f>
        <v>0.8370368571428628</v>
      </c>
      <c r="O57">
        <f t="shared" si="7"/>
        <v>0.57546285714286283</v>
      </c>
      <c r="P57">
        <f t="shared" si="8"/>
        <v>0</v>
      </c>
      <c r="Q57">
        <f t="shared" si="9"/>
        <v>0.33115749995102695</v>
      </c>
      <c r="R57">
        <f t="shared" si="5"/>
        <v>6.483134502102426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7.6947852651420175E+23</v>
      </c>
      <c r="D58" s="4">
        <f t="shared" si="2"/>
        <v>31121771891556.855</v>
      </c>
      <c r="E58" s="4">
        <f>Input!I59</f>
        <v>257.36269414285715</v>
      </c>
      <c r="F58">
        <f t="shared" si="3"/>
        <v>256.70875914285716</v>
      </c>
      <c r="G58">
        <f t="shared" si="10"/>
        <v>3.7364158786833428E-10</v>
      </c>
      <c r="H58">
        <f t="shared" si="6"/>
        <v>65899.387020473616</v>
      </c>
      <c r="I58">
        <f t="shared" si="4"/>
        <v>26280.024023898015</v>
      </c>
      <c r="N58" s="4">
        <f>Input!J59</f>
        <v>0.96782400000000735</v>
      </c>
      <c r="O58">
        <f t="shared" si="7"/>
        <v>0.70625000000000737</v>
      </c>
      <c r="P58">
        <f t="shared" si="8"/>
        <v>0</v>
      </c>
      <c r="Q58">
        <f t="shared" si="9"/>
        <v>0.49878906250001043</v>
      </c>
      <c r="R58">
        <f t="shared" si="5"/>
        <v>5.834219329363509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2.0916594960129961E+24</v>
      </c>
      <c r="D59" s="4">
        <f t="shared" si="2"/>
        <v>84597747002266.484</v>
      </c>
      <c r="E59" s="4">
        <f>Input!I60</f>
        <v>258.35667557142858</v>
      </c>
      <c r="F59">
        <f t="shared" si="3"/>
        <v>257.70274057142859</v>
      </c>
      <c r="G59">
        <f t="shared" si="10"/>
        <v>3.7364158786833428E-10</v>
      </c>
      <c r="H59">
        <f t="shared" si="6"/>
        <v>66410.702497832463</v>
      </c>
      <c r="I59">
        <f t="shared" si="4"/>
        <v>26280.024023898015</v>
      </c>
      <c r="N59" s="4">
        <f>Input!J60</f>
        <v>0.99398142857143057</v>
      </c>
      <c r="O59">
        <f t="shared" si="7"/>
        <v>0.7324074285714306</v>
      </c>
      <c r="P59">
        <f t="shared" si="8"/>
        <v>0</v>
      </c>
      <c r="Q59">
        <f t="shared" si="9"/>
        <v>0.53642064142661516</v>
      </c>
      <c r="R59">
        <f t="shared" si="5"/>
        <v>5.7085415612325692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5.685719999335932E+24</v>
      </c>
      <c r="D60" s="4">
        <f t="shared" si="2"/>
        <v>229960518404836.62</v>
      </c>
      <c r="E60" s="4">
        <f>Input!I61</f>
        <v>259.63838842857143</v>
      </c>
      <c r="F60">
        <f t="shared" si="3"/>
        <v>258.98445342857144</v>
      </c>
      <c r="G60">
        <f t="shared" si="10"/>
        <v>3.7364158786833428E-10</v>
      </c>
      <c r="H60">
        <f t="shared" si="6"/>
        <v>67072.947117502365</v>
      </c>
      <c r="I60">
        <f t="shared" si="4"/>
        <v>26280.024023898015</v>
      </c>
      <c r="N60" s="4">
        <f>Input!J61</f>
        <v>1.2817128571428498</v>
      </c>
      <c r="O60">
        <f t="shared" si="7"/>
        <v>1.0201388571428498</v>
      </c>
      <c r="P60">
        <f t="shared" si="8"/>
        <v>0</v>
      </c>
      <c r="Q60">
        <f t="shared" si="9"/>
        <v>1.0406832878527197</v>
      </c>
      <c r="R60">
        <f t="shared" si="5"/>
        <v>4.4164031738327267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1.5455389355901039E+25</v>
      </c>
      <c r="D61" s="4">
        <f t="shared" si="2"/>
        <v>625097498442889.25</v>
      </c>
      <c r="E61" s="4">
        <f>Input!I62</f>
        <v>260.99857342857143</v>
      </c>
      <c r="F61">
        <f t="shared" si="3"/>
        <v>260.34463842857144</v>
      </c>
      <c r="G61">
        <f t="shared" si="10"/>
        <v>3.7364158786833428E-10</v>
      </c>
      <c r="H61">
        <f t="shared" si="6"/>
        <v>67779.33075830905</v>
      </c>
      <c r="I61">
        <f t="shared" si="4"/>
        <v>26280.024023898015</v>
      </c>
      <c r="N61" s="4">
        <f>Input!J62</f>
        <v>1.3601850000000013</v>
      </c>
      <c r="O61">
        <f t="shared" si="7"/>
        <v>1.0986110000000013</v>
      </c>
      <c r="P61">
        <f t="shared" si="8"/>
        <v>0</v>
      </c>
      <c r="Q61">
        <f t="shared" si="9"/>
        <v>1.2069461293210029</v>
      </c>
      <c r="R61">
        <f t="shared" si="5"/>
        <v>4.0927388660318984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4.2012104037905144E+25</v>
      </c>
      <c r="D62" s="4">
        <f t="shared" si="2"/>
        <v>1699191171032512.2</v>
      </c>
      <c r="E62" s="4">
        <f>Input!I63</f>
        <v>262.25412885714286</v>
      </c>
      <c r="F62">
        <f t="shared" si="3"/>
        <v>261.60019385714287</v>
      </c>
      <c r="G62">
        <f t="shared" si="10"/>
        <v>3.7364158786833428E-10</v>
      </c>
      <c r="H62">
        <f t="shared" si="6"/>
        <v>68434.661425899249</v>
      </c>
      <c r="I62">
        <f t="shared" si="4"/>
        <v>26280.024023898015</v>
      </c>
      <c r="N62" s="4">
        <f>Input!J63</f>
        <v>1.2555554285714265</v>
      </c>
      <c r="O62">
        <f t="shared" si="7"/>
        <v>0.99398142857142657</v>
      </c>
      <c r="P62">
        <f t="shared" si="8"/>
        <v>0</v>
      </c>
      <c r="Q62">
        <f t="shared" si="9"/>
        <v>0.98799908034489403</v>
      </c>
      <c r="R62">
        <f t="shared" si="5"/>
        <v>4.5270283133824458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1.1420073898156842E+26</v>
      </c>
      <c r="D63" s="4">
        <f t="shared" si="2"/>
        <v>4618880483295723</v>
      </c>
      <c r="E63" s="4">
        <f>Input!I64</f>
        <v>263.53584171428571</v>
      </c>
      <c r="F63">
        <f t="shared" si="3"/>
        <v>262.88190671428572</v>
      </c>
      <c r="G63">
        <f t="shared" si="10"/>
        <v>3.7364158786833428E-10</v>
      </c>
      <c r="H63">
        <f t="shared" si="6"/>
        <v>69106.896877541978</v>
      </c>
      <c r="I63">
        <f t="shared" si="4"/>
        <v>26280.024023898015</v>
      </c>
      <c r="N63" s="4">
        <f>Input!J64</f>
        <v>1.2817128571428498</v>
      </c>
      <c r="O63">
        <f t="shared" si="7"/>
        <v>1.0201388571428498</v>
      </c>
      <c r="P63">
        <f t="shared" si="8"/>
        <v>0</v>
      </c>
      <c r="Q63">
        <f t="shared" si="9"/>
        <v>1.0406832878527197</v>
      </c>
      <c r="R63">
        <f t="shared" si="5"/>
        <v>4.4164031738327267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3.1042979357019199E+26</v>
      </c>
      <c r="D64" s="4">
        <f t="shared" si="2"/>
        <v>1.2555418885566898E+16</v>
      </c>
      <c r="E64" s="4">
        <f>Input!I65</f>
        <v>264.68676757142856</v>
      </c>
      <c r="F64">
        <f t="shared" si="3"/>
        <v>264.03283257142857</v>
      </c>
      <c r="G64">
        <f t="shared" si="10"/>
        <v>3.7364158786833428E-10</v>
      </c>
      <c r="H64">
        <f t="shared" si="6"/>
        <v>69713.336675494735</v>
      </c>
      <c r="I64">
        <f t="shared" si="4"/>
        <v>26280.024023898015</v>
      </c>
      <c r="N64" s="4">
        <f>Input!J65</f>
        <v>1.1509258571428518</v>
      </c>
      <c r="O64">
        <f t="shared" si="7"/>
        <v>0.88935185714285181</v>
      </c>
      <c r="P64">
        <f t="shared" si="8"/>
        <v>0</v>
      </c>
      <c r="Q64">
        <f t="shared" si="9"/>
        <v>0.7909467258034395</v>
      </c>
      <c r="R64">
        <f t="shared" si="5"/>
        <v>4.9832124551676475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8.4383566687414538E+26</v>
      </c>
      <c r="D65" s="4">
        <f t="shared" si="2"/>
        <v>3.4129167005328012E+16</v>
      </c>
      <c r="E65" s="4">
        <f>Input!I66</f>
        <v>265.83769328571429</v>
      </c>
      <c r="F65">
        <f t="shared" si="3"/>
        <v>265.1837582857143</v>
      </c>
      <c r="G65">
        <f t="shared" si="10"/>
        <v>3.7364158786833428E-10</v>
      </c>
      <c r="H65">
        <f t="shared" si="6"/>
        <v>70322.42565833799</v>
      </c>
      <c r="I65">
        <f t="shared" si="4"/>
        <v>26280.024023898015</v>
      </c>
      <c r="N65" s="4">
        <f>Input!J66</f>
        <v>1.1509257142857336</v>
      </c>
      <c r="O65">
        <f t="shared" si="7"/>
        <v>0.88935171428573367</v>
      </c>
      <c r="P65">
        <f t="shared" si="8"/>
        <v>0</v>
      </c>
      <c r="Q65">
        <f t="shared" si="9"/>
        <v>0.79094647170297327</v>
      </c>
      <c r="R65">
        <f t="shared" si="5"/>
        <v>4.9832130929707041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2.29378315946961E+27</v>
      </c>
      <c r="D66" s="4">
        <f t="shared" si="2"/>
        <v>9.2772694491027168E+16</v>
      </c>
      <c r="E66" s="4">
        <f>Input!I67</f>
        <v>266.88398942857145</v>
      </c>
      <c r="F66">
        <f t="shared" si="3"/>
        <v>266.23005442857146</v>
      </c>
      <c r="G66">
        <f t="shared" si="10"/>
        <v>3.7364158786833428E-10</v>
      </c>
      <c r="H66">
        <f t="shared" si="6"/>
        <v>70878.441880841187</v>
      </c>
      <c r="I66">
        <f t="shared" si="4"/>
        <v>26280.024023898015</v>
      </c>
      <c r="N66" s="4">
        <f>Input!J67</f>
        <v>1.0462961428571589</v>
      </c>
      <c r="O66">
        <f t="shared" si="7"/>
        <v>0.78472214285715891</v>
      </c>
      <c r="P66">
        <f t="shared" si="8"/>
        <v>0</v>
      </c>
      <c r="Q66">
        <f t="shared" si="9"/>
        <v>0.61578884149033131</v>
      </c>
      <c r="R66">
        <f t="shared" si="5"/>
        <v>5.4612919590847184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6.2351490808116167E+27</v>
      </c>
      <c r="D67" s="4">
        <f t="shared" si="2"/>
        <v>2.521823296121417E+17</v>
      </c>
      <c r="E67" s="4">
        <f>Input!I68</f>
        <v>267.72102628571429</v>
      </c>
      <c r="F67">
        <f t="shared" si="3"/>
        <v>267.0670912857143</v>
      </c>
      <c r="G67">
        <f t="shared" si="10"/>
        <v>3.7364158786833428E-10</v>
      </c>
      <c r="H67">
        <f t="shared" si="6"/>
        <v>71324.831247612485</v>
      </c>
      <c r="I67">
        <f t="shared" si="4"/>
        <v>26280.024023898015</v>
      </c>
      <c r="N67" s="4">
        <f>Input!J68</f>
        <v>0.83703685714283438</v>
      </c>
      <c r="O67">
        <f t="shared" si="7"/>
        <v>0.57546285714283441</v>
      </c>
      <c r="P67">
        <f t="shared" si="8"/>
        <v>0</v>
      </c>
      <c r="Q67">
        <f t="shared" si="9"/>
        <v>0.33115749995099425</v>
      </c>
      <c r="R67">
        <f t="shared" si="5"/>
        <v>6.4831345021025708</v>
      </c>
    </row>
    <row r="68" spans="1:18" x14ac:dyDescent="0.25">
      <c r="A68">
        <f>Input!G69</f>
        <v>65</v>
      </c>
      <c r="B68">
        <f t="shared" ref="B68:B84" si="11">A68-$A$3</f>
        <v>65</v>
      </c>
      <c r="C68">
        <f t="shared" ref="C68:C84" si="12">EXP(B68)</f>
        <v>1.6948892444103338E+28</v>
      </c>
      <c r="D68" s="4">
        <f t="shared" ref="D68:D84" si="13">((C68-$Z$3)/$AA$3)</f>
        <v>6.8550264404315418E+17</v>
      </c>
      <c r="E68" s="4">
        <f>Input!I69</f>
        <v>268.37496142857145</v>
      </c>
      <c r="F68">
        <f t="shared" ref="F68:F84" si="14">E68-$E$3</f>
        <v>267.72102642857146</v>
      </c>
      <c r="G68">
        <f t="shared" si="10"/>
        <v>3.7364158786833428E-10</v>
      </c>
      <c r="H68">
        <f t="shared" si="6"/>
        <v>71674.547991767802</v>
      </c>
      <c r="I68">
        <f t="shared" ref="I68:I84" si="15">(G68-$J$4)^2</f>
        <v>26280.024023898015</v>
      </c>
      <c r="N68" s="4">
        <f>Input!J69</f>
        <v>0.65393514285716492</v>
      </c>
      <c r="O68">
        <f t="shared" si="7"/>
        <v>0.39236114285716495</v>
      </c>
      <c r="P68">
        <f t="shared" si="8"/>
        <v>0</v>
      </c>
      <c r="Q68">
        <f t="shared" si="9"/>
        <v>0.15394726642418061</v>
      </c>
      <c r="R68">
        <f t="shared" ref="R68:R84" si="16">(O68-$S$4)^2</f>
        <v>7.4490879141711694</v>
      </c>
    </row>
    <row r="69" spans="1:18" x14ac:dyDescent="0.25">
      <c r="A69">
        <f>Input!G70</f>
        <v>66</v>
      </c>
      <c r="B69">
        <f t="shared" si="11"/>
        <v>66</v>
      </c>
      <c r="C69">
        <f t="shared" si="12"/>
        <v>4.6071866343312918E+28</v>
      </c>
      <c r="D69" s="4">
        <f t="shared" si="13"/>
        <v>1.8633893806631352E+18</v>
      </c>
      <c r="E69" s="4">
        <f>Input!I70</f>
        <v>269.36894271428571</v>
      </c>
      <c r="F69">
        <f t="shared" si="14"/>
        <v>268.71500771428572</v>
      </c>
      <c r="G69">
        <f t="shared" si="10"/>
        <v>3.7364158786833428E-10</v>
      </c>
      <c r="H69">
        <f t="shared" ref="H69:H84" si="17">(F69-G69)^2</f>
        <v>72207.755370687839</v>
      </c>
      <c r="I69">
        <f t="shared" si="15"/>
        <v>26280.024023898015</v>
      </c>
      <c r="N69" s="4">
        <f>Input!J70</f>
        <v>0.99398128571425559</v>
      </c>
      <c r="O69">
        <f t="shared" ref="O69:O84" si="18">N69-$N$3</f>
        <v>0.73240728571425562</v>
      </c>
      <c r="P69">
        <f t="shared" ref="P69:P84" si="19">$Y$3*((1/$AA$3)*(1/SQRT(2*PI()))*EXP(-1*D69*D69/2))</f>
        <v>0</v>
      </c>
      <c r="Q69">
        <f t="shared" ref="Q69:Q84" si="20">(O69-P69)^2</f>
        <v>0.53642043216732327</v>
      </c>
      <c r="R69">
        <f t="shared" si="16"/>
        <v>5.7085422438771545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1.2523631708422139E+29</v>
      </c>
      <c r="D70" s="4">
        <f t="shared" si="13"/>
        <v>5.0652174928001546E+18</v>
      </c>
      <c r="E70" s="4">
        <f>Input!I71</f>
        <v>270.33676657142854</v>
      </c>
      <c r="F70">
        <f t="shared" si="14"/>
        <v>269.68283157142855</v>
      </c>
      <c r="G70">
        <f t="shared" ref="G70:G84" si="21">G69+P70</f>
        <v>3.7364158786833428E-10</v>
      </c>
      <c r="H70">
        <f t="shared" si="17"/>
        <v>72728.829644181969</v>
      </c>
      <c r="I70">
        <f t="shared" si="15"/>
        <v>26280.024023898015</v>
      </c>
      <c r="N70" s="4">
        <f>Input!J71</f>
        <v>0.96782385714283237</v>
      </c>
      <c r="O70">
        <f t="shared" si="18"/>
        <v>0.70624985714283239</v>
      </c>
      <c r="P70">
        <f t="shared" si="19"/>
        <v>0</v>
      </c>
      <c r="Q70">
        <f t="shared" si="20"/>
        <v>0.49878886071427114</v>
      </c>
      <c r="R70">
        <f t="shared" si="16"/>
        <v>5.8342200194816467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3.4042760499317408E+29</v>
      </c>
      <c r="D71" s="4">
        <f t="shared" si="13"/>
        <v>1.3768688667871547E+19</v>
      </c>
      <c r="E71" s="4">
        <f>Input!I72</f>
        <v>271.33074785714285</v>
      </c>
      <c r="F71">
        <f t="shared" si="14"/>
        <v>270.67681285714286</v>
      </c>
      <c r="G71">
        <f t="shared" si="21"/>
        <v>3.7364158786833428E-10</v>
      </c>
      <c r="H71">
        <f t="shared" si="17"/>
        <v>73265.937018298471</v>
      </c>
      <c r="I71">
        <f t="shared" si="15"/>
        <v>26280.024023898015</v>
      </c>
      <c r="N71" s="4">
        <f>Input!J72</f>
        <v>0.99398128571431243</v>
      </c>
      <c r="O71">
        <f t="shared" si="18"/>
        <v>0.73240728571431246</v>
      </c>
      <c r="P71">
        <f t="shared" si="19"/>
        <v>0</v>
      </c>
      <c r="Q71">
        <f t="shared" si="20"/>
        <v>0.53642043216740654</v>
      </c>
      <c r="R71">
        <f t="shared" si="16"/>
        <v>5.7085422438768827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9.2537817255877872E+29</v>
      </c>
      <c r="D72" s="4">
        <f t="shared" si="13"/>
        <v>3.7427176207585198E+19</v>
      </c>
      <c r="E72" s="4">
        <f>Input!I73</f>
        <v>272.11547000000002</v>
      </c>
      <c r="F72">
        <f t="shared" si="14"/>
        <v>271.46153500000003</v>
      </c>
      <c r="G72">
        <f t="shared" si="21"/>
        <v>3.7364158786833428E-10</v>
      </c>
      <c r="H72">
        <f t="shared" si="17"/>
        <v>73691.364984353393</v>
      </c>
      <c r="I72">
        <f t="shared" si="15"/>
        <v>26280.024023898015</v>
      </c>
      <c r="N72" s="4">
        <f>Input!J73</f>
        <v>0.78472214285716291</v>
      </c>
      <c r="O72">
        <f t="shared" si="18"/>
        <v>0.52314814285716293</v>
      </c>
      <c r="P72">
        <f t="shared" si="19"/>
        <v>0</v>
      </c>
      <c r="Q72">
        <f t="shared" si="20"/>
        <v>0.27368397937489858</v>
      </c>
      <c r="R72">
        <f t="shared" si="16"/>
        <v>6.7522787837376868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2.5154386709191669E+30</v>
      </c>
      <c r="D73" s="4">
        <f t="shared" si="13"/>
        <v>1.0173761297561358E+20</v>
      </c>
      <c r="E73" s="4">
        <f>Input!I74</f>
        <v>272.82171985714291</v>
      </c>
      <c r="F73">
        <f t="shared" si="14"/>
        <v>272.16778485714292</v>
      </c>
      <c r="G73">
        <f t="shared" si="21"/>
        <v>3.7364158786833428E-10</v>
      </c>
      <c r="H73">
        <f t="shared" si="17"/>
        <v>74075.303113840651</v>
      </c>
      <c r="I73">
        <f t="shared" si="15"/>
        <v>26280.024023898015</v>
      </c>
      <c r="N73" s="4">
        <f>Input!J74</f>
        <v>0.70624985714289323</v>
      </c>
      <c r="O73">
        <f t="shared" si="18"/>
        <v>0.44467585714289326</v>
      </c>
      <c r="P73">
        <f t="shared" si="19"/>
        <v>0</v>
      </c>
      <c r="Q73">
        <f t="shared" si="20"/>
        <v>0.19773661792576683</v>
      </c>
      <c r="R73">
        <f t="shared" si="16"/>
        <v>7.1662594634611896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6.8376712297627441E+30</v>
      </c>
      <c r="D74" s="4">
        <f t="shared" si="13"/>
        <v>2.7655150462240955E+20</v>
      </c>
      <c r="E74" s="4">
        <f>Input!I75</f>
        <v>273.47565500000002</v>
      </c>
      <c r="F74">
        <f t="shared" si="14"/>
        <v>272.82172000000003</v>
      </c>
      <c r="G74">
        <f t="shared" si="21"/>
        <v>3.7364158786833428E-10</v>
      </c>
      <c r="H74">
        <f t="shared" si="17"/>
        <v>74431.69090355454</v>
      </c>
      <c r="I74">
        <f t="shared" si="15"/>
        <v>26280.024023898015</v>
      </c>
      <c r="N74" s="4">
        <f>Input!J75</f>
        <v>0.65393514285710808</v>
      </c>
      <c r="O74">
        <f t="shared" si="18"/>
        <v>0.3923611428571081</v>
      </c>
      <c r="P74">
        <f t="shared" si="19"/>
        <v>0</v>
      </c>
      <c r="Q74">
        <f t="shared" si="20"/>
        <v>0.153947266424136</v>
      </c>
      <c r="R74">
        <f t="shared" si="16"/>
        <v>7.4490879141714803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1.8586717452841279E+31</v>
      </c>
      <c r="D75" s="4">
        <f t="shared" si="13"/>
        <v>7.5174492964810352E+20</v>
      </c>
      <c r="E75" s="4">
        <f>Input!I76</f>
        <v>274.07727528571428</v>
      </c>
      <c r="F75">
        <f t="shared" si="14"/>
        <v>273.42334028571429</v>
      </c>
      <c r="G75">
        <f t="shared" si="21"/>
        <v>3.7364158786833428E-10</v>
      </c>
      <c r="H75">
        <f t="shared" si="17"/>
        <v>74760.323012793189</v>
      </c>
      <c r="I75">
        <f t="shared" si="15"/>
        <v>26280.024023898015</v>
      </c>
      <c r="N75" s="4">
        <f>Input!J76</f>
        <v>0.60162028571426163</v>
      </c>
      <c r="O75">
        <f t="shared" si="18"/>
        <v>0.34004628571426165</v>
      </c>
      <c r="P75">
        <f t="shared" si="19"/>
        <v>0</v>
      </c>
      <c r="Q75">
        <f t="shared" si="20"/>
        <v>0.11563147642806527</v>
      </c>
      <c r="R75">
        <f t="shared" si="16"/>
        <v>7.7373908182904989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5.0523936302761039E+31</v>
      </c>
      <c r="D76" s="4">
        <f t="shared" si="13"/>
        <v>2.0434545818986632E+21</v>
      </c>
      <c r="E76" s="4">
        <f>Input!I77</f>
        <v>274.36500685714287</v>
      </c>
      <c r="F76">
        <f t="shared" si="14"/>
        <v>273.71107185714288</v>
      </c>
      <c r="G76">
        <f t="shared" si="21"/>
        <v>3.7364158786833428E-10</v>
      </c>
      <c r="H76">
        <f t="shared" si="17"/>
        <v>74917.750856981496</v>
      </c>
      <c r="I76">
        <f t="shared" si="15"/>
        <v>26280.024023898015</v>
      </c>
      <c r="N76" s="4">
        <f>Input!J77</f>
        <v>0.28773157142859418</v>
      </c>
      <c r="O76">
        <f t="shared" si="18"/>
        <v>2.6157571428594206E-2</v>
      </c>
      <c r="P76">
        <f t="shared" si="19"/>
        <v>0</v>
      </c>
      <c r="Q76">
        <f t="shared" si="20"/>
        <v>6.8421854304200795E-4</v>
      </c>
      <c r="R76">
        <f t="shared" si="16"/>
        <v>9.5821530493850897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1.3733829795401761E+32</v>
      </c>
      <c r="D77" s="4">
        <f t="shared" si="13"/>
        <v>5.5546854572565117E+21</v>
      </c>
      <c r="E77" s="4">
        <f>Input!I78</f>
        <v>274.75736799999999</v>
      </c>
      <c r="F77">
        <f t="shared" si="14"/>
        <v>274.103433</v>
      </c>
      <c r="G77">
        <f t="shared" si="21"/>
        <v>3.7364158786833428E-10</v>
      </c>
      <c r="H77">
        <f t="shared" si="17"/>
        <v>75132.691982180666</v>
      </c>
      <c r="I77">
        <f t="shared" si="15"/>
        <v>26280.024023898015</v>
      </c>
      <c r="N77" s="4">
        <f>Input!J78</f>
        <v>0.3923611428571121</v>
      </c>
      <c r="O77">
        <f t="shared" si="18"/>
        <v>0.13078714285711213</v>
      </c>
      <c r="P77">
        <f t="shared" si="19"/>
        <v>0</v>
      </c>
      <c r="Q77">
        <f t="shared" si="20"/>
        <v>1.7105276736726654E-2</v>
      </c>
      <c r="R77">
        <f t="shared" si="16"/>
        <v>8.945337611252473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3.7332419967990015E+32</v>
      </c>
      <c r="D78" s="4">
        <f t="shared" si="13"/>
        <v>1.5099200541266098E+22</v>
      </c>
      <c r="E78" s="4">
        <f>Input!I79</f>
        <v>275.17588642857146</v>
      </c>
      <c r="F78">
        <f t="shared" si="14"/>
        <v>274.52195142857147</v>
      </c>
      <c r="G78">
        <f t="shared" si="21"/>
        <v>3.7364158786833428E-10</v>
      </c>
      <c r="H78">
        <f t="shared" si="17"/>
        <v>75362.301815945815</v>
      </c>
      <c r="I78">
        <f t="shared" si="15"/>
        <v>26280.024023898015</v>
      </c>
      <c r="N78" s="4">
        <f>Input!J79</f>
        <v>0.41851842857147403</v>
      </c>
      <c r="O78">
        <f t="shared" si="18"/>
        <v>0.15694442857147406</v>
      </c>
      <c r="P78">
        <f t="shared" si="19"/>
        <v>0</v>
      </c>
      <c r="Q78">
        <f t="shared" si="20"/>
        <v>2.4631553659626524E-2</v>
      </c>
      <c r="R78">
        <f t="shared" si="16"/>
        <v>8.7895554330209951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1.0148003881138887E+33</v>
      </c>
      <c r="D79" s="4">
        <f t="shared" si="13"/>
        <v>4.1043882455582619E+22</v>
      </c>
      <c r="E79" s="4">
        <f>Input!I80</f>
        <v>275.64671971428572</v>
      </c>
      <c r="F79">
        <f t="shared" si="14"/>
        <v>274.99278471428573</v>
      </c>
      <c r="G79">
        <f t="shared" si="21"/>
        <v>3.7364158786833428E-10</v>
      </c>
      <c r="H79">
        <f t="shared" si="17"/>
        <v>75621.031644712013</v>
      </c>
      <c r="I79">
        <f t="shared" si="15"/>
        <v>26280.024023898015</v>
      </c>
      <c r="N79" s="4">
        <f>Input!J80</f>
        <v>0.47083328571426364</v>
      </c>
      <c r="O79">
        <f t="shared" si="18"/>
        <v>0.20925928571426367</v>
      </c>
      <c r="P79">
        <f t="shared" si="19"/>
        <v>0</v>
      </c>
      <c r="Q79">
        <f t="shared" si="20"/>
        <v>4.378944865764383E-2</v>
      </c>
      <c r="R79">
        <f t="shared" si="16"/>
        <v>8.4820946339042784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2.7585134545231703E+33</v>
      </c>
      <c r="D80" s="4">
        <f t="shared" si="13"/>
        <v>1.1156883984841925E+23</v>
      </c>
      <c r="E80" s="4">
        <f>Input!I81</f>
        <v>276.14371042857147</v>
      </c>
      <c r="F80">
        <f t="shared" si="14"/>
        <v>275.48977542857148</v>
      </c>
      <c r="G80">
        <f t="shared" si="21"/>
        <v>3.7364158786833428E-10</v>
      </c>
      <c r="H80">
        <f t="shared" si="17"/>
        <v>75894.616365478883</v>
      </c>
      <c r="I80">
        <f t="shared" si="15"/>
        <v>26280.024023898015</v>
      </c>
      <c r="N80" s="4">
        <f>Input!J81</f>
        <v>0.49699071428574371</v>
      </c>
      <c r="O80">
        <f t="shared" si="18"/>
        <v>0.23541671428574373</v>
      </c>
      <c r="P80">
        <f t="shared" si="19"/>
        <v>0</v>
      </c>
      <c r="Q80">
        <f t="shared" si="20"/>
        <v>5.5421029365095499E-2</v>
      </c>
      <c r="R80">
        <f t="shared" si="16"/>
        <v>8.330416867553831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7.4984169969901209E+33</v>
      </c>
      <c r="D81" s="4">
        <f t="shared" si="13"/>
        <v>3.0327554998221544E+23</v>
      </c>
      <c r="E81" s="4">
        <f>Input!I82</f>
        <v>276.61454371428573</v>
      </c>
      <c r="F81">
        <f t="shared" si="14"/>
        <v>275.96060871428574</v>
      </c>
      <c r="G81">
        <f t="shared" si="21"/>
        <v>3.7364158786833428E-10</v>
      </c>
      <c r="H81">
        <f t="shared" si="17"/>
        <v>76154.257561752907</v>
      </c>
      <c r="I81">
        <f t="shared" si="15"/>
        <v>26280.024023898015</v>
      </c>
      <c r="N81" s="4">
        <f>Input!J82</f>
        <v>0.47083328571426364</v>
      </c>
      <c r="O81">
        <f t="shared" si="18"/>
        <v>0.20925928571426367</v>
      </c>
      <c r="P81">
        <f t="shared" si="19"/>
        <v>0</v>
      </c>
      <c r="Q81">
        <f t="shared" si="20"/>
        <v>4.378944865764383E-2</v>
      </c>
      <c r="R81">
        <f t="shared" si="16"/>
        <v>8.4820946339042784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2.0382810665126688E+34</v>
      </c>
      <c r="D82" s="4">
        <f t="shared" si="13"/>
        <v>8.2438841653257915E+23</v>
      </c>
      <c r="E82" s="4">
        <f>Input!I83</f>
        <v>277.05921957142857</v>
      </c>
      <c r="F82">
        <f t="shared" si="14"/>
        <v>276.40528457142858</v>
      </c>
      <c r="G82">
        <f t="shared" si="21"/>
        <v>3.7364158786833428E-10</v>
      </c>
      <c r="H82">
        <f t="shared" si="17"/>
        <v>76399.881338805862</v>
      </c>
      <c r="I82">
        <f t="shared" si="15"/>
        <v>26280.024023898015</v>
      </c>
      <c r="N82" s="4">
        <f>Input!J83</f>
        <v>0.44467585714284041</v>
      </c>
      <c r="O82">
        <f t="shared" si="18"/>
        <v>0.18310185714284044</v>
      </c>
      <c r="P82">
        <f t="shared" si="19"/>
        <v>0</v>
      </c>
      <c r="Q82">
        <f t="shared" si="20"/>
        <v>3.3526290089157147E-2</v>
      </c>
      <c r="R82">
        <f t="shared" si="16"/>
        <v>8.6351408223933355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5.5406223843935098E+34</v>
      </c>
      <c r="D83" s="4">
        <f t="shared" si="13"/>
        <v>2.2409200522526362E+24</v>
      </c>
      <c r="E83" s="4">
        <f>Input!I84</f>
        <v>277.50389542857141</v>
      </c>
      <c r="F83">
        <f t="shared" si="14"/>
        <v>276.84996042857142</v>
      </c>
      <c r="G83">
        <f t="shared" si="21"/>
        <v>3.7364158786833428E-10</v>
      </c>
      <c r="H83">
        <f t="shared" si="17"/>
        <v>76645.900589094686</v>
      </c>
      <c r="I83">
        <f t="shared" si="15"/>
        <v>26280.024023898015</v>
      </c>
      <c r="N83" s="4">
        <f>Input!J84</f>
        <v>0.44467585714284041</v>
      </c>
      <c r="O83">
        <f t="shared" si="18"/>
        <v>0.18310185714284044</v>
      </c>
      <c r="P83">
        <f t="shared" si="19"/>
        <v>0</v>
      </c>
      <c r="Q83">
        <f t="shared" si="20"/>
        <v>3.3526290089157147E-2</v>
      </c>
      <c r="R83">
        <f t="shared" si="16"/>
        <v>8.6351408223933355</v>
      </c>
    </row>
    <row r="84" spans="1:18" x14ac:dyDescent="0.25">
      <c r="A84">
        <f>Input!G85</f>
        <v>81</v>
      </c>
      <c r="B84">
        <f t="shared" si="11"/>
        <v>81</v>
      </c>
      <c r="C84">
        <f t="shared" si="12"/>
        <v>1.5060973145850306E+35</v>
      </c>
      <c r="D84" s="4">
        <f t="shared" si="13"/>
        <v>6.0914522570678352E+24</v>
      </c>
      <c r="E84" s="4">
        <f>Input!I85</f>
        <v>277.81778428571431</v>
      </c>
      <c r="F84">
        <f t="shared" si="14"/>
        <v>277.16384928571432</v>
      </c>
      <c r="G84">
        <f t="shared" si="21"/>
        <v>3.7364158786833428E-10</v>
      </c>
      <c r="H84">
        <f t="shared" si="17"/>
        <v>76819.799350667046</v>
      </c>
      <c r="I84">
        <f t="shared" si="15"/>
        <v>26280.024023898015</v>
      </c>
      <c r="N84" s="4">
        <f>Input!J85</f>
        <v>0.31388885714289927</v>
      </c>
      <c r="O84">
        <f t="shared" si="18"/>
        <v>5.2314857142899296E-2</v>
      </c>
      <c r="P84">
        <f t="shared" si="19"/>
        <v>0</v>
      </c>
      <c r="Q84">
        <f t="shared" si="20"/>
        <v>2.7368442778819614E-3</v>
      </c>
      <c r="R84">
        <f t="shared" si="16"/>
        <v>9.4208972199659069</v>
      </c>
    </row>
  </sheetData>
  <mergeCells count="2">
    <mergeCell ref="D1:L1"/>
    <mergeCell ref="N1:U1"/>
  </mergeCells>
  <conditionalFormatting sqref="U8">
    <cfRule type="cellIs" dxfId="2" priority="1" operator="between">
      <formula>0.05</formula>
      <formula>0.025</formula>
    </cfRule>
    <cfRule type="cellIs" dxfId="1" priority="2" operator="lessThan">
      <formula>0.025</formula>
    </cfRule>
    <cfRule type="cellIs" dxfId="0" priority="3" operator="greaterThan">
      <formula>0.05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Input</vt:lpstr>
      <vt:lpstr>logistic</vt:lpstr>
      <vt:lpstr>LogNormal</vt:lpstr>
      <vt:lpstr>NORMAL</vt:lpstr>
      <vt:lpstr>Cauchy</vt:lpstr>
      <vt:lpstr>Weibull</vt:lpstr>
      <vt:lpstr>power_normal!</vt:lpstr>
      <vt:lpstr>_Ac</vt:lpstr>
      <vt:lpstr>_Ac2</vt:lpstr>
      <vt:lpstr>_ModeC</vt:lpstr>
      <vt:lpstr>_Muc</vt:lpstr>
      <vt:lpstr>_MuC2</vt:lpstr>
      <vt:lpstr>_sc</vt:lpstr>
      <vt:lpstr>_Sigma</vt:lpstr>
      <vt:lpstr>_sigma2</vt:lpstr>
      <vt:lpstr>_t</vt:lpstr>
      <vt:lpstr>_Y0c</vt:lpstr>
      <vt:lpstr>_yoc2</vt:lpstr>
      <vt:lpstr>Muc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Pre-Setup</dc:creator>
  <cp:lastModifiedBy>admin</cp:lastModifiedBy>
  <dcterms:created xsi:type="dcterms:W3CDTF">2021-06-09T08:39:21Z</dcterms:created>
  <dcterms:modified xsi:type="dcterms:W3CDTF">2021-06-26T08:02:23Z</dcterms:modified>
</cp:coreProperties>
</file>