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Cauchy!$S$5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6" hidden="1">'power_normal!'!$L$5</definedName>
    <definedName name="solver_lhs1" localSheetId="5" hidden="1">Weibull!$U$5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6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logistic!$W$6</definedName>
    <definedName name="solver_opt" localSheetId="2" hidden="1">LogNormal!$U$8</definedName>
    <definedName name="solver_opt" localSheetId="3" hidden="1">NORMAL!$T$8</definedName>
    <definedName name="solver_opt" localSheetId="6" hidden="1">'power_normal!'!$K$3</definedName>
    <definedName name="solver_opt" localSheetId="5" hidden="1">Weibull!$K$3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0.999</definedName>
    <definedName name="solver_rhs1" localSheetId="3" hidden="1">0.95</definedName>
    <definedName name="solver_rhs1" localSheetId="6" hidden="1">0.95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0.99</definedName>
    <definedName name="solver_rhs2" localSheetId="3" hidden="1">0.95</definedName>
    <definedName name="solver_rhs2" localSheetId="6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" i="5" l="1"/>
  <c r="A111" i="5" l="1"/>
  <c r="E111" i="5"/>
  <c r="N111" i="5"/>
  <c r="A112" i="5"/>
  <c r="E112" i="5"/>
  <c r="N112" i="5"/>
  <c r="A113" i="5"/>
  <c r="E113" i="5"/>
  <c r="N113" i="5"/>
  <c r="A114" i="5"/>
  <c r="E114" i="5"/>
  <c r="N114" i="5"/>
  <c r="A115" i="5"/>
  <c r="E115" i="5"/>
  <c r="N115" i="5"/>
  <c r="A116" i="5"/>
  <c r="E116" i="5"/>
  <c r="N116" i="5"/>
  <c r="A117" i="5"/>
  <c r="E117" i="5"/>
  <c r="N117" i="5"/>
  <c r="A118" i="5"/>
  <c r="E118" i="5"/>
  <c r="N118" i="5"/>
  <c r="A119" i="5"/>
  <c r="E119" i="5"/>
  <c r="N119" i="5"/>
  <c r="A120" i="5"/>
  <c r="E120" i="5"/>
  <c r="N120" i="5"/>
  <c r="A121" i="5"/>
  <c r="E121" i="5"/>
  <c r="N121" i="5"/>
  <c r="A122" i="5"/>
  <c r="E122" i="5"/>
  <c r="N122" i="5"/>
  <c r="A123" i="5"/>
  <c r="E123" i="5"/>
  <c r="N123" i="5"/>
  <c r="A124" i="5"/>
  <c r="E124" i="5"/>
  <c r="N124" i="5"/>
  <c r="A125" i="5"/>
  <c r="E125" i="5"/>
  <c r="N125" i="5"/>
  <c r="A126" i="5"/>
  <c r="E126" i="5"/>
  <c r="N126" i="5"/>
  <c r="A127" i="5"/>
  <c r="E127" i="5"/>
  <c r="N127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77" i="5"/>
  <c r="E77" i="5"/>
  <c r="N77" i="5"/>
  <c r="A78" i="5"/>
  <c r="E78" i="5"/>
  <c r="N78" i="5"/>
  <c r="A79" i="5"/>
  <c r="E79" i="5"/>
  <c r="N79" i="5"/>
  <c r="A80" i="5"/>
  <c r="E80" i="5"/>
  <c r="N80" i="5"/>
  <c r="A81" i="5"/>
  <c r="E81" i="5"/>
  <c r="N81" i="5"/>
  <c r="A82" i="5"/>
  <c r="E82" i="5"/>
  <c r="N82" i="5"/>
  <c r="A83" i="5"/>
  <c r="E83" i="5"/>
  <c r="N83" i="5"/>
  <c r="A84" i="5"/>
  <c r="E84" i="5"/>
  <c r="N84" i="5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Z13" i="5" l="1"/>
  <c r="AA13" i="5" s="1"/>
  <c r="Z12" i="5"/>
  <c r="AA12" i="5" s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3" i="5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B3" i="5" l="1"/>
  <c r="B106" i="5"/>
  <c r="C106" i="5" s="1"/>
  <c r="D106" i="5" s="1"/>
  <c r="P106" i="5" s="1"/>
  <c r="B110" i="5"/>
  <c r="C110" i="5" s="1"/>
  <c r="D110" i="5" s="1"/>
  <c r="P110" i="5" s="1"/>
  <c r="B100" i="5"/>
  <c r="C100" i="5" s="1"/>
  <c r="D100" i="5" s="1"/>
  <c r="P100" i="5" s="1"/>
  <c r="B104" i="5"/>
  <c r="C104" i="5" s="1"/>
  <c r="D104" i="5" s="1"/>
  <c r="P104" i="5" s="1"/>
  <c r="B108" i="5"/>
  <c r="C108" i="5" s="1"/>
  <c r="D108" i="5" s="1"/>
  <c r="P108" i="5" s="1"/>
  <c r="B102" i="5"/>
  <c r="C102" i="5" s="1"/>
  <c r="D102" i="5" s="1"/>
  <c r="P102" i="5" s="1"/>
  <c r="B93" i="5"/>
  <c r="B101" i="5"/>
  <c r="B95" i="5"/>
  <c r="B83" i="5"/>
  <c r="B82" i="5"/>
  <c r="C82" i="5" s="1"/>
  <c r="D82" i="5" s="1"/>
  <c r="P82" i="5" s="1"/>
  <c r="Q82" i="5" s="1"/>
  <c r="B91" i="5"/>
  <c r="C91" i="5" s="1"/>
  <c r="D91" i="5" s="1"/>
  <c r="P91" i="5" s="1"/>
  <c r="B79" i="5"/>
  <c r="B96" i="5"/>
  <c r="C96" i="5" s="1"/>
  <c r="D96" i="5" s="1"/>
  <c r="P96" i="5" s="1"/>
  <c r="B126" i="5"/>
  <c r="C126" i="5" s="1"/>
  <c r="D126" i="5" s="1"/>
  <c r="P126" i="5" s="1"/>
  <c r="B122" i="5"/>
  <c r="C122" i="5" s="1"/>
  <c r="D122" i="5" s="1"/>
  <c r="P122" i="5" s="1"/>
  <c r="B118" i="5"/>
  <c r="C118" i="5" s="1"/>
  <c r="D118" i="5" s="1"/>
  <c r="P118" i="5" s="1"/>
  <c r="B114" i="5"/>
  <c r="C114" i="5" s="1"/>
  <c r="D114" i="5" s="1"/>
  <c r="P114" i="5" s="1"/>
  <c r="B97" i="5"/>
  <c r="B99" i="5"/>
  <c r="B119" i="5"/>
  <c r="C119" i="5" s="1"/>
  <c r="D119" i="5" s="1"/>
  <c r="P119" i="5" s="1"/>
  <c r="B107" i="5"/>
  <c r="B89" i="5"/>
  <c r="C89" i="5" s="1"/>
  <c r="D89" i="5" s="1"/>
  <c r="P89" i="5" s="1"/>
  <c r="Q89" i="5" s="1"/>
  <c r="B80" i="5"/>
  <c r="C80" i="5" s="1"/>
  <c r="D80" i="5" s="1"/>
  <c r="P80" i="5" s="1"/>
  <c r="B78" i="5"/>
  <c r="B88" i="5"/>
  <c r="C88" i="5" s="1"/>
  <c r="D88" i="5" s="1"/>
  <c r="P88" i="5" s="1"/>
  <c r="B94" i="5"/>
  <c r="C94" i="5" s="1"/>
  <c r="D94" i="5" s="1"/>
  <c r="P94" i="5" s="1"/>
  <c r="Q94" i="5" s="1"/>
  <c r="B125" i="5"/>
  <c r="C125" i="5" s="1"/>
  <c r="D125" i="5" s="1"/>
  <c r="P125" i="5" s="1"/>
  <c r="B121" i="5"/>
  <c r="C121" i="5" s="1"/>
  <c r="D121" i="5" s="1"/>
  <c r="P121" i="5" s="1"/>
  <c r="B117" i="5"/>
  <c r="C117" i="5" s="1"/>
  <c r="D117" i="5" s="1"/>
  <c r="P117" i="5" s="1"/>
  <c r="B113" i="5"/>
  <c r="C113" i="5" s="1"/>
  <c r="D113" i="5" s="1"/>
  <c r="P113" i="5" s="1"/>
  <c r="Q113" i="5" s="1"/>
  <c r="B127" i="5"/>
  <c r="C127" i="5" s="1"/>
  <c r="D127" i="5" s="1"/>
  <c r="P127" i="5" s="1"/>
  <c r="B111" i="5"/>
  <c r="C111" i="5" s="1"/>
  <c r="D111" i="5" s="1"/>
  <c r="P111" i="5" s="1"/>
  <c r="B105" i="5"/>
  <c r="B103" i="5"/>
  <c r="B87" i="5"/>
  <c r="B77" i="5"/>
  <c r="C77" i="5" s="1"/>
  <c r="D77" i="5" s="1"/>
  <c r="P77" i="5" s="1"/>
  <c r="B90" i="5"/>
  <c r="B84" i="5"/>
  <c r="B92" i="5"/>
  <c r="B124" i="5"/>
  <c r="C124" i="5" s="1"/>
  <c r="D124" i="5" s="1"/>
  <c r="P124" i="5" s="1"/>
  <c r="B120" i="5"/>
  <c r="C120" i="5" s="1"/>
  <c r="D120" i="5" s="1"/>
  <c r="P120" i="5" s="1"/>
  <c r="Q120" i="5" s="1"/>
  <c r="B116" i="5"/>
  <c r="C116" i="5" s="1"/>
  <c r="D116" i="5" s="1"/>
  <c r="P116" i="5" s="1"/>
  <c r="Q116" i="5" s="1"/>
  <c r="B112" i="5"/>
  <c r="C112" i="5" s="1"/>
  <c r="D112" i="5" s="1"/>
  <c r="P112" i="5" s="1"/>
  <c r="Q112" i="5" s="1"/>
  <c r="B109" i="5"/>
  <c r="B85" i="5"/>
  <c r="B86" i="5"/>
  <c r="B81" i="5"/>
  <c r="B98" i="5"/>
  <c r="B123" i="5"/>
  <c r="C123" i="5" s="1"/>
  <c r="D123" i="5" s="1"/>
  <c r="P123" i="5" s="1"/>
  <c r="Q123" i="5" s="1"/>
  <c r="B115" i="5"/>
  <c r="C115" i="5" s="1"/>
  <c r="D115" i="5" s="1"/>
  <c r="P115" i="5" s="1"/>
  <c r="Q115" i="5" s="1"/>
  <c r="O111" i="5"/>
  <c r="O112" i="5"/>
  <c r="R112" i="5" s="1"/>
  <c r="O113" i="5"/>
  <c r="R113" i="5" s="1"/>
  <c r="O114" i="5"/>
  <c r="R114" i="5" s="1"/>
  <c r="O115" i="5"/>
  <c r="R115" i="5" s="1"/>
  <c r="O116" i="5"/>
  <c r="R116" i="5" s="1"/>
  <c r="O117" i="5"/>
  <c r="R117" i="5" s="1"/>
  <c r="O118" i="5"/>
  <c r="R118" i="5" s="1"/>
  <c r="O119" i="5"/>
  <c r="R119" i="5" s="1"/>
  <c r="O120" i="5"/>
  <c r="R120" i="5" s="1"/>
  <c r="O121" i="5"/>
  <c r="R121" i="5" s="1"/>
  <c r="O122" i="5"/>
  <c r="R122" i="5" s="1"/>
  <c r="O123" i="5"/>
  <c r="R123" i="5" s="1"/>
  <c r="O124" i="5"/>
  <c r="R124" i="5" s="1"/>
  <c r="O125" i="5"/>
  <c r="R125" i="5" s="1"/>
  <c r="O126" i="5"/>
  <c r="R126" i="5" s="1"/>
  <c r="O127" i="5"/>
  <c r="R127" i="5" s="1"/>
  <c r="O86" i="5"/>
  <c r="R86" i="5" s="1"/>
  <c r="O79" i="5"/>
  <c r="O97" i="5"/>
  <c r="R97" i="5" s="1"/>
  <c r="O106" i="5"/>
  <c r="O94" i="5"/>
  <c r="R94" i="5" s="1"/>
  <c r="O109" i="5"/>
  <c r="R109" i="5" s="1"/>
  <c r="O108" i="5"/>
  <c r="O84" i="5"/>
  <c r="R84" i="5" s="1"/>
  <c r="O110" i="5"/>
  <c r="O89" i="5"/>
  <c r="R89" i="5" s="1"/>
  <c r="O88" i="5"/>
  <c r="R88" i="5" s="1"/>
  <c r="O81" i="5"/>
  <c r="R81" i="5" s="1"/>
  <c r="O82" i="5"/>
  <c r="R82" i="5" s="1"/>
  <c r="O91" i="5"/>
  <c r="R91" i="5" s="1"/>
  <c r="O95" i="5"/>
  <c r="R95" i="5" s="1"/>
  <c r="O102" i="5"/>
  <c r="O92" i="5"/>
  <c r="O105" i="5"/>
  <c r="R105" i="5" s="1"/>
  <c r="O104" i="5"/>
  <c r="O83" i="5"/>
  <c r="R83" i="5" s="1"/>
  <c r="O99" i="5"/>
  <c r="R99" i="5" s="1"/>
  <c r="O103" i="5"/>
  <c r="R103" i="5" s="1"/>
  <c r="O77" i="5"/>
  <c r="O80" i="5"/>
  <c r="R80" i="5" s="1"/>
  <c r="O78" i="5"/>
  <c r="R78" i="5" s="1"/>
  <c r="O85" i="5"/>
  <c r="R85" i="5" s="1"/>
  <c r="O87" i="5"/>
  <c r="R87" i="5" s="1"/>
  <c r="O93" i="5"/>
  <c r="R93" i="5" s="1"/>
  <c r="O98" i="5"/>
  <c r="R98" i="5" s="1"/>
  <c r="O107" i="5"/>
  <c r="R107" i="5" s="1"/>
  <c r="O101" i="5"/>
  <c r="R101" i="5" s="1"/>
  <c r="O100" i="5"/>
  <c r="O90" i="5"/>
  <c r="R90" i="5" s="1"/>
  <c r="O96" i="5"/>
  <c r="R96" i="5" s="1"/>
  <c r="F102" i="5"/>
  <c r="F106" i="5"/>
  <c r="F110" i="5"/>
  <c r="F100" i="5"/>
  <c r="F104" i="5"/>
  <c r="F108" i="5"/>
  <c r="F93" i="5"/>
  <c r="F97" i="5"/>
  <c r="F103" i="5"/>
  <c r="F105" i="5"/>
  <c r="F96" i="5"/>
  <c r="F126" i="5"/>
  <c r="F122" i="5"/>
  <c r="F118" i="5"/>
  <c r="F114" i="5"/>
  <c r="F88" i="5"/>
  <c r="F84" i="5"/>
  <c r="F80" i="5"/>
  <c r="F107" i="5"/>
  <c r="F98" i="5"/>
  <c r="F119" i="5"/>
  <c r="F89" i="5"/>
  <c r="F77" i="5"/>
  <c r="F99" i="5"/>
  <c r="F101" i="5"/>
  <c r="F94" i="5"/>
  <c r="F125" i="5"/>
  <c r="F121" i="5"/>
  <c r="F117" i="5"/>
  <c r="F113" i="5"/>
  <c r="F91" i="5"/>
  <c r="F87" i="5"/>
  <c r="F83" i="5"/>
  <c r="F79" i="5"/>
  <c r="F109" i="5"/>
  <c r="F123" i="5"/>
  <c r="F111" i="5"/>
  <c r="F81" i="5"/>
  <c r="F95" i="5"/>
  <c r="F92" i="5"/>
  <c r="F124" i="5"/>
  <c r="F120" i="5"/>
  <c r="F116" i="5"/>
  <c r="F112" i="5"/>
  <c r="F90" i="5"/>
  <c r="F86" i="5"/>
  <c r="F82" i="5"/>
  <c r="F78" i="5"/>
  <c r="F127" i="5"/>
  <c r="F115" i="5"/>
  <c r="F85" i="5"/>
  <c r="D350" i="15"/>
  <c r="D382" i="15"/>
  <c r="E382" i="15" s="1"/>
  <c r="D398" i="15"/>
  <c r="D406" i="15"/>
  <c r="D414" i="15"/>
  <c r="D415" i="15"/>
  <c r="E415" i="15" s="1"/>
  <c r="D43" i="15"/>
  <c r="D150" i="15"/>
  <c r="D156" i="15"/>
  <c r="D189" i="15"/>
  <c r="E189" i="15" s="1"/>
  <c r="D240" i="15"/>
  <c r="D341" i="15"/>
  <c r="D369" i="15"/>
  <c r="D381" i="15"/>
  <c r="E381" i="15" s="1"/>
  <c r="D385" i="15"/>
  <c r="D149" i="15"/>
  <c r="D183" i="15"/>
  <c r="D195" i="15"/>
  <c r="D206" i="15"/>
  <c r="D351" i="15"/>
  <c r="D391" i="15"/>
  <c r="D196" i="15"/>
  <c r="E196" i="15" s="1"/>
  <c r="D344" i="15"/>
  <c r="D352" i="15"/>
  <c r="E352" i="15" s="1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O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D333" i="15"/>
  <c r="D356" i="15"/>
  <c r="D362" i="15"/>
  <c r="D386" i="15"/>
  <c r="E386" i="15" s="1"/>
  <c r="D399" i="15"/>
  <c r="D407" i="15"/>
  <c r="E407" i="15" s="1"/>
  <c r="D157" i="15"/>
  <c r="D321" i="15"/>
  <c r="D329" i="15"/>
  <c r="D337" i="15"/>
  <c r="D342" i="15"/>
  <c r="D355" i="15"/>
  <c r="D363" i="15"/>
  <c r="D379" i="15"/>
  <c r="D387" i="15"/>
  <c r="D392" i="15"/>
  <c r="E392" i="15" s="1"/>
  <c r="D400" i="15"/>
  <c r="E400" i="15" s="1"/>
  <c r="D408" i="15"/>
  <c r="D416" i="15"/>
  <c r="D53" i="15"/>
  <c r="D52" i="15"/>
  <c r="D59" i="15"/>
  <c r="D66" i="15"/>
  <c r="D264" i="15"/>
  <c r="D330" i="15"/>
  <c r="E330" i="15" s="1"/>
  <c r="D343" i="15"/>
  <c r="E344" i="15" s="1"/>
  <c r="D358" i="15"/>
  <c r="D364" i="15"/>
  <c r="D372" i="15"/>
  <c r="D380" i="15"/>
  <c r="E380" i="15" s="1"/>
  <c r="D409" i="15"/>
  <c r="D417" i="15"/>
  <c r="E417" i="15" s="1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E333" i="15" s="1"/>
  <c r="D340" i="15"/>
  <c r="E340" i="15" s="1"/>
  <c r="D354" i="15"/>
  <c r="D366" i="15"/>
  <c r="E366" i="15" s="1"/>
  <c r="D374" i="15"/>
  <c r="E374" i="15" s="1"/>
  <c r="D395" i="15"/>
  <c r="D419" i="15"/>
  <c r="E419" i="15" s="1"/>
  <c r="D349" i="15"/>
  <c r="E350" i="15" s="1"/>
  <c r="D205" i="15"/>
  <c r="E206" i="15" s="1"/>
  <c r="D301" i="15"/>
  <c r="D317" i="15"/>
  <c r="D345" i="15"/>
  <c r="E345" i="15" s="1"/>
  <c r="D348" i="15"/>
  <c r="D353" i="15"/>
  <c r="D367" i="15"/>
  <c r="D383" i="15"/>
  <c r="E384" i="15" s="1"/>
  <c r="D389" i="15"/>
  <c r="D396" i="15"/>
  <c r="E396" i="15" s="1"/>
  <c r="D412" i="15"/>
  <c r="D420" i="15"/>
  <c r="D90" i="15"/>
  <c r="D154" i="15"/>
  <c r="D334" i="15"/>
  <c r="E334" i="15" s="1"/>
  <c r="D376" i="15"/>
  <c r="D384" i="15"/>
  <c r="E385" i="15" s="1"/>
  <c r="D388" i="15"/>
  <c r="E388" i="15" s="1"/>
  <c r="D397" i="15"/>
  <c r="E398" i="15" s="1"/>
  <c r="D405" i="15"/>
  <c r="D413" i="15"/>
  <c r="E414" i="15" s="1"/>
  <c r="E399" i="15"/>
  <c r="E157" i="15"/>
  <c r="E387" i="15"/>
  <c r="D70" i="15"/>
  <c r="D326" i="15"/>
  <c r="D359" i="15"/>
  <c r="E359" i="15" s="1"/>
  <c r="D370" i="15"/>
  <c r="D377" i="15"/>
  <c r="E377" i="15" s="1"/>
  <c r="D403" i="15"/>
  <c r="D410" i="15"/>
  <c r="E410" i="15" s="1"/>
  <c r="D35" i="15"/>
  <c r="D47" i="15"/>
  <c r="E48" i="15" s="1"/>
  <c r="D82" i="15"/>
  <c r="D85" i="15"/>
  <c r="D106" i="15"/>
  <c r="D123" i="15"/>
  <c r="D190" i="15"/>
  <c r="D253" i="15"/>
  <c r="D286" i="15"/>
  <c r="D323" i="15"/>
  <c r="E323" i="15" s="1"/>
  <c r="D312" i="15"/>
  <c r="D338" i="15"/>
  <c r="D371" i="15"/>
  <c r="E371" i="15" s="1"/>
  <c r="D378" i="15"/>
  <c r="D404" i="15"/>
  <c r="D411" i="15"/>
  <c r="D54" i="15"/>
  <c r="E54" i="15" s="1"/>
  <c r="D105" i="15"/>
  <c r="E106" i="15" s="1"/>
  <c r="D204" i="15"/>
  <c r="D254" i="15"/>
  <c r="D255" i="15"/>
  <c r="D324" i="15"/>
  <c r="D331" i="15"/>
  <c r="D335" i="15"/>
  <c r="E335" i="15" s="1"/>
  <c r="D357" i="15"/>
  <c r="D360" i="15"/>
  <c r="D368" i="15"/>
  <c r="E368" i="15" s="1"/>
  <c r="D375" i="15"/>
  <c r="D393" i="15"/>
  <c r="E393" i="15" s="1"/>
  <c r="D401" i="15"/>
  <c r="D44" i="15"/>
  <c r="E44" i="15" s="1"/>
  <c r="D48" i="15"/>
  <c r="D58" i="15"/>
  <c r="D57" i="15"/>
  <c r="D96" i="15"/>
  <c r="D327" i="15"/>
  <c r="D37" i="15"/>
  <c r="D46" i="15"/>
  <c r="D55" i="15"/>
  <c r="E55" i="15" s="1"/>
  <c r="D80" i="15"/>
  <c r="D108" i="15"/>
  <c r="D110" i="15"/>
  <c r="D120" i="15"/>
  <c r="D225" i="15"/>
  <c r="D256" i="15"/>
  <c r="D313" i="15"/>
  <c r="E313" i="15" s="1"/>
  <c r="D346" i="15"/>
  <c r="D390" i="15"/>
  <c r="E391" i="15" s="1"/>
  <c r="D62" i="15"/>
  <c r="E62" i="15" s="1"/>
  <c r="D325" i="15"/>
  <c r="D328" i="15"/>
  <c r="D336" i="15"/>
  <c r="D361" i="15"/>
  <c r="E362" i="15" s="1"/>
  <c r="D394" i="15"/>
  <c r="D42" i="15"/>
  <c r="E43" i="15" s="1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E265" i="15" s="1"/>
  <c r="B46" i="15"/>
  <c r="D39" i="15"/>
  <c r="D71" i="15"/>
  <c r="E109" i="15"/>
  <c r="D119" i="15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E40" i="15" s="1"/>
  <c r="D64" i="15"/>
  <c r="D91" i="15"/>
  <c r="D94" i="15"/>
  <c r="D239" i="15"/>
  <c r="D238" i="15"/>
  <c r="D41" i="15"/>
  <c r="E42" i="15" s="1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E108" i="15" s="1"/>
  <c r="D111" i="15"/>
  <c r="E112" i="15" s="1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E317" i="15" s="1"/>
  <c r="E412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6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E397" i="15"/>
  <c r="D223" i="15"/>
  <c r="D231" i="15"/>
  <c r="D246" i="15"/>
  <c r="D269" i="15"/>
  <c r="E270" i="15" s="1"/>
  <c r="D274" i="15"/>
  <c r="E275" i="15" s="1"/>
  <c r="D277" i="15"/>
  <c r="D279" i="15"/>
  <c r="D276" i="15"/>
  <c r="D287" i="15"/>
  <c r="D302" i="15"/>
  <c r="D194" i="15"/>
  <c r="D202" i="15"/>
  <c r="D210" i="15"/>
  <c r="D249" i="15"/>
  <c r="D285" i="15"/>
  <c r="E286" i="15" s="1"/>
  <c r="D290" i="15"/>
  <c r="D293" i="15"/>
  <c r="D295" i="15"/>
  <c r="D292" i="15"/>
  <c r="D318" i="15"/>
  <c r="E332" i="15"/>
  <c r="D257" i="15"/>
  <c r="D273" i="15"/>
  <c r="D289" i="15"/>
  <c r="D305" i="15"/>
  <c r="E358" i="15"/>
  <c r="E372" i="15"/>
  <c r="E370" i="15"/>
  <c r="E336" i="15"/>
  <c r="R77" i="5" l="1"/>
  <c r="Q77" i="5"/>
  <c r="Q104" i="5"/>
  <c r="R104" i="5"/>
  <c r="R108" i="5"/>
  <c r="Q108" i="5"/>
  <c r="C86" i="5"/>
  <c r="D86" i="5" s="1"/>
  <c r="P86" i="5" s="1"/>
  <c r="Q86" i="5" s="1"/>
  <c r="C97" i="5"/>
  <c r="D97" i="5" s="1"/>
  <c r="P97" i="5" s="1"/>
  <c r="Q97" i="5" s="1"/>
  <c r="Q126" i="5"/>
  <c r="E418" i="15"/>
  <c r="E38" i="15"/>
  <c r="E327" i="15"/>
  <c r="R79" i="5"/>
  <c r="C85" i="5"/>
  <c r="D85" i="5" s="1"/>
  <c r="P85" i="5" s="1"/>
  <c r="Q85" i="5" s="1"/>
  <c r="C90" i="5"/>
  <c r="D90" i="5" s="1"/>
  <c r="P90" i="5"/>
  <c r="Q90" i="5" s="1"/>
  <c r="C105" i="5"/>
  <c r="D105" i="5" s="1"/>
  <c r="P105" i="5"/>
  <c r="Q105" i="5" s="1"/>
  <c r="Q117" i="5"/>
  <c r="Q88" i="5"/>
  <c r="C107" i="5"/>
  <c r="D107" i="5" s="1"/>
  <c r="P107" i="5"/>
  <c r="Q107" i="5" s="1"/>
  <c r="Q114" i="5"/>
  <c r="Q96" i="5"/>
  <c r="C83" i="5"/>
  <c r="D83" i="5" s="1"/>
  <c r="P83" i="5"/>
  <c r="Q83" i="5" s="1"/>
  <c r="E416" i="15"/>
  <c r="E264" i="15"/>
  <c r="H78" i="13"/>
  <c r="R92" i="5"/>
  <c r="Q110" i="5"/>
  <c r="R110" i="5"/>
  <c r="P98" i="5"/>
  <c r="Q98" i="5" s="1"/>
  <c r="C98" i="5"/>
  <c r="D98" i="5" s="1"/>
  <c r="C109" i="5"/>
  <c r="D109" i="5" s="1"/>
  <c r="P109" i="5" s="1"/>
  <c r="Q109" i="5" s="1"/>
  <c r="Q124" i="5"/>
  <c r="Q121" i="5"/>
  <c r="P78" i="5"/>
  <c r="Q78" i="5" s="1"/>
  <c r="C78" i="5"/>
  <c r="D78" i="5" s="1"/>
  <c r="Q119" i="5"/>
  <c r="Q118" i="5"/>
  <c r="C79" i="5"/>
  <c r="D79" i="5" s="1"/>
  <c r="P79" i="5" s="1"/>
  <c r="Q79" i="5" s="1"/>
  <c r="C95" i="5"/>
  <c r="D95" i="5" s="1"/>
  <c r="P95" i="5" s="1"/>
  <c r="Q95" i="5" s="1"/>
  <c r="C84" i="5"/>
  <c r="D84" i="5" s="1"/>
  <c r="P84" i="5" s="1"/>
  <c r="Q84" i="5" s="1"/>
  <c r="C103" i="5"/>
  <c r="D103" i="5" s="1"/>
  <c r="P103" i="5" s="1"/>
  <c r="Q103" i="5" s="1"/>
  <c r="C93" i="5"/>
  <c r="D93" i="5" s="1"/>
  <c r="P93" i="5" s="1"/>
  <c r="Q93" i="5" s="1"/>
  <c r="E367" i="15"/>
  <c r="E383" i="15"/>
  <c r="E120" i="15"/>
  <c r="E271" i="15"/>
  <c r="E110" i="15"/>
  <c r="E360" i="15"/>
  <c r="E190" i="15"/>
  <c r="E403" i="15"/>
  <c r="E349" i="15"/>
  <c r="E322" i="15"/>
  <c r="Q100" i="5"/>
  <c r="R100" i="5"/>
  <c r="Q102" i="5"/>
  <c r="R102" i="5"/>
  <c r="R106" i="5"/>
  <c r="Q106" i="5"/>
  <c r="R111" i="5"/>
  <c r="Q111" i="5"/>
  <c r="C81" i="5"/>
  <c r="D81" i="5" s="1"/>
  <c r="P81" i="5" s="1"/>
  <c r="Q81" i="5" s="1"/>
  <c r="C92" i="5"/>
  <c r="D92" i="5" s="1"/>
  <c r="P92" i="5" s="1"/>
  <c r="C87" i="5"/>
  <c r="D87" i="5" s="1"/>
  <c r="P87" i="5" s="1"/>
  <c r="Q87" i="5" s="1"/>
  <c r="Q127" i="5"/>
  <c r="Q125" i="5"/>
  <c r="Q80" i="5"/>
  <c r="C99" i="5"/>
  <c r="D99" i="5" s="1"/>
  <c r="P99" i="5"/>
  <c r="Q99" i="5" s="1"/>
  <c r="Q122" i="5"/>
  <c r="Q91" i="5"/>
  <c r="C101" i="5"/>
  <c r="D101" i="5" s="1"/>
  <c r="P101" i="5"/>
  <c r="Q101" i="5" s="1"/>
  <c r="E252" i="15"/>
  <c r="E402" i="15"/>
  <c r="E409" i="15"/>
  <c r="E357" i="15"/>
  <c r="E363" i="15"/>
  <c r="E253" i="15"/>
  <c r="E56" i="15"/>
  <c r="E51" i="15"/>
  <c r="E337" i="15"/>
  <c r="E254" i="15"/>
  <c r="E343" i="15"/>
  <c r="E351" i="15"/>
  <c r="E341" i="15"/>
  <c r="E150" i="15"/>
  <c r="E390" i="15"/>
  <c r="E52" i="15"/>
  <c r="E342" i="15"/>
  <c r="E123" i="15"/>
  <c r="E50" i="15"/>
  <c r="E375" i="15"/>
  <c r="E406" i="15"/>
  <c r="E421" i="15"/>
  <c r="E356" i="15"/>
  <c r="E364" i="15"/>
  <c r="E348" i="15"/>
  <c r="E413" i="15"/>
  <c r="E90" i="15"/>
  <c r="E331" i="15"/>
  <c r="E205" i="15"/>
  <c r="E404" i="15"/>
  <c r="E394" i="15"/>
  <c r="E47" i="15"/>
  <c r="E401" i="15"/>
  <c r="E324" i="15"/>
  <c r="E191" i="15"/>
  <c r="E353" i="15"/>
  <c r="E408" i="15"/>
  <c r="E57" i="15"/>
  <c r="E49" i="15"/>
  <c r="E365" i="15"/>
  <c r="H80" i="13"/>
  <c r="H16" i="13"/>
  <c r="H48" i="13"/>
  <c r="H14" i="13"/>
  <c r="H30" i="13"/>
  <c r="H46" i="13"/>
  <c r="H71" i="13"/>
  <c r="H63" i="13"/>
  <c r="H79" i="13"/>
  <c r="H41" i="13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Q92" i="5" l="1"/>
  <c r="R52" i="17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B108" i="15"/>
  <c r="F66" i="16" l="1"/>
  <c r="H66" i="16" s="1"/>
  <c r="G65" i="16"/>
  <c r="G65" i="17"/>
  <c r="I64" i="17"/>
  <c r="H64" i="17"/>
  <c r="B109" i="15"/>
  <c r="G66" i="16" l="1"/>
  <c r="F67" i="16"/>
  <c r="H67" i="16" s="1"/>
  <c r="I65" i="17"/>
  <c r="G66" i="17"/>
  <c r="H65" i="17"/>
  <c r="B110" i="15"/>
  <c r="F68" i="16" l="1"/>
  <c r="H68" i="16" s="1"/>
  <c r="G67" i="16"/>
  <c r="G67" i="17"/>
  <c r="I66" i="17"/>
  <c r="H66" i="17"/>
  <c r="B111" i="15"/>
  <c r="G68" i="16" l="1"/>
  <c r="F69" i="16"/>
  <c r="H69" i="16" s="1"/>
  <c r="G68" i="17"/>
  <c r="I67" i="17"/>
  <c r="H67" i="17"/>
  <c r="B112" i="15"/>
  <c r="F70" i="16" l="1"/>
  <c r="H70" i="16" s="1"/>
  <c r="G69" i="16"/>
  <c r="G69" i="17"/>
  <c r="I68" i="17"/>
  <c r="H68" i="17"/>
  <c r="B113" i="15"/>
  <c r="G70" i="16" l="1"/>
  <c r="F71" i="16"/>
  <c r="H71" i="16" s="1"/>
  <c r="I69" i="17"/>
  <c r="G70" i="17"/>
  <c r="H69" i="17"/>
  <c r="B114" i="15"/>
  <c r="F72" i="16" l="1"/>
  <c r="H72" i="16" s="1"/>
  <c r="G71" i="16"/>
  <c r="I70" i="17"/>
  <c r="G71" i="17"/>
  <c r="H70" i="17"/>
  <c r="B115" i="15"/>
  <c r="G72" i="16" l="1"/>
  <c r="F73" i="16"/>
  <c r="H73" i="16" s="1"/>
  <c r="G72" i="17"/>
  <c r="I71" i="17"/>
  <c r="H71" i="17"/>
  <c r="B116" i="15"/>
  <c r="F74" i="16" l="1"/>
  <c r="H74" i="16" s="1"/>
  <c r="G73" i="16"/>
  <c r="G73" i="17"/>
  <c r="I72" i="17"/>
  <c r="H72" i="17"/>
  <c r="B117" i="15"/>
  <c r="G74" i="16" l="1"/>
  <c r="F75" i="16"/>
  <c r="H75" i="16" s="1"/>
  <c r="I73" i="17"/>
  <c r="G74" i="17"/>
  <c r="H73" i="17"/>
  <c r="B118" i="15"/>
  <c r="G75" i="16" l="1"/>
  <c r="F76" i="16"/>
  <c r="H76" i="16" s="1"/>
  <c r="G75" i="17"/>
  <c r="I74" i="17"/>
  <c r="H74" i="17"/>
  <c r="B119" i="15"/>
  <c r="F77" i="16" l="1"/>
  <c r="H77" i="16" s="1"/>
  <c r="G76" i="16"/>
  <c r="G76" i="17"/>
  <c r="I75" i="17"/>
  <c r="H75" i="17"/>
  <c r="B120" i="15"/>
  <c r="G77" i="16" l="1"/>
  <c r="F78" i="16"/>
  <c r="H78" i="16" s="1"/>
  <c r="G77" i="17"/>
  <c r="I76" i="17"/>
  <c r="H76" i="17"/>
  <c r="B121" i="15"/>
  <c r="G78" i="16" l="1"/>
  <c r="F79" i="16"/>
  <c r="H79" i="16" s="1"/>
  <c r="I77" i="17"/>
  <c r="G78" i="17"/>
  <c r="H77" i="17"/>
  <c r="B122" i="15"/>
  <c r="F80" i="16" l="1"/>
  <c r="H80" i="16" s="1"/>
  <c r="G79" i="16"/>
  <c r="I78" i="17"/>
  <c r="G79" i="17"/>
  <c r="H78" i="17"/>
  <c r="B123" i="15"/>
  <c r="F81" i="16" l="1"/>
  <c r="H81" i="16" s="1"/>
  <c r="G80" i="16"/>
  <c r="G80" i="17"/>
  <c r="I79" i="17"/>
  <c r="H79" i="17"/>
  <c r="B124" i="15"/>
  <c r="F82" i="16" l="1"/>
  <c r="H82" i="16" s="1"/>
  <c r="G81" i="16"/>
  <c r="G81" i="17"/>
  <c r="I80" i="17"/>
  <c r="H80" i="17"/>
  <c r="B125" i="15"/>
  <c r="F83" i="16" l="1"/>
  <c r="H83" i="16" s="1"/>
  <c r="G82" i="16"/>
  <c r="I81" i="17"/>
  <c r="G82" i="17"/>
  <c r="H81" i="17"/>
  <c r="B126" i="15"/>
  <c r="F84" i="16" l="1"/>
  <c r="H84" i="16" s="1"/>
  <c r="J5" i="16" s="1"/>
  <c r="G83" i="16"/>
  <c r="G83" i="17"/>
  <c r="I82" i="17"/>
  <c r="H82" i="17"/>
  <c r="B127" i="15"/>
  <c r="G84" i="16" l="1"/>
  <c r="J3" i="16" s="1"/>
  <c r="K3" i="16" s="1"/>
  <c r="K5" i="16" s="1"/>
  <c r="T8" i="16" s="1"/>
  <c r="G84" i="17"/>
  <c r="I83" i="17"/>
  <c r="H83" i="17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129" i="5" l="1"/>
  <c r="P130" i="5" s="1"/>
  <c r="H4" i="2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84" i="2" l="1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G77" i="5" s="1"/>
  <c r="G78" i="5" l="1"/>
  <c r="H77" i="5"/>
  <c r="I77" i="5"/>
  <c r="H76" i="5"/>
  <c r="I76" i="5"/>
  <c r="G79" i="5" l="1"/>
  <c r="H78" i="5"/>
  <c r="I78" i="5"/>
  <c r="I3" i="12"/>
  <c r="I5" i="12"/>
  <c r="G80" i="5" l="1"/>
  <c r="H79" i="5"/>
  <c r="I79" i="5"/>
  <c r="J3" i="12"/>
  <c r="J5" i="12" s="1"/>
  <c r="W6" i="12" s="1"/>
  <c r="H80" i="5" l="1"/>
  <c r="G81" i="5"/>
  <c r="I80" i="5"/>
  <c r="G82" i="5" l="1"/>
  <c r="H81" i="5"/>
  <c r="I81" i="5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G83" i="5" l="1"/>
  <c r="H82" i="5"/>
  <c r="I82" i="5"/>
  <c r="R5" i="2"/>
  <c r="S3" i="2" s="1"/>
  <c r="S5" i="2" s="1"/>
  <c r="W6" i="2" s="1"/>
  <c r="G84" i="5" l="1"/>
  <c r="H83" i="5"/>
  <c r="I83" i="5"/>
  <c r="G85" i="5" l="1"/>
  <c r="H84" i="5"/>
  <c r="I84" i="5"/>
  <c r="G86" i="5" l="1"/>
  <c r="H85" i="5"/>
  <c r="I85" i="5"/>
  <c r="G87" i="5" l="1"/>
  <c r="H86" i="5"/>
  <c r="I86" i="5"/>
  <c r="G88" i="5" l="1"/>
  <c r="H87" i="5"/>
  <c r="I87" i="5"/>
  <c r="G89" i="5" l="1"/>
  <c r="H88" i="5"/>
  <c r="I88" i="5"/>
  <c r="G90" i="5" l="1"/>
  <c r="H89" i="5"/>
  <c r="I89" i="5"/>
  <c r="G91" i="5" l="1"/>
  <c r="H90" i="5"/>
  <c r="I90" i="5"/>
  <c r="G92" i="5" l="1"/>
  <c r="H91" i="5"/>
  <c r="I91" i="5"/>
  <c r="H92" i="5" l="1"/>
  <c r="G93" i="5"/>
  <c r="I92" i="5"/>
  <c r="G94" i="5" l="1"/>
  <c r="H93" i="5"/>
  <c r="I93" i="5"/>
  <c r="G95" i="5" l="1"/>
  <c r="H94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G102" i="5" l="1"/>
  <c r="H101" i="5"/>
  <c r="I101" i="5"/>
  <c r="H102" i="5" l="1"/>
  <c r="G103" i="5"/>
  <c r="I102" i="5"/>
  <c r="H103" i="5" l="1"/>
  <c r="G104" i="5"/>
  <c r="I103" i="5"/>
  <c r="H104" i="5" l="1"/>
  <c r="G105" i="5"/>
  <c r="I104" i="5"/>
  <c r="H105" i="5" l="1"/>
  <c r="G106" i="5"/>
  <c r="I105" i="5"/>
  <c r="H106" i="5" l="1"/>
  <c r="G107" i="5"/>
  <c r="I106" i="5"/>
  <c r="G108" i="5" l="1"/>
  <c r="H107" i="5"/>
  <c r="I107" i="5"/>
  <c r="G109" i="5" l="1"/>
  <c r="H108" i="5"/>
  <c r="I108" i="5"/>
  <c r="G110" i="5" l="1"/>
  <c r="H109" i="5"/>
  <c r="I109" i="5"/>
  <c r="G111" i="5" l="1"/>
  <c r="H110" i="5"/>
  <c r="I110" i="5"/>
  <c r="G112" i="5" l="1"/>
  <c r="H111" i="5"/>
  <c r="I111" i="5"/>
  <c r="H112" i="5" l="1"/>
  <c r="G113" i="5"/>
  <c r="I112" i="5"/>
  <c r="G114" i="5" l="1"/>
  <c r="H113" i="5"/>
  <c r="I113" i="5"/>
  <c r="H114" i="5" l="1"/>
  <c r="G115" i="5"/>
  <c r="I114" i="5"/>
  <c r="G116" i="5" l="1"/>
  <c r="H115" i="5"/>
  <c r="I115" i="5"/>
  <c r="G117" i="5" l="1"/>
  <c r="H116" i="5"/>
  <c r="I116" i="5"/>
  <c r="G118" i="5" l="1"/>
  <c r="H117" i="5"/>
  <c r="I117" i="5"/>
  <c r="G119" i="5" l="1"/>
  <c r="H118" i="5"/>
  <c r="I118" i="5"/>
  <c r="G120" i="5" l="1"/>
  <c r="H119" i="5"/>
  <c r="I119" i="5"/>
  <c r="G121" i="5" l="1"/>
  <c r="H120" i="5"/>
  <c r="I120" i="5"/>
  <c r="G122" i="5" l="1"/>
  <c r="H121" i="5"/>
  <c r="I121" i="5"/>
  <c r="G123" i="5" l="1"/>
  <c r="H122" i="5"/>
  <c r="I122" i="5"/>
  <c r="G124" i="5" l="1"/>
  <c r="H123" i="5"/>
  <c r="I123" i="5"/>
  <c r="G125" i="5" l="1"/>
  <c r="H124" i="5"/>
  <c r="I124" i="5"/>
  <c r="G126" i="5" l="1"/>
  <c r="H125" i="5"/>
  <c r="I125" i="5"/>
  <c r="G127" i="5" l="1"/>
  <c r="H126" i="5"/>
  <c r="I126" i="5"/>
  <c r="H127" i="5" l="1"/>
  <c r="K3" i="5" s="1"/>
  <c r="I127" i="5"/>
  <c r="K5" i="5" s="1"/>
  <c r="L3" i="5" l="1"/>
  <c r="L5" i="5" s="1"/>
  <c r="U8" i="5" s="1"/>
</calcChain>
</file>

<file path=xl/sharedStrings.xml><?xml version="1.0" encoding="utf-8"?>
<sst xmlns="http://schemas.openxmlformats.org/spreadsheetml/2006/main" count="735" uniqueCount="467">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</sst>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0.33247533247533256</c:v>
                </c:pt>
                <c:pt idx="3">
                  <c:v>0.77863577863577882</c:v>
                </c:pt>
                <c:pt idx="4">
                  <c:v>1.3148863148863152</c:v>
                </c:pt>
                <c:pt idx="5">
                  <c:v>1.9948519948519947</c:v>
                </c:pt>
                <c:pt idx="6">
                  <c:v>2.7820677820677826</c:v>
                </c:pt>
                <c:pt idx="7">
                  <c:v>3.6143286143286142</c:v>
                </c:pt>
                <c:pt idx="8">
                  <c:v>4.6761046761046758</c:v>
                </c:pt>
                <c:pt idx="9">
                  <c:v>6.1733161733161737</c:v>
                </c:pt>
                <c:pt idx="10">
                  <c:v>8.4320034320034321</c:v>
                </c:pt>
                <c:pt idx="11">
                  <c:v>11.634491634491635</c:v>
                </c:pt>
                <c:pt idx="12">
                  <c:v>15.694980694980694</c:v>
                </c:pt>
                <c:pt idx="13">
                  <c:v>20.418275418275417</c:v>
                </c:pt>
                <c:pt idx="14">
                  <c:v>25.973830973830971</c:v>
                </c:pt>
                <c:pt idx="15">
                  <c:v>32.52681252681252</c:v>
                </c:pt>
                <c:pt idx="16">
                  <c:v>40.173745173745175</c:v>
                </c:pt>
                <c:pt idx="17">
                  <c:v>49.081939081939083</c:v>
                </c:pt>
                <c:pt idx="18">
                  <c:v>59.204204204204203</c:v>
                </c:pt>
                <c:pt idx="19">
                  <c:v>70.988845988845995</c:v>
                </c:pt>
                <c:pt idx="20">
                  <c:v>84.560274560274564</c:v>
                </c:pt>
                <c:pt idx="21">
                  <c:v>100.13513513513514</c:v>
                </c:pt>
                <c:pt idx="22">
                  <c:v>119.40583440583441</c:v>
                </c:pt>
                <c:pt idx="23">
                  <c:v>142.11497211497212</c:v>
                </c:pt>
                <c:pt idx="24">
                  <c:v>168.45774345774345</c:v>
                </c:pt>
                <c:pt idx="25">
                  <c:v>199.15272415272415</c:v>
                </c:pt>
                <c:pt idx="26">
                  <c:v>234.02402402402402</c:v>
                </c:pt>
                <c:pt idx="27">
                  <c:v>272.38095238095235</c:v>
                </c:pt>
                <c:pt idx="28">
                  <c:v>313.91462891462891</c:v>
                </c:pt>
                <c:pt idx="29">
                  <c:v>359.60531960531955</c:v>
                </c:pt>
                <c:pt idx="30">
                  <c:v>409.89489489489489</c:v>
                </c:pt>
                <c:pt idx="31">
                  <c:v>464.94851994851996</c:v>
                </c:pt>
                <c:pt idx="32">
                  <c:v>523.82239382239391</c:v>
                </c:pt>
                <c:pt idx="33">
                  <c:v>586.3728013728014</c:v>
                </c:pt>
                <c:pt idx="34">
                  <c:v>651.4929214929216</c:v>
                </c:pt>
                <c:pt idx="35">
                  <c:v>718.19390819390833</c:v>
                </c:pt>
                <c:pt idx="36">
                  <c:v>787.0441870441872</c:v>
                </c:pt>
                <c:pt idx="37">
                  <c:v>857.90004290004288</c:v>
                </c:pt>
                <c:pt idx="38">
                  <c:v>929.21707421707413</c:v>
                </c:pt>
                <c:pt idx="39">
                  <c:v>1000.5062205062205</c:v>
                </c:pt>
                <c:pt idx="40">
                  <c:v>1070.5083655083654</c:v>
                </c:pt>
                <c:pt idx="41">
                  <c:v>1139.5602745602746</c:v>
                </c:pt>
                <c:pt idx="42">
                  <c:v>1208.3998283998285</c:v>
                </c:pt>
                <c:pt idx="43">
                  <c:v>1274.89703989704</c:v>
                </c:pt>
                <c:pt idx="44">
                  <c:v>1338.981123981124</c:v>
                </c:pt>
                <c:pt idx="45">
                  <c:v>1402.9279279279281</c:v>
                </c:pt>
                <c:pt idx="46">
                  <c:v>1467.831402831403</c:v>
                </c:pt>
                <c:pt idx="47">
                  <c:v>1534.1291291291291</c:v>
                </c:pt>
                <c:pt idx="48">
                  <c:v>1602.8700128700127</c:v>
                </c:pt>
                <c:pt idx="49">
                  <c:v>1672.3766623766624</c:v>
                </c:pt>
                <c:pt idx="50">
                  <c:v>1743.3311883311881</c:v>
                </c:pt>
                <c:pt idx="51">
                  <c:v>1815.2187902187902</c:v>
                </c:pt>
                <c:pt idx="52">
                  <c:v>1888.018018018018</c:v>
                </c:pt>
                <c:pt idx="53">
                  <c:v>1960.4847704847705</c:v>
                </c:pt>
                <c:pt idx="54">
                  <c:v>2032.9686829686832</c:v>
                </c:pt>
                <c:pt idx="55">
                  <c:v>2103.3762333762334</c:v>
                </c:pt>
                <c:pt idx="56">
                  <c:v>2172.9601029601031</c:v>
                </c:pt>
                <c:pt idx="57">
                  <c:v>2242.2093522093519</c:v>
                </c:pt>
                <c:pt idx="58">
                  <c:v>2311.3749463749464</c:v>
                </c:pt>
                <c:pt idx="59">
                  <c:v>2380.4225654225652</c:v>
                </c:pt>
                <c:pt idx="60">
                  <c:v>2449.0690690690685</c:v>
                </c:pt>
                <c:pt idx="61">
                  <c:v>2517.1879021879017</c:v>
                </c:pt>
                <c:pt idx="62">
                  <c:v>2584.1763191763193</c:v>
                </c:pt>
                <c:pt idx="63">
                  <c:v>2650.1051051051049</c:v>
                </c:pt>
                <c:pt idx="64">
                  <c:v>2713.1939081939081</c:v>
                </c:pt>
                <c:pt idx="65">
                  <c:v>2774.0583440583437</c:v>
                </c:pt>
                <c:pt idx="66">
                  <c:v>2831.4821964821958</c:v>
                </c:pt>
                <c:pt idx="67">
                  <c:v>2886.3556413556412</c:v>
                </c:pt>
                <c:pt idx="68">
                  <c:v>2937.629772629773</c:v>
                </c:pt>
                <c:pt idx="69">
                  <c:v>2986.6066066066064</c:v>
                </c:pt>
                <c:pt idx="70">
                  <c:v>3034.1827541827543</c:v>
                </c:pt>
                <c:pt idx="71">
                  <c:v>3082.1986271986275</c:v>
                </c:pt>
                <c:pt idx="72">
                  <c:v>3129.5817245817243</c:v>
                </c:pt>
                <c:pt idx="73">
                  <c:v>3175.8215358215357</c:v>
                </c:pt>
                <c:pt idx="74">
                  <c:v>3219.5774345774344</c:v>
                </c:pt>
                <c:pt idx="75">
                  <c:v>3262.1921921921921</c:v>
                </c:pt>
                <c:pt idx="76">
                  <c:v>3304.6246246246242</c:v>
                </c:pt>
                <c:pt idx="77">
                  <c:v>3345.9952809952811</c:v>
                </c:pt>
                <c:pt idx="78">
                  <c:v>3385.20163020163</c:v>
                </c:pt>
                <c:pt idx="79">
                  <c:v>3423.6615186615186</c:v>
                </c:pt>
                <c:pt idx="80">
                  <c:v>3460.8515658515657</c:v>
                </c:pt>
                <c:pt idx="81">
                  <c:v>3497.8978978978985</c:v>
                </c:pt>
                <c:pt idx="82">
                  <c:v>3533.8996138996131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523.97224102700568</c:v>
                </c:pt>
                <c:pt idx="2">
                  <c:v>539.93163790735593</c:v>
                </c:pt>
                <c:pt idx="3">
                  <c:v>556.37708912176322</c:v>
                </c:pt>
                <c:pt idx="4">
                  <c:v>573.32339502863636</c:v>
                </c:pt>
                <c:pt idx="5">
                  <c:v>590.78580648682896</c:v>
                </c:pt>
                <c:pt idx="6">
                  <c:v>608.78003855764064</c:v>
                </c:pt>
                <c:pt idx="7">
                  <c:v>627.3222846229072</c:v>
                </c:pt>
                <c:pt idx="8">
                  <c:v>646.42923093179058</c:v>
                </c:pt>
                <c:pt idx="9">
                  <c:v>666.11807158922261</c:v>
                </c:pt>
                <c:pt idx="10">
                  <c:v>686.40652399938256</c:v>
                </c:pt>
                <c:pt idx="11">
                  <c:v>707.31284477796737</c:v>
                </c:pt>
                <c:pt idx="12">
                  <c:v>728.8558461474355</c:v>
                </c:pt>
                <c:pt idx="13">
                  <c:v>751.05491282982302</c:v>
                </c:pt>
                <c:pt idx="14">
                  <c:v>773.93001945219191</c:v>
                </c:pt>
                <c:pt idx="15">
                  <c:v>797.50174848018219</c:v>
                </c:pt>
                <c:pt idx="16">
                  <c:v>821.7913086956429</c:v>
                </c:pt>
                <c:pt idx="17">
                  <c:v>846.82055423477482</c:v>
                </c:pt>
                <c:pt idx="18">
                  <c:v>872.61200420370528</c:v>
                </c:pt>
                <c:pt idx="19">
                  <c:v>899.18886288895442</c:v>
                </c:pt>
                <c:pt idx="20">
                  <c:v>926.57504058071947</c:v>
                </c:pt>
                <c:pt idx="21">
                  <c:v>954.79517502749536</c:v>
                </c:pt>
                <c:pt idx="22">
                  <c:v>983.87465354106905</c:v>
                </c:pt>
                <c:pt idx="23">
                  <c:v>1013.8396357715073</c:v>
                </c:pt>
                <c:pt idx="24">
                  <c:v>1044.7170771723297</c:v>
                </c:pt>
                <c:pt idx="25">
                  <c:v>1076.5347531766952</c:v>
                </c:pt>
                <c:pt idx="26">
                  <c:v>1109.3212841059942</c:v>
                </c:pt>
                <c:pt idx="27">
                  <c:v>1143.1061608329335</c:v>
                </c:pt>
                <c:pt idx="28">
                  <c:v>1177.9197712218258</c:v>
                </c:pt>
                <c:pt idx="29">
                  <c:v>1213.7934273694664</c:v>
                </c:pt>
                <c:pt idx="30">
                  <c:v>1250.7593936707206</c:v>
                </c:pt>
                <c:pt idx="31">
                  <c:v>1288.850915733587</c:v>
                </c:pt>
                <c:pt idx="32">
                  <c:v>1328.1022501693058</c:v>
                </c:pt>
                <c:pt idx="33">
                  <c:v>1368.5486952838057</c:v>
                </c:pt>
                <c:pt idx="34">
                  <c:v>1410.2266226975664</c:v>
                </c:pt>
                <c:pt idx="35">
                  <c:v>1453.1735099217669</c:v>
                </c:pt>
                <c:pt idx="36">
                  <c:v>1497.4279739194594</c:v>
                </c:pt>
                <c:pt idx="37">
                  <c:v>1543.0298056812735</c:v>
                </c:pt>
                <c:pt idx="38">
                  <c:v>1590.020005846111</c:v>
                </c:pt>
                <c:pt idx="39">
                  <c:v>1638.4408213981487</c:v>
                </c:pt>
                <c:pt idx="40">
                  <c:v>1688.3357834723702</c:v>
                </c:pt>
                <c:pt idx="41">
                  <c:v>1739.7497463018726</c:v>
                </c:pt>
                <c:pt idx="42">
                  <c:v>1792.7289273410586</c:v>
                </c:pt>
                <c:pt idx="43">
                  <c:v>1847.3209485999282</c:v>
                </c:pt>
                <c:pt idx="44">
                  <c:v>1903.5748792256622</c:v>
                </c:pt>
                <c:pt idx="45">
                  <c:v>1961.541279368766</c:v>
                </c:pt>
                <c:pt idx="46">
                  <c:v>2021.2722453721119</c:v>
                </c:pt>
                <c:pt idx="47">
                  <c:v>2082.8214563224078</c:v>
                </c:pt>
                <c:pt idx="48">
                  <c:v>2146.2442220046519</c:v>
                </c:pt>
                <c:pt idx="49">
                  <c:v>2211.5975323014386</c:v>
                </c:pt>
                <c:pt idx="50">
                  <c:v>2278.9401080801172</c:v>
                </c:pt>
                <c:pt idx="51">
                  <c:v>2348.3324536121086</c:v>
                </c:pt>
                <c:pt idx="52">
                  <c:v>2419.8369105699171</c:v>
                </c:pt>
                <c:pt idx="53">
                  <c:v>2493.5177136487259</c:v>
                </c:pt>
                <c:pt idx="54">
                  <c:v>2569.4410478608484</c:v>
                </c:pt>
                <c:pt idx="55">
                  <c:v>2647.675107552624</c:v>
                </c:pt>
                <c:pt idx="56">
                  <c:v>2728.290157194835</c:v>
                </c:pt>
                <c:pt idx="57">
                  <c:v>2811.3585939992095</c:v>
                </c:pt>
                <c:pt idx="58">
                  <c:v>2896.9550124150001</c:v>
                </c:pt>
                <c:pt idx="59">
                  <c:v>2985.1562705612473</c:v>
                </c:pt>
                <c:pt idx="60">
                  <c:v>3076.0415586519421</c:v>
                </c:pt>
                <c:pt idx="61">
                  <c:v>3169.6924694728204</c:v>
                </c:pt>
                <c:pt idx="62">
                  <c:v>3266.1930709703679</c:v>
                </c:pt>
                <c:pt idx="63">
                  <c:v>3365.6299810151622</c:v>
                </c:pt>
                <c:pt idx="64">
                  <c:v>3468.0924444035536</c:v>
                </c:pt>
                <c:pt idx="65">
                  <c:v>3573.6724121634829</c:v>
                </c:pt>
                <c:pt idx="66">
                  <c:v>3682.4646232320306</c:v>
                </c:pt>
                <c:pt idx="67">
                  <c:v>3794.5666885742362</c:v>
                </c:pt>
                <c:pt idx="68">
                  <c:v>3910.0791778147318</c:v>
                </c:pt>
                <c:pt idx="69">
                  <c:v>4029.1057084556037</c:v>
                </c:pt>
                <c:pt idx="70">
                  <c:v>4151.7530377560588</c:v>
                </c:pt>
                <c:pt idx="71">
                  <c:v>4278.1311573515677</c:v>
                </c:pt>
                <c:pt idx="72">
                  <c:v>4408.3533906922185</c:v>
                </c:pt>
                <c:pt idx="73">
                  <c:v>4542.536493382323</c:v>
                </c:pt>
                <c:pt idx="74">
                  <c:v>4680.8007565055632</c:v>
                </c:pt>
                <c:pt idx="75">
                  <c:v>4823.2701130221722</c:v>
                </c:pt>
                <c:pt idx="76">
                  <c:v>4970.0722473272144</c:v>
                </c:pt>
                <c:pt idx="77">
                  <c:v>5121.3387080612301</c:v>
                </c:pt>
                <c:pt idx="78">
                  <c:v>5277.2050242671548</c:v>
                </c:pt>
                <c:pt idx="79">
                  <c:v>5437.8108249899269</c:v>
                </c:pt>
                <c:pt idx="80">
                  <c:v>5603.2999624177228</c:v>
                </c:pt>
                <c:pt idx="81">
                  <c:v>5773.8206386664824</c:v>
                </c:pt>
                <c:pt idx="82">
                  <c:v>5949.5255363121487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7792"/>
        <c:axId val="492849360"/>
      </c:scatterChart>
      <c:valAx>
        <c:axId val="4928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9360"/>
        <c:crosses val="autoZero"/>
        <c:crossBetween val="midCat"/>
      </c:valAx>
      <c:valAx>
        <c:axId val="4928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0.10939510939510944</c:v>
                </c:pt>
                <c:pt idx="3">
                  <c:v>0.22308022308022313</c:v>
                </c:pt>
                <c:pt idx="4">
                  <c:v>0.31317031317031319</c:v>
                </c:pt>
                <c:pt idx="5">
                  <c:v>0.45688545688545634</c:v>
                </c:pt>
                <c:pt idx="6">
                  <c:v>0.56413556413556476</c:v>
                </c:pt>
                <c:pt idx="7">
                  <c:v>0.60918060918060846</c:v>
                </c:pt>
                <c:pt idx="8">
                  <c:v>0.83869583869583852</c:v>
                </c:pt>
                <c:pt idx="9">
                  <c:v>1.2741312741312747</c:v>
                </c:pt>
                <c:pt idx="10">
                  <c:v>2.0356070356070353</c:v>
                </c:pt>
                <c:pt idx="11">
                  <c:v>2.9794079794079797</c:v>
                </c:pt>
                <c:pt idx="12">
                  <c:v>3.8374088374088364</c:v>
                </c:pt>
                <c:pt idx="13">
                  <c:v>4.5002145002145015</c:v>
                </c:pt>
                <c:pt idx="14">
                  <c:v>5.3324753324753305</c:v>
                </c:pt>
                <c:pt idx="15">
                  <c:v>6.3299013299013263</c:v>
                </c:pt>
                <c:pt idx="16">
                  <c:v>7.4238524238524315</c:v>
                </c:pt>
                <c:pt idx="17">
                  <c:v>8.6851136851136843</c:v>
                </c:pt>
                <c:pt idx="18">
                  <c:v>9.8991848991848954</c:v>
                </c:pt>
                <c:pt idx="19">
                  <c:v>11.561561561561561</c:v>
                </c:pt>
                <c:pt idx="20">
                  <c:v>13.348348348348345</c:v>
                </c:pt>
                <c:pt idx="21">
                  <c:v>15.351780351780356</c:v>
                </c:pt>
                <c:pt idx="22">
                  <c:v>19.047619047619044</c:v>
                </c:pt>
                <c:pt idx="23">
                  <c:v>22.486057486057483</c:v>
                </c:pt>
                <c:pt idx="24">
                  <c:v>26.119691119691105</c:v>
                </c:pt>
                <c:pt idx="25">
                  <c:v>30.471900471900476</c:v>
                </c:pt>
                <c:pt idx="26">
                  <c:v>34.648219648219644</c:v>
                </c:pt>
                <c:pt idx="27">
                  <c:v>38.13384813384814</c:v>
                </c:pt>
                <c:pt idx="28">
                  <c:v>41.310596310596331</c:v>
                </c:pt>
                <c:pt idx="29">
                  <c:v>45.46761046761042</c:v>
                </c:pt>
                <c:pt idx="30">
                  <c:v>50.066495066495115</c:v>
                </c:pt>
                <c:pt idx="31">
                  <c:v>54.830544830544845</c:v>
                </c:pt>
                <c:pt idx="32">
                  <c:v>58.650793650793666</c:v>
                </c:pt>
                <c:pt idx="33">
                  <c:v>62.327327327327275</c:v>
                </c:pt>
                <c:pt idx="34">
                  <c:v>64.897039897039974</c:v>
                </c:pt>
                <c:pt idx="35">
                  <c:v>66.477906477906515</c:v>
                </c:pt>
                <c:pt idx="36">
                  <c:v>68.627198627198652</c:v>
                </c:pt>
                <c:pt idx="37">
                  <c:v>70.632775632775463</c:v>
                </c:pt>
                <c:pt idx="38">
                  <c:v>71.093951093951034</c:v>
                </c:pt>
                <c:pt idx="39">
                  <c:v>71.066066066066185</c:v>
                </c:pt>
                <c:pt idx="40">
                  <c:v>69.77906477906464</c:v>
                </c:pt>
                <c:pt idx="41">
                  <c:v>68.828828828828989</c:v>
                </c:pt>
                <c:pt idx="42">
                  <c:v>68.616473616473684</c:v>
                </c:pt>
                <c:pt idx="43">
                  <c:v>66.274131274131321</c:v>
                </c:pt>
                <c:pt idx="44">
                  <c:v>63.861003861003773</c:v>
                </c:pt>
                <c:pt idx="45">
                  <c:v>63.723723723723815</c:v>
                </c:pt>
                <c:pt idx="46">
                  <c:v>64.680394680394727</c:v>
                </c:pt>
                <c:pt idx="47">
                  <c:v>66.074646074645841</c:v>
                </c:pt>
                <c:pt idx="48">
                  <c:v>68.517803517803429</c:v>
                </c:pt>
                <c:pt idx="49">
                  <c:v>69.28356928356942</c:v>
                </c:pt>
                <c:pt idx="50">
                  <c:v>70.73144573144549</c:v>
                </c:pt>
                <c:pt idx="51">
                  <c:v>71.664521664521942</c:v>
                </c:pt>
                <c:pt idx="52">
                  <c:v>72.576147576147548</c:v>
                </c:pt>
                <c:pt idx="53">
                  <c:v>72.243672243672279</c:v>
                </c:pt>
                <c:pt idx="54">
                  <c:v>72.260832260832501</c:v>
                </c:pt>
                <c:pt idx="55">
                  <c:v>70.184470184470172</c:v>
                </c:pt>
                <c:pt idx="56">
                  <c:v>69.360789360789511</c:v>
                </c:pt>
                <c:pt idx="57">
                  <c:v>69.026169026168589</c:v>
                </c:pt>
                <c:pt idx="58">
                  <c:v>68.942513942514267</c:v>
                </c:pt>
                <c:pt idx="59">
                  <c:v>68.824538824538593</c:v>
                </c:pt>
                <c:pt idx="60">
                  <c:v>68.423423423423117</c:v>
                </c:pt>
                <c:pt idx="61">
                  <c:v>67.895752895752992</c:v>
                </c:pt>
                <c:pt idx="62">
                  <c:v>66.765336765337395</c:v>
                </c:pt>
                <c:pt idx="63">
                  <c:v>65.705705705705384</c:v>
                </c:pt>
                <c:pt idx="64">
                  <c:v>62.865722865722937</c:v>
                </c:pt>
                <c:pt idx="65">
                  <c:v>60.641355641355339</c:v>
                </c:pt>
                <c:pt idx="66">
                  <c:v>57.200772200771944</c:v>
                </c:pt>
                <c:pt idx="67">
                  <c:v>54.650364650365127</c:v>
                </c:pt>
                <c:pt idx="68">
                  <c:v>51.051051051051608</c:v>
                </c:pt>
                <c:pt idx="69">
                  <c:v>48.75375375375318</c:v>
                </c:pt>
                <c:pt idx="70">
                  <c:v>47.353067353067608</c:v>
                </c:pt>
                <c:pt idx="71">
                  <c:v>47.792792792793016</c:v>
                </c:pt>
                <c:pt idx="72">
                  <c:v>47.160017160016587</c:v>
                </c:pt>
                <c:pt idx="73">
                  <c:v>46.016731016731164</c:v>
                </c:pt>
                <c:pt idx="74">
                  <c:v>43.532818532818446</c:v>
                </c:pt>
                <c:pt idx="75">
                  <c:v>42.39167739167754</c:v>
                </c:pt>
                <c:pt idx="76">
                  <c:v>42.209352209351827</c:v>
                </c:pt>
                <c:pt idx="77">
                  <c:v>41.147576147576665</c:v>
                </c:pt>
                <c:pt idx="78">
                  <c:v>38.983268983268708</c:v>
                </c:pt>
                <c:pt idx="79">
                  <c:v>38.236808236808365</c:v>
                </c:pt>
                <c:pt idx="80">
                  <c:v>36.966966966966929</c:v>
                </c:pt>
                <c:pt idx="81">
                  <c:v>36.823251823252512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6.1747594022963327E-3</c:v>
                </c:pt>
                <c:pt idx="3">
                  <c:v>2.1534208567942685E-2</c:v>
                </c:pt>
                <c:pt idx="4">
                  <c:v>4.4715522977958722E-2</c:v>
                </c:pt>
                <c:pt idx="5">
                  <c:v>7.5091277370538251E-2</c:v>
                </c:pt>
                <c:pt idx="6">
                  <c:v>0.11225290642576867</c:v>
                </c:pt>
                <c:pt idx="7">
                  <c:v>0.15589995490781441</c:v>
                </c:pt>
                <c:pt idx="8">
                  <c:v>0.20579605076072516</c:v>
                </c:pt>
                <c:pt idx="9">
                  <c:v>0.2617469470307528</c:v>
                </c:pt>
                <c:pt idx="10">
                  <c:v>0.32358802926120567</c:v>
                </c:pt>
                <c:pt idx="11">
                  <c:v>0.39117655520531869</c:v>
                </c:pt>
                <c:pt idx="12">
                  <c:v>0.46438651888619598</c:v>
                </c:pt>
                <c:pt idx="13">
                  <c:v>0.5431050842095031</c:v>
                </c:pt>
                <c:pt idx="14">
                  <c:v>0.62723001314273497</c:v>
                </c:pt>
                <c:pt idx="15">
                  <c:v>0.71666775364387425</c:v>
                </c:pt>
                <c:pt idx="16">
                  <c:v>0.81133198184308331</c:v>
                </c:pt>
                <c:pt idx="17">
                  <c:v>0.91114246680953803</c:v>
                </c:pt>
                <c:pt idx="18">
                  <c:v>1.0160241704582016</c:v>
                </c:pt>
                <c:pt idx="19">
                  <c:v>1.1259065227280665</c:v>
                </c:pt>
                <c:pt idx="20">
                  <c:v>1.2407228299586015</c:v>
                </c:pt>
                <c:pt idx="21">
                  <c:v>1.3604097862182285</c:v>
                </c:pt>
                <c:pt idx="22">
                  <c:v>1.484907065403847</c:v>
                </c:pt>
                <c:pt idx="23">
                  <c:v>1.6141569775559401</c:v>
                </c:pt>
                <c:pt idx="24">
                  <c:v>1.7481041768372316</c:v>
                </c:pt>
                <c:pt idx="25">
                  <c:v>1.8866954115231587</c:v>
                </c:pt>
                <c:pt idx="26">
                  <c:v>2.0298793084878617</c:v>
                </c:pt>
                <c:pt idx="27">
                  <c:v>2.17760618626453</c:v>
                </c:pt>
                <c:pt idx="28">
                  <c:v>2.3298278919663518</c:v>
                </c:pt>
                <c:pt idx="29">
                  <c:v>2.4864976582793883</c:v>
                </c:pt>
                <c:pt idx="30">
                  <c:v>2.6475699774552521</c:v>
                </c:pt>
                <c:pt idx="31">
                  <c:v>2.8130004897921319</c:v>
                </c:pt>
                <c:pt idx="32">
                  <c:v>2.9827458845356922</c:v>
                </c:pt>
                <c:pt idx="33">
                  <c:v>3.156763811484165</c:v>
                </c:pt>
                <c:pt idx="34">
                  <c:v>3.3350128018654748</c:v>
                </c:pt>
                <c:pt idx="35">
                  <c:v>3.5174521972835322</c:v>
                </c:pt>
                <c:pt idx="36">
                  <c:v>3.704042085717802</c:v>
                </c:pt>
                <c:pt idx="37">
                  <c:v>3.8947432437135698</c:v>
                </c:pt>
                <c:pt idx="38">
                  <c:v>4.0895170840267845</c:v>
                </c:pt>
                <c:pt idx="39">
                  <c:v>4.2883256080925385</c:v>
                </c:pt>
                <c:pt idx="40">
                  <c:v>4.4911313627737632</c:v>
                </c:pt>
                <c:pt idx="41">
                  <c:v>4.6978974009203638</c:v>
                </c:pt>
                <c:pt idx="42">
                  <c:v>4.9085872453309172</c:v>
                </c:pt>
                <c:pt idx="43">
                  <c:v>5.1231648557616296</c:v>
                </c:pt>
                <c:pt idx="44">
                  <c:v>5.3415945986718185</c:v>
                </c:pt>
                <c:pt idx="45">
                  <c:v>5.5638412194333462</c:v>
                </c:pt>
                <c:pt idx="46">
                  <c:v>5.7898698167641411</c:v>
                </c:pt>
                <c:pt idx="47">
                  <c:v>6.0196458191739159</c:v>
                </c:pt>
                <c:pt idx="48">
                  <c:v>6.2531349632347588</c:v>
                </c:pt>
                <c:pt idx="49">
                  <c:v>6.4903032735099755</c:v>
                </c:pt>
                <c:pt idx="50">
                  <c:v>6.7311170439931169</c:v>
                </c:pt>
                <c:pt idx="51">
                  <c:v>6.9755428209249839</c:v>
                </c:pt>
                <c:pt idx="52">
                  <c:v>7.22354738687023</c:v>
                </c:pt>
                <c:pt idx="53">
                  <c:v>7.4750977459476724</c:v>
                </c:pt>
                <c:pt idx="54">
                  <c:v>7.730161110118881</c:v>
                </c:pt>
                <c:pt idx="55">
                  <c:v>7.9887048864493604</c:v>
                </c:pt>
                <c:pt idx="56">
                  <c:v>8.2506966652647939</c:v>
                </c:pt>
                <c:pt idx="57">
                  <c:v>8.5161042091324255</c:v>
                </c:pt>
                <c:pt idx="58">
                  <c:v>8.7848954426040997</c:v>
                </c:pt>
                <c:pt idx="59">
                  <c:v>9.05703844266346</c:v>
                </c:pt>
                <c:pt idx="60">
                  <c:v>9.3325014298249727</c:v>
                </c:pt>
                <c:pt idx="61">
                  <c:v>9.6112527598371464</c:v>
                </c:pt>
                <c:pt idx="62">
                  <c:v>9.8932609159464242</c:v>
                </c:pt>
                <c:pt idx="63">
                  <c:v>10.178494501682188</c:v>
                </c:pt>
                <c:pt idx="64">
                  <c:v>10.466922234126347</c:v>
                </c:pt>
                <c:pt idx="65">
                  <c:v>10.758512937634501</c:v>
                </c:pt>
                <c:pt idx="66">
                  <c:v>11.053235537977779</c:v>
                </c:pt>
                <c:pt idx="67">
                  <c:v>11.351059056877627</c:v>
                </c:pt>
                <c:pt idx="68">
                  <c:v>11.651952606907516</c:v>
                </c:pt>
                <c:pt idx="69">
                  <c:v>11.955885386737778</c:v>
                </c:pt>
                <c:pt idx="70">
                  <c:v>12.262826676701739</c:v>
                </c:pt>
                <c:pt idx="71">
                  <c:v>12.572745834662699</c:v>
                </c:pt>
                <c:pt idx="72">
                  <c:v>12.885612292163218</c:v>
                </c:pt>
                <c:pt idx="73">
                  <c:v>13.201395550839051</c:v>
                </c:pt>
                <c:pt idx="74">
                  <c:v>13.520065179082007</c:v>
                </c:pt>
                <c:pt idx="75">
                  <c:v>13.841590808936436</c:v>
                </c:pt>
                <c:pt idx="76">
                  <c:v>14.165942133215756</c:v>
                </c:pt>
                <c:pt idx="77">
                  <c:v>14.493088902825912</c:v>
                </c:pt>
                <c:pt idx="78">
                  <c:v>14.82300092428393</c:v>
                </c:pt>
                <c:pt idx="79">
                  <c:v>15.155648057420246</c:v>
                </c:pt>
                <c:pt idx="80">
                  <c:v>15.491000213254468</c:v>
                </c:pt>
                <c:pt idx="81">
                  <c:v>15.829027352034734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75608"/>
        <c:axId val="488576000"/>
      </c:scatterChart>
      <c:valAx>
        <c:axId val="48857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6000"/>
        <c:crosses val="autoZero"/>
        <c:crossBetween val="midCat"/>
      </c:valAx>
      <c:valAx>
        <c:axId val="4885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0.33247533247533256</c:v>
                </c:pt>
                <c:pt idx="3">
                  <c:v>0.77863577863577882</c:v>
                </c:pt>
                <c:pt idx="4">
                  <c:v>1.3148863148863152</c:v>
                </c:pt>
                <c:pt idx="5">
                  <c:v>1.9948519948519947</c:v>
                </c:pt>
                <c:pt idx="6">
                  <c:v>2.7820677820677826</c:v>
                </c:pt>
                <c:pt idx="7">
                  <c:v>3.6143286143286142</c:v>
                </c:pt>
                <c:pt idx="8">
                  <c:v>4.6761046761046758</c:v>
                </c:pt>
                <c:pt idx="9">
                  <c:v>6.1733161733161737</c:v>
                </c:pt>
                <c:pt idx="10">
                  <c:v>8.4320034320034321</c:v>
                </c:pt>
                <c:pt idx="11">
                  <c:v>11.634491634491635</c:v>
                </c:pt>
                <c:pt idx="12">
                  <c:v>15.694980694980694</c:v>
                </c:pt>
                <c:pt idx="13">
                  <c:v>20.418275418275417</c:v>
                </c:pt>
                <c:pt idx="14">
                  <c:v>25.973830973830971</c:v>
                </c:pt>
                <c:pt idx="15">
                  <c:v>32.52681252681252</c:v>
                </c:pt>
                <c:pt idx="16">
                  <c:v>40.173745173745175</c:v>
                </c:pt>
                <c:pt idx="17">
                  <c:v>49.081939081939083</c:v>
                </c:pt>
                <c:pt idx="18">
                  <c:v>59.204204204204203</c:v>
                </c:pt>
                <c:pt idx="19">
                  <c:v>70.988845988845995</c:v>
                </c:pt>
                <c:pt idx="20">
                  <c:v>84.560274560274564</c:v>
                </c:pt>
                <c:pt idx="21">
                  <c:v>100.13513513513514</c:v>
                </c:pt>
                <c:pt idx="22">
                  <c:v>119.40583440583441</c:v>
                </c:pt>
                <c:pt idx="23">
                  <c:v>142.11497211497212</c:v>
                </c:pt>
                <c:pt idx="24">
                  <c:v>168.45774345774345</c:v>
                </c:pt>
                <c:pt idx="25">
                  <c:v>199.15272415272415</c:v>
                </c:pt>
                <c:pt idx="26">
                  <c:v>234.02402402402402</c:v>
                </c:pt>
                <c:pt idx="27">
                  <c:v>272.38095238095235</c:v>
                </c:pt>
                <c:pt idx="28">
                  <c:v>313.91462891462891</c:v>
                </c:pt>
                <c:pt idx="29">
                  <c:v>359.60531960531955</c:v>
                </c:pt>
                <c:pt idx="30">
                  <c:v>409.89489489489489</c:v>
                </c:pt>
                <c:pt idx="31">
                  <c:v>464.94851994851996</c:v>
                </c:pt>
                <c:pt idx="32">
                  <c:v>523.82239382239391</c:v>
                </c:pt>
                <c:pt idx="33">
                  <c:v>586.3728013728014</c:v>
                </c:pt>
                <c:pt idx="34">
                  <c:v>651.4929214929216</c:v>
                </c:pt>
                <c:pt idx="35">
                  <c:v>718.19390819390833</c:v>
                </c:pt>
                <c:pt idx="36">
                  <c:v>787.0441870441872</c:v>
                </c:pt>
                <c:pt idx="37">
                  <c:v>857.90004290004288</c:v>
                </c:pt>
                <c:pt idx="38">
                  <c:v>929.21707421707413</c:v>
                </c:pt>
                <c:pt idx="39">
                  <c:v>1000.5062205062205</c:v>
                </c:pt>
                <c:pt idx="40">
                  <c:v>1070.5083655083654</c:v>
                </c:pt>
                <c:pt idx="41">
                  <c:v>1139.5602745602746</c:v>
                </c:pt>
                <c:pt idx="42">
                  <c:v>1208.3998283998285</c:v>
                </c:pt>
                <c:pt idx="43">
                  <c:v>1274.89703989704</c:v>
                </c:pt>
                <c:pt idx="44">
                  <c:v>1338.981123981124</c:v>
                </c:pt>
                <c:pt idx="45">
                  <c:v>1402.9279279279281</c:v>
                </c:pt>
                <c:pt idx="46">
                  <c:v>1467.831402831403</c:v>
                </c:pt>
                <c:pt idx="47">
                  <c:v>1534.1291291291291</c:v>
                </c:pt>
                <c:pt idx="48">
                  <c:v>1602.8700128700127</c:v>
                </c:pt>
                <c:pt idx="49">
                  <c:v>1672.3766623766624</c:v>
                </c:pt>
                <c:pt idx="50">
                  <c:v>1743.3311883311881</c:v>
                </c:pt>
                <c:pt idx="51">
                  <c:v>1815.2187902187902</c:v>
                </c:pt>
                <c:pt idx="52">
                  <c:v>1888.018018018018</c:v>
                </c:pt>
                <c:pt idx="53">
                  <c:v>1960.4847704847705</c:v>
                </c:pt>
                <c:pt idx="54">
                  <c:v>2032.9686829686832</c:v>
                </c:pt>
                <c:pt idx="55">
                  <c:v>2103.3762333762334</c:v>
                </c:pt>
                <c:pt idx="56">
                  <c:v>2172.9601029601031</c:v>
                </c:pt>
                <c:pt idx="57">
                  <c:v>2242.2093522093519</c:v>
                </c:pt>
                <c:pt idx="58">
                  <c:v>2311.3749463749464</c:v>
                </c:pt>
                <c:pt idx="59">
                  <c:v>2380.4225654225652</c:v>
                </c:pt>
                <c:pt idx="60">
                  <c:v>2449.0690690690685</c:v>
                </c:pt>
                <c:pt idx="61">
                  <c:v>2517.1879021879017</c:v>
                </c:pt>
                <c:pt idx="62">
                  <c:v>2584.1763191763193</c:v>
                </c:pt>
                <c:pt idx="63">
                  <c:v>2650.1051051051049</c:v>
                </c:pt>
                <c:pt idx="64">
                  <c:v>2713.1939081939081</c:v>
                </c:pt>
                <c:pt idx="65">
                  <c:v>2774.0583440583437</c:v>
                </c:pt>
                <c:pt idx="66">
                  <c:v>2831.4821964821958</c:v>
                </c:pt>
                <c:pt idx="67">
                  <c:v>2886.3556413556412</c:v>
                </c:pt>
                <c:pt idx="68">
                  <c:v>2937.629772629773</c:v>
                </c:pt>
                <c:pt idx="69">
                  <c:v>2986.6066066066064</c:v>
                </c:pt>
                <c:pt idx="70">
                  <c:v>3034.1827541827543</c:v>
                </c:pt>
                <c:pt idx="71">
                  <c:v>3082.1986271986275</c:v>
                </c:pt>
                <c:pt idx="72">
                  <c:v>3129.5817245817243</c:v>
                </c:pt>
                <c:pt idx="73">
                  <c:v>3175.8215358215357</c:v>
                </c:pt>
                <c:pt idx="74">
                  <c:v>3219.5774345774344</c:v>
                </c:pt>
                <c:pt idx="75">
                  <c:v>3262.1921921921921</c:v>
                </c:pt>
                <c:pt idx="76">
                  <c:v>3304.6246246246242</c:v>
                </c:pt>
                <c:pt idx="77">
                  <c:v>3345.9952809952811</c:v>
                </c:pt>
                <c:pt idx="78">
                  <c:v>3385.20163020163</c:v>
                </c:pt>
                <c:pt idx="79">
                  <c:v>3423.6615186615186</c:v>
                </c:pt>
                <c:pt idx="80">
                  <c:v>3460.8515658515657</c:v>
                </c:pt>
                <c:pt idx="81">
                  <c:v>3497.8978978978985</c:v>
                </c:pt>
                <c:pt idx="82">
                  <c:v>3533.8996138996131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3.1811617794341634E-11</c:v>
                </c:pt>
                <c:pt idx="4">
                  <c:v>4.771742669151245E-11</c:v>
                </c:pt>
                <c:pt idx="5">
                  <c:v>6.3623235588683267E-11</c:v>
                </c:pt>
                <c:pt idx="6">
                  <c:v>7.9529044485854084E-11</c:v>
                </c:pt>
                <c:pt idx="7">
                  <c:v>9.5434853383024901E-11</c:v>
                </c:pt>
                <c:pt idx="8">
                  <c:v>1.113406622801957E-10</c:v>
                </c:pt>
                <c:pt idx="9">
                  <c:v>1.272464711773664E-10</c:v>
                </c:pt>
                <c:pt idx="10">
                  <c:v>1.4315228007453636E-10</c:v>
                </c:pt>
                <c:pt idx="11">
                  <c:v>1.5905808897170085E-10</c:v>
                </c:pt>
                <c:pt idx="12">
                  <c:v>1.7496389786882502E-10</c:v>
                </c:pt>
                <c:pt idx="13">
                  <c:v>1.9086970676565123E-10</c:v>
                </c:pt>
                <c:pt idx="14">
                  <c:v>2.0677551566027569E-10</c:v>
                </c:pt>
                <c:pt idx="15">
                  <c:v>2.2268132453863139E-10</c:v>
                </c:pt>
                <c:pt idx="16">
                  <c:v>2.3858713329677624E-10</c:v>
                </c:pt>
                <c:pt idx="17">
                  <c:v>2.5449294116667661E-10</c:v>
                </c:pt>
                <c:pt idx="18">
                  <c:v>2.7039874247329008E-10</c:v>
                </c:pt>
                <c:pt idx="19">
                  <c:v>2.8630449528349222E-10</c:v>
                </c:pt>
                <c:pt idx="20">
                  <c:v>3.0220988975557336E-10</c:v>
                </c:pt>
                <c:pt idx="21">
                  <c:v>3.1811263669737343E-10</c:v>
                </c:pt>
                <c:pt idx="22">
                  <c:v>3.3399583454326653E-10</c:v>
                </c:pt>
                <c:pt idx="23">
                  <c:v>3.4973532589942913E-10</c:v>
                </c:pt>
                <c:pt idx="24">
                  <c:v>3.6445249314752842E-10</c:v>
                </c:pt>
                <c:pt idx="25">
                  <c:v>3.7341256631609317E-10</c:v>
                </c:pt>
                <c:pt idx="26">
                  <c:v>3.7364158786833386E-10</c:v>
                </c:pt>
                <c:pt idx="27">
                  <c:v>3.7364158786833428E-10</c:v>
                </c:pt>
                <c:pt idx="28">
                  <c:v>3.7364158786833428E-10</c:v>
                </c:pt>
                <c:pt idx="29">
                  <c:v>3.7364158786833428E-10</c:v>
                </c:pt>
                <c:pt idx="30">
                  <c:v>3.7364158786833428E-10</c:v>
                </c:pt>
                <c:pt idx="31">
                  <c:v>3.7364158786833428E-10</c:v>
                </c:pt>
                <c:pt idx="32">
                  <c:v>3.7364158786833428E-10</c:v>
                </c:pt>
                <c:pt idx="33">
                  <c:v>3.7364158786833428E-10</c:v>
                </c:pt>
                <c:pt idx="34">
                  <c:v>3.7364158786833428E-10</c:v>
                </c:pt>
                <c:pt idx="35">
                  <c:v>3.7364158786833428E-10</c:v>
                </c:pt>
                <c:pt idx="36">
                  <c:v>3.7364158786833428E-10</c:v>
                </c:pt>
                <c:pt idx="37">
                  <c:v>3.7364158786833428E-10</c:v>
                </c:pt>
                <c:pt idx="38">
                  <c:v>3.7364158786833428E-10</c:v>
                </c:pt>
                <c:pt idx="39">
                  <c:v>3.7364158786833428E-10</c:v>
                </c:pt>
                <c:pt idx="40">
                  <c:v>3.7364158786833428E-10</c:v>
                </c:pt>
                <c:pt idx="41">
                  <c:v>3.7364158786833428E-10</c:v>
                </c:pt>
                <c:pt idx="42">
                  <c:v>3.7364158786833428E-10</c:v>
                </c:pt>
                <c:pt idx="43">
                  <c:v>3.7364158786833428E-10</c:v>
                </c:pt>
                <c:pt idx="44">
                  <c:v>3.7364158786833428E-10</c:v>
                </c:pt>
                <c:pt idx="45">
                  <c:v>3.7364158786833428E-10</c:v>
                </c:pt>
                <c:pt idx="46">
                  <c:v>3.7364158786833428E-10</c:v>
                </c:pt>
                <c:pt idx="47">
                  <c:v>3.7364158786833428E-10</c:v>
                </c:pt>
                <c:pt idx="48">
                  <c:v>3.7364158786833428E-10</c:v>
                </c:pt>
                <c:pt idx="49">
                  <c:v>3.7364158786833428E-10</c:v>
                </c:pt>
                <c:pt idx="50">
                  <c:v>3.7364158786833428E-10</c:v>
                </c:pt>
                <c:pt idx="51">
                  <c:v>3.7364158786833428E-10</c:v>
                </c:pt>
                <c:pt idx="52">
                  <c:v>3.7364158786833428E-10</c:v>
                </c:pt>
                <c:pt idx="53">
                  <c:v>3.7364158786833428E-10</c:v>
                </c:pt>
                <c:pt idx="54">
                  <c:v>3.7364158786833428E-10</c:v>
                </c:pt>
                <c:pt idx="55">
                  <c:v>3.7364158786833428E-10</c:v>
                </c:pt>
                <c:pt idx="56">
                  <c:v>3.7364158786833428E-10</c:v>
                </c:pt>
                <c:pt idx="57">
                  <c:v>3.7364158786833428E-10</c:v>
                </c:pt>
                <c:pt idx="58">
                  <c:v>3.7364158786833428E-10</c:v>
                </c:pt>
                <c:pt idx="59">
                  <c:v>3.7364158786833428E-10</c:v>
                </c:pt>
                <c:pt idx="60">
                  <c:v>3.7364158786833428E-10</c:v>
                </c:pt>
                <c:pt idx="61">
                  <c:v>3.7364158786833428E-10</c:v>
                </c:pt>
                <c:pt idx="62">
                  <c:v>3.7364158786833428E-10</c:v>
                </c:pt>
                <c:pt idx="63">
                  <c:v>3.7364158786833428E-10</c:v>
                </c:pt>
                <c:pt idx="64">
                  <c:v>3.7364158786833428E-10</c:v>
                </c:pt>
                <c:pt idx="65">
                  <c:v>3.7364158786833428E-10</c:v>
                </c:pt>
                <c:pt idx="66">
                  <c:v>3.7364158786833428E-10</c:v>
                </c:pt>
                <c:pt idx="67">
                  <c:v>3.7364158786833428E-10</c:v>
                </c:pt>
                <c:pt idx="68">
                  <c:v>3.7364158786833428E-10</c:v>
                </c:pt>
                <c:pt idx="69">
                  <c:v>3.7364158786833428E-10</c:v>
                </c:pt>
                <c:pt idx="70">
                  <c:v>3.7364158786833428E-10</c:v>
                </c:pt>
                <c:pt idx="71">
                  <c:v>3.7364158786833428E-10</c:v>
                </c:pt>
                <c:pt idx="72">
                  <c:v>3.7364158786833428E-10</c:v>
                </c:pt>
                <c:pt idx="73">
                  <c:v>3.7364158786833428E-10</c:v>
                </c:pt>
                <c:pt idx="74">
                  <c:v>3.7364158786833428E-10</c:v>
                </c:pt>
                <c:pt idx="75">
                  <c:v>3.7364158786833428E-10</c:v>
                </c:pt>
                <c:pt idx="76">
                  <c:v>3.7364158786833428E-10</c:v>
                </c:pt>
                <c:pt idx="77">
                  <c:v>3.7364158786833428E-10</c:v>
                </c:pt>
                <c:pt idx="78">
                  <c:v>3.7364158786833428E-10</c:v>
                </c:pt>
                <c:pt idx="79">
                  <c:v>3.7364158786833428E-10</c:v>
                </c:pt>
                <c:pt idx="80">
                  <c:v>3.7364158786833428E-10</c:v>
                </c:pt>
                <c:pt idx="81">
                  <c:v>3.7364158786833428E-10</c:v>
                </c:pt>
                <c:pt idx="82">
                  <c:v>3.7364158786833428E-10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78352"/>
        <c:axId val="488575216"/>
      </c:scatterChart>
      <c:valAx>
        <c:axId val="4885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5216"/>
        <c:crosses val="autoZero"/>
        <c:crossBetween val="midCat"/>
      </c:valAx>
      <c:valAx>
        <c:axId val="4885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0.10939510939510944</c:v>
                </c:pt>
                <c:pt idx="3">
                  <c:v>0.22308022308022313</c:v>
                </c:pt>
                <c:pt idx="4">
                  <c:v>0.31317031317031319</c:v>
                </c:pt>
                <c:pt idx="5">
                  <c:v>0.45688545688545634</c:v>
                </c:pt>
                <c:pt idx="6">
                  <c:v>0.56413556413556476</c:v>
                </c:pt>
                <c:pt idx="7">
                  <c:v>0.60918060918060846</c:v>
                </c:pt>
                <c:pt idx="8">
                  <c:v>0.83869583869583852</c:v>
                </c:pt>
                <c:pt idx="9">
                  <c:v>1.2741312741312747</c:v>
                </c:pt>
                <c:pt idx="10">
                  <c:v>2.0356070356070353</c:v>
                </c:pt>
                <c:pt idx="11">
                  <c:v>2.9794079794079797</c:v>
                </c:pt>
                <c:pt idx="12">
                  <c:v>3.8374088374088364</c:v>
                </c:pt>
                <c:pt idx="13">
                  <c:v>4.5002145002145015</c:v>
                </c:pt>
                <c:pt idx="14">
                  <c:v>5.3324753324753305</c:v>
                </c:pt>
                <c:pt idx="15">
                  <c:v>6.3299013299013263</c:v>
                </c:pt>
                <c:pt idx="16">
                  <c:v>7.4238524238524315</c:v>
                </c:pt>
                <c:pt idx="17">
                  <c:v>8.6851136851136843</c:v>
                </c:pt>
                <c:pt idx="18">
                  <c:v>9.8991848991848954</c:v>
                </c:pt>
                <c:pt idx="19">
                  <c:v>11.561561561561561</c:v>
                </c:pt>
                <c:pt idx="20">
                  <c:v>13.348348348348345</c:v>
                </c:pt>
                <c:pt idx="21">
                  <c:v>15.351780351780356</c:v>
                </c:pt>
                <c:pt idx="22">
                  <c:v>19.047619047619044</c:v>
                </c:pt>
                <c:pt idx="23">
                  <c:v>22.486057486057483</c:v>
                </c:pt>
                <c:pt idx="24">
                  <c:v>26.119691119691105</c:v>
                </c:pt>
                <c:pt idx="25">
                  <c:v>30.471900471900476</c:v>
                </c:pt>
                <c:pt idx="26">
                  <c:v>34.648219648219644</c:v>
                </c:pt>
                <c:pt idx="27">
                  <c:v>38.13384813384814</c:v>
                </c:pt>
                <c:pt idx="28">
                  <c:v>41.310596310596331</c:v>
                </c:pt>
                <c:pt idx="29">
                  <c:v>45.46761046761042</c:v>
                </c:pt>
                <c:pt idx="30">
                  <c:v>50.066495066495115</c:v>
                </c:pt>
                <c:pt idx="31">
                  <c:v>54.830544830544845</c:v>
                </c:pt>
                <c:pt idx="32">
                  <c:v>58.650793650793666</c:v>
                </c:pt>
                <c:pt idx="33">
                  <c:v>62.327327327327275</c:v>
                </c:pt>
                <c:pt idx="34">
                  <c:v>64.897039897039974</c:v>
                </c:pt>
                <c:pt idx="35">
                  <c:v>66.477906477906515</c:v>
                </c:pt>
                <c:pt idx="36">
                  <c:v>68.627198627198652</c:v>
                </c:pt>
                <c:pt idx="37">
                  <c:v>70.632775632775463</c:v>
                </c:pt>
                <c:pt idx="38">
                  <c:v>71.093951093951034</c:v>
                </c:pt>
                <c:pt idx="39">
                  <c:v>71.066066066066185</c:v>
                </c:pt>
                <c:pt idx="40">
                  <c:v>69.77906477906464</c:v>
                </c:pt>
                <c:pt idx="41">
                  <c:v>68.828828828828989</c:v>
                </c:pt>
                <c:pt idx="42">
                  <c:v>68.616473616473684</c:v>
                </c:pt>
                <c:pt idx="43">
                  <c:v>66.274131274131321</c:v>
                </c:pt>
                <c:pt idx="44">
                  <c:v>63.861003861003773</c:v>
                </c:pt>
                <c:pt idx="45">
                  <c:v>63.723723723723815</c:v>
                </c:pt>
                <c:pt idx="46">
                  <c:v>64.680394680394727</c:v>
                </c:pt>
                <c:pt idx="47">
                  <c:v>66.074646074645841</c:v>
                </c:pt>
                <c:pt idx="48">
                  <c:v>68.517803517803429</c:v>
                </c:pt>
                <c:pt idx="49">
                  <c:v>69.28356928356942</c:v>
                </c:pt>
                <c:pt idx="50">
                  <c:v>70.73144573144549</c:v>
                </c:pt>
                <c:pt idx="51">
                  <c:v>71.664521664521942</c:v>
                </c:pt>
                <c:pt idx="52">
                  <c:v>72.576147576147548</c:v>
                </c:pt>
                <c:pt idx="53">
                  <c:v>72.243672243672279</c:v>
                </c:pt>
                <c:pt idx="54">
                  <c:v>72.260832260832501</c:v>
                </c:pt>
                <c:pt idx="55">
                  <c:v>70.184470184470172</c:v>
                </c:pt>
                <c:pt idx="56">
                  <c:v>69.360789360789511</c:v>
                </c:pt>
                <c:pt idx="57">
                  <c:v>69.026169026168589</c:v>
                </c:pt>
                <c:pt idx="58">
                  <c:v>68.942513942514267</c:v>
                </c:pt>
                <c:pt idx="59">
                  <c:v>68.824538824538593</c:v>
                </c:pt>
                <c:pt idx="60">
                  <c:v>68.423423423423117</c:v>
                </c:pt>
                <c:pt idx="61">
                  <c:v>67.895752895752992</c:v>
                </c:pt>
                <c:pt idx="62">
                  <c:v>66.765336765337395</c:v>
                </c:pt>
                <c:pt idx="63">
                  <c:v>65.705705705705384</c:v>
                </c:pt>
                <c:pt idx="64">
                  <c:v>62.865722865722937</c:v>
                </c:pt>
                <c:pt idx="65">
                  <c:v>60.641355641355339</c:v>
                </c:pt>
                <c:pt idx="66">
                  <c:v>57.200772200771944</c:v>
                </c:pt>
                <c:pt idx="67">
                  <c:v>54.650364650365127</c:v>
                </c:pt>
                <c:pt idx="68">
                  <c:v>51.051051051051608</c:v>
                </c:pt>
                <c:pt idx="69">
                  <c:v>48.75375375375318</c:v>
                </c:pt>
                <c:pt idx="70">
                  <c:v>47.353067353067608</c:v>
                </c:pt>
                <c:pt idx="71">
                  <c:v>47.792792792793016</c:v>
                </c:pt>
                <c:pt idx="72">
                  <c:v>47.160017160016587</c:v>
                </c:pt>
                <c:pt idx="73">
                  <c:v>46.016731016731164</c:v>
                </c:pt>
                <c:pt idx="74">
                  <c:v>43.532818532818446</c:v>
                </c:pt>
                <c:pt idx="75">
                  <c:v>42.39167739167754</c:v>
                </c:pt>
                <c:pt idx="76">
                  <c:v>42.209352209351827</c:v>
                </c:pt>
                <c:pt idx="77">
                  <c:v>41.147576147576665</c:v>
                </c:pt>
                <c:pt idx="78">
                  <c:v>38.983268983268708</c:v>
                </c:pt>
                <c:pt idx="79">
                  <c:v>38.236808236808365</c:v>
                </c:pt>
                <c:pt idx="80">
                  <c:v>36.966966966966929</c:v>
                </c:pt>
                <c:pt idx="81">
                  <c:v>36.823251823252512</c:v>
                </c:pt>
                <c:pt idx="82">
                  <c:v>35.778635778634388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1.5905808897170817E-11</c:v>
                </c:pt>
                <c:pt idx="4">
                  <c:v>1.5905808897170817E-11</c:v>
                </c:pt>
                <c:pt idx="5">
                  <c:v>1.5905808897170817E-11</c:v>
                </c:pt>
                <c:pt idx="6">
                  <c:v>1.5905808897170817E-11</c:v>
                </c:pt>
                <c:pt idx="7">
                  <c:v>1.5905808897170814E-11</c:v>
                </c:pt>
                <c:pt idx="8">
                  <c:v>1.5905808897170801E-11</c:v>
                </c:pt>
                <c:pt idx="9">
                  <c:v>1.59058088971707E-11</c:v>
                </c:pt>
                <c:pt idx="10">
                  <c:v>1.5905808897169964E-11</c:v>
                </c:pt>
                <c:pt idx="11">
                  <c:v>1.5905808897164506E-11</c:v>
                </c:pt>
                <c:pt idx="12">
                  <c:v>1.5905808897124178E-11</c:v>
                </c:pt>
                <c:pt idx="13">
                  <c:v>1.5905808896826206E-11</c:v>
                </c:pt>
                <c:pt idx="14">
                  <c:v>1.5905808894624467E-11</c:v>
                </c:pt>
                <c:pt idx="15">
                  <c:v>1.5905808878355702E-11</c:v>
                </c:pt>
                <c:pt idx="16">
                  <c:v>1.5905808758144875E-11</c:v>
                </c:pt>
                <c:pt idx="17">
                  <c:v>1.5905807869900371E-11</c:v>
                </c:pt>
                <c:pt idx="18">
                  <c:v>1.5905801306613451E-11</c:v>
                </c:pt>
                <c:pt idx="19">
                  <c:v>1.5905752810202133E-11</c:v>
                </c:pt>
                <c:pt idx="20">
                  <c:v>1.5905394472081117E-11</c:v>
                </c:pt>
                <c:pt idx="21">
                  <c:v>1.590274694180009E-11</c:v>
                </c:pt>
                <c:pt idx="22">
                  <c:v>1.5883197845893091E-11</c:v>
                </c:pt>
                <c:pt idx="23">
                  <c:v>1.5739491356162613E-11</c:v>
                </c:pt>
                <c:pt idx="24">
                  <c:v>1.4717167248099301E-11</c:v>
                </c:pt>
                <c:pt idx="25">
                  <c:v>8.9600731685647465E-12</c:v>
                </c:pt>
                <c:pt idx="26">
                  <c:v>2.2902155224067229E-13</c:v>
                </c:pt>
                <c:pt idx="27">
                  <c:v>3.919975116794979E-25</c:v>
                </c:pt>
                <c:pt idx="28">
                  <c:v>4.4593054098789261E-112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8776"/>
        <c:axId val="494558384"/>
      </c:scatterChart>
      <c:valAx>
        <c:axId val="49455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8384"/>
        <c:crosses val="autoZero"/>
        <c:crossBetween val="midCat"/>
      </c:valAx>
      <c:valAx>
        <c:axId val="4945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0.10939510939510944</c:v>
                </c:pt>
                <c:pt idx="3">
                  <c:v>0.22308022308022313</c:v>
                </c:pt>
                <c:pt idx="4">
                  <c:v>0.31317031317031319</c:v>
                </c:pt>
                <c:pt idx="5">
                  <c:v>0.45688545688545634</c:v>
                </c:pt>
                <c:pt idx="6">
                  <c:v>0.56413556413556476</c:v>
                </c:pt>
                <c:pt idx="7">
                  <c:v>0.60918060918060846</c:v>
                </c:pt>
                <c:pt idx="8">
                  <c:v>0.83869583869583852</c:v>
                </c:pt>
                <c:pt idx="9">
                  <c:v>1.2741312741312747</c:v>
                </c:pt>
                <c:pt idx="10">
                  <c:v>2.0356070356070353</c:v>
                </c:pt>
                <c:pt idx="11">
                  <c:v>2.9794079794079797</c:v>
                </c:pt>
                <c:pt idx="12">
                  <c:v>3.8374088374088364</c:v>
                </c:pt>
                <c:pt idx="13">
                  <c:v>4.5002145002145015</c:v>
                </c:pt>
                <c:pt idx="14">
                  <c:v>5.3324753324753305</c:v>
                </c:pt>
                <c:pt idx="15">
                  <c:v>6.3299013299013263</c:v>
                </c:pt>
                <c:pt idx="16">
                  <c:v>7.4238524238524315</c:v>
                </c:pt>
                <c:pt idx="17">
                  <c:v>8.6851136851136843</c:v>
                </c:pt>
                <c:pt idx="18">
                  <c:v>9.8991848991848954</c:v>
                </c:pt>
                <c:pt idx="19">
                  <c:v>11.561561561561561</c:v>
                </c:pt>
                <c:pt idx="20">
                  <c:v>13.348348348348345</c:v>
                </c:pt>
                <c:pt idx="21">
                  <c:v>15.351780351780356</c:v>
                </c:pt>
                <c:pt idx="22">
                  <c:v>19.047619047619044</c:v>
                </c:pt>
                <c:pt idx="23">
                  <c:v>22.486057486057483</c:v>
                </c:pt>
                <c:pt idx="24">
                  <c:v>26.119691119691105</c:v>
                </c:pt>
                <c:pt idx="25">
                  <c:v>30.471900471900476</c:v>
                </c:pt>
                <c:pt idx="26">
                  <c:v>34.648219648219644</c:v>
                </c:pt>
                <c:pt idx="27">
                  <c:v>38.13384813384814</c:v>
                </c:pt>
                <c:pt idx="28">
                  <c:v>41.310596310596331</c:v>
                </c:pt>
                <c:pt idx="29">
                  <c:v>45.46761046761042</c:v>
                </c:pt>
                <c:pt idx="30">
                  <c:v>50.066495066495115</c:v>
                </c:pt>
                <c:pt idx="31">
                  <c:v>54.830544830544845</c:v>
                </c:pt>
                <c:pt idx="32">
                  <c:v>58.650793650793666</c:v>
                </c:pt>
                <c:pt idx="33">
                  <c:v>62.327327327327275</c:v>
                </c:pt>
                <c:pt idx="34">
                  <c:v>64.897039897039974</c:v>
                </c:pt>
                <c:pt idx="35">
                  <c:v>66.477906477906515</c:v>
                </c:pt>
                <c:pt idx="36">
                  <c:v>68.627198627198652</c:v>
                </c:pt>
                <c:pt idx="37">
                  <c:v>70.632775632775463</c:v>
                </c:pt>
                <c:pt idx="38">
                  <c:v>71.093951093951034</c:v>
                </c:pt>
                <c:pt idx="39">
                  <c:v>71.066066066066185</c:v>
                </c:pt>
                <c:pt idx="40">
                  <c:v>69.77906477906464</c:v>
                </c:pt>
                <c:pt idx="41">
                  <c:v>68.828828828828989</c:v>
                </c:pt>
                <c:pt idx="42">
                  <c:v>68.616473616473684</c:v>
                </c:pt>
                <c:pt idx="43">
                  <c:v>66.274131274131321</c:v>
                </c:pt>
                <c:pt idx="44">
                  <c:v>63.861003861003773</c:v>
                </c:pt>
                <c:pt idx="45">
                  <c:v>63.723723723723815</c:v>
                </c:pt>
                <c:pt idx="46">
                  <c:v>64.680394680394727</c:v>
                </c:pt>
                <c:pt idx="47">
                  <c:v>66.074646074645841</c:v>
                </c:pt>
                <c:pt idx="48">
                  <c:v>68.517803517803429</c:v>
                </c:pt>
                <c:pt idx="49">
                  <c:v>69.28356928356942</c:v>
                </c:pt>
                <c:pt idx="50">
                  <c:v>70.73144573144549</c:v>
                </c:pt>
                <c:pt idx="51">
                  <c:v>71.664521664521942</c:v>
                </c:pt>
                <c:pt idx="52">
                  <c:v>72.576147576147548</c:v>
                </c:pt>
                <c:pt idx="53">
                  <c:v>72.243672243672279</c:v>
                </c:pt>
                <c:pt idx="54">
                  <c:v>72.260832260832501</c:v>
                </c:pt>
                <c:pt idx="55">
                  <c:v>70.184470184470172</c:v>
                </c:pt>
                <c:pt idx="56">
                  <c:v>69.360789360789511</c:v>
                </c:pt>
                <c:pt idx="57">
                  <c:v>69.026169026168589</c:v>
                </c:pt>
                <c:pt idx="58">
                  <c:v>68.942513942514267</c:v>
                </c:pt>
                <c:pt idx="59">
                  <c:v>68.824538824538593</c:v>
                </c:pt>
                <c:pt idx="60">
                  <c:v>68.423423423423117</c:v>
                </c:pt>
                <c:pt idx="61">
                  <c:v>67.895752895752992</c:v>
                </c:pt>
                <c:pt idx="62">
                  <c:v>66.765336765337395</c:v>
                </c:pt>
                <c:pt idx="63">
                  <c:v>65.705705705705384</c:v>
                </c:pt>
                <c:pt idx="64">
                  <c:v>62.865722865722937</c:v>
                </c:pt>
                <c:pt idx="65">
                  <c:v>60.641355641355339</c:v>
                </c:pt>
                <c:pt idx="66">
                  <c:v>57.200772200771944</c:v>
                </c:pt>
                <c:pt idx="67">
                  <c:v>54.650364650365127</c:v>
                </c:pt>
                <c:pt idx="68">
                  <c:v>51.051051051051608</c:v>
                </c:pt>
                <c:pt idx="69">
                  <c:v>48.75375375375318</c:v>
                </c:pt>
                <c:pt idx="70">
                  <c:v>47.353067353067608</c:v>
                </c:pt>
                <c:pt idx="71">
                  <c:v>47.792792792793016</c:v>
                </c:pt>
                <c:pt idx="72">
                  <c:v>47.160017160016587</c:v>
                </c:pt>
                <c:pt idx="73">
                  <c:v>46.016731016731164</c:v>
                </c:pt>
                <c:pt idx="74">
                  <c:v>43.532818532818446</c:v>
                </c:pt>
                <c:pt idx="75">
                  <c:v>42.39167739167754</c:v>
                </c:pt>
                <c:pt idx="76">
                  <c:v>42.209352209351827</c:v>
                </c:pt>
                <c:pt idx="77">
                  <c:v>41.147576147576665</c:v>
                </c:pt>
                <c:pt idx="78">
                  <c:v>38.983268983268708</c:v>
                </c:pt>
                <c:pt idx="79">
                  <c:v>38.236808236808365</c:v>
                </c:pt>
                <c:pt idx="80">
                  <c:v>36.966966966966929</c:v>
                </c:pt>
                <c:pt idx="81">
                  <c:v>36.823251823252512</c:v>
                </c:pt>
                <c:pt idx="82">
                  <c:v>35.778635778634388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15.944273436897461</c:v>
                </c:pt>
                <c:pt idx="2">
                  <c:v>16.423074414238108</c:v>
                </c:pt>
                <c:pt idx="3">
                  <c:v>16.916454965531582</c:v>
                </c:pt>
                <c:pt idx="4">
                  <c:v>17.424858875846748</c:v>
                </c:pt>
                <c:pt idx="5">
                  <c:v>17.948743428310667</c:v>
                </c:pt>
                <c:pt idx="6">
                  <c:v>18.488579814029048</c:v>
                </c:pt>
                <c:pt idx="7">
                  <c:v>19.044853554416193</c:v>
                </c:pt>
                <c:pt idx="8">
                  <c:v>19.618064936308091</c:v>
                </c:pt>
                <c:pt idx="9">
                  <c:v>20.20872946024247</c:v>
                </c:pt>
                <c:pt idx="10">
                  <c:v>20.817378302301844</c:v>
                </c:pt>
                <c:pt idx="11">
                  <c:v>21.444558789927015</c:v>
                </c:pt>
                <c:pt idx="12">
                  <c:v>22.090834892120405</c:v>
                </c:pt>
                <c:pt idx="13">
                  <c:v>22.756787724471042</c:v>
                </c:pt>
                <c:pt idx="14">
                  <c:v>23.443016069446362</c:v>
                </c:pt>
                <c:pt idx="15">
                  <c:v>24.150136912407909</c:v>
                </c:pt>
                <c:pt idx="16">
                  <c:v>24.878785993822799</c:v>
                </c:pt>
                <c:pt idx="17">
                  <c:v>25.629618378155858</c:v>
                </c:pt>
                <c:pt idx="18">
                  <c:v>26.403309039941792</c:v>
                </c:pt>
                <c:pt idx="19">
                  <c:v>27.200553467552083</c:v>
                </c:pt>
                <c:pt idx="20">
                  <c:v>28.022068285184972</c:v>
                </c:pt>
                <c:pt idx="21">
                  <c:v>28.868591893623943</c:v>
                </c:pt>
                <c:pt idx="22">
                  <c:v>29.740885130325168</c:v>
                </c:pt>
                <c:pt idx="23">
                  <c:v>30.639731949411079</c:v>
                </c:pt>
                <c:pt idx="24">
                  <c:v>31.565940122163603</c:v>
                </c:pt>
                <c:pt idx="25">
                  <c:v>32.520341958629423</c:v>
                </c:pt>
                <c:pt idx="26">
                  <c:v>33.503795050964925</c:v>
                </c:pt>
                <c:pt idx="27">
                  <c:v>34.517183039169311</c:v>
                </c:pt>
                <c:pt idx="28">
                  <c:v>35.561416399871717</c:v>
                </c:pt>
                <c:pt idx="29">
                  <c:v>36.637433258857421</c:v>
                </c:pt>
                <c:pt idx="30">
                  <c:v>37.746200228039626</c:v>
                </c:pt>
                <c:pt idx="31">
                  <c:v>38.888713267601283</c:v>
                </c:pt>
                <c:pt idx="32">
                  <c:v>40.06599857405444</c:v>
                </c:pt>
                <c:pt idx="33">
                  <c:v>41.279113494985161</c:v>
                </c:pt>
                <c:pt idx="34">
                  <c:v>42.529147471274349</c:v>
                </c:pt>
                <c:pt idx="35">
                  <c:v>43.817223007607033</c:v>
                </c:pt>
                <c:pt idx="36">
                  <c:v>45.144496672107486</c:v>
                </c:pt>
                <c:pt idx="37">
                  <c:v>46.512160125958879</c:v>
                </c:pt>
                <c:pt idx="38">
                  <c:v>47.92144118389345</c:v>
                </c:pt>
                <c:pt idx="39">
                  <c:v>49.373604906462404</c:v>
                </c:pt>
                <c:pt idx="40">
                  <c:v>50.869954725021231</c:v>
                </c:pt>
                <c:pt idx="41">
                  <c:v>52.411833600393663</c:v>
                </c:pt>
                <c:pt idx="42">
                  <c:v>54.000625216202366</c:v>
                </c:pt>
                <c:pt idx="43">
                  <c:v>55.63775520788456</c:v>
                </c:pt>
                <c:pt idx="44">
                  <c:v>57.324692428438546</c:v>
                </c:pt>
                <c:pt idx="45">
                  <c:v>59.062950251976197</c:v>
                </c:pt>
                <c:pt idx="46">
                  <c:v>60.854087916186479</c:v>
                </c:pt>
                <c:pt idx="47">
                  <c:v>62.699711904847582</c:v>
                </c:pt>
                <c:pt idx="48">
                  <c:v>64.601477371553486</c:v>
                </c:pt>
                <c:pt idx="49">
                  <c:v>66.561089605856765</c:v>
                </c:pt>
                <c:pt idx="50">
                  <c:v>68.580305543059922</c:v>
                </c:pt>
                <c:pt idx="51">
                  <c:v>70.660935318923663</c:v>
                </c:pt>
                <c:pt idx="52">
                  <c:v>72.804843870592805</c:v>
                </c:pt>
                <c:pt idx="53">
                  <c:v>75.013952585078314</c:v>
                </c:pt>
                <c:pt idx="54">
                  <c:v>77.290240996670008</c:v>
                </c:pt>
                <c:pt idx="55">
                  <c:v>79.635748534690094</c:v>
                </c:pt>
                <c:pt idx="56">
                  <c:v>82.052576323037712</c:v>
                </c:pt>
                <c:pt idx="57">
                  <c:v>84.542889033013779</c:v>
                </c:pt>
                <c:pt idx="58">
                  <c:v>87.108916790952819</c:v>
                </c:pt>
                <c:pt idx="59">
                  <c:v>89.752957142232106</c:v>
                </c:pt>
                <c:pt idx="60">
                  <c:v>92.477377073269366</c:v>
                </c:pt>
                <c:pt idx="61">
                  <c:v>95.284615093160227</c:v>
                </c:pt>
                <c:pt idx="62">
                  <c:v>98.17718337665508</c:v>
                </c:pt>
                <c:pt idx="63">
                  <c:v>101.15766997021395</c:v>
                </c:pt>
                <c:pt idx="64">
                  <c:v>104.22874106292662</c:v>
                </c:pt>
                <c:pt idx="65">
                  <c:v>107.3931433241312</c:v>
                </c:pt>
                <c:pt idx="66">
                  <c:v>110.65370630960919</c:v>
                </c:pt>
                <c:pt idx="67">
                  <c:v>114.0133449382849</c:v>
                </c:pt>
                <c:pt idx="68">
                  <c:v>117.47506204140666</c:v>
                </c:pt>
                <c:pt idx="69">
                  <c:v>121.0419509862337</c:v>
                </c:pt>
                <c:pt idx="70">
                  <c:v>124.71719837630633</c:v>
                </c:pt>
                <c:pt idx="71">
                  <c:v>128.50408683042781</c:v>
                </c:pt>
                <c:pt idx="72">
                  <c:v>132.40599784253715</c:v>
                </c:pt>
                <c:pt idx="73">
                  <c:v>136.42641472470609</c:v>
                </c:pt>
                <c:pt idx="74">
                  <c:v>140.5689256355495</c:v>
                </c:pt>
                <c:pt idx="75">
                  <c:v>144.83722669638775</c:v>
                </c:pt>
                <c:pt idx="76">
                  <c:v>149.23512519756272</c:v>
                </c:pt>
                <c:pt idx="77">
                  <c:v>153.76654289735751</c:v>
                </c:pt>
                <c:pt idx="78">
                  <c:v>158.43551941603209</c:v>
                </c:pt>
                <c:pt idx="79">
                  <c:v>163.24621572754396</c:v>
                </c:pt>
                <c:pt idx="80">
                  <c:v>168.2029177515783</c:v>
                </c:pt>
                <c:pt idx="81">
                  <c:v>173.31004004857309</c:v>
                </c:pt>
                <c:pt idx="82">
                  <c:v>178.57212962048553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0144"/>
        <c:axId val="628913144"/>
      </c:scatterChart>
      <c:valAx>
        <c:axId val="4928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3144"/>
        <c:crosses val="autoZero"/>
        <c:crossBetween val="midCat"/>
      </c:valAx>
      <c:valAx>
        <c:axId val="62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2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0.44616044616044626</c:v>
                </c:pt>
                <c:pt idx="4">
                  <c:v>0.98241098241098257</c:v>
                </c:pt>
                <c:pt idx="5">
                  <c:v>1.662376662376662</c:v>
                </c:pt>
                <c:pt idx="6">
                  <c:v>2.4495924495924499</c:v>
                </c:pt>
                <c:pt idx="7">
                  <c:v>3.2818532818532815</c:v>
                </c:pt>
                <c:pt idx="8">
                  <c:v>4.3436293436293436</c:v>
                </c:pt>
                <c:pt idx="9">
                  <c:v>5.8408408408408405</c:v>
                </c:pt>
                <c:pt idx="10">
                  <c:v>8.0995280995280989</c:v>
                </c:pt>
                <c:pt idx="11">
                  <c:v>11.302016302016302</c:v>
                </c:pt>
                <c:pt idx="12">
                  <c:v>15.362505362505361</c:v>
                </c:pt>
                <c:pt idx="13">
                  <c:v>20.085800085800088</c:v>
                </c:pt>
                <c:pt idx="14">
                  <c:v>25.641355641355641</c:v>
                </c:pt>
                <c:pt idx="15">
                  <c:v>32.194337194337187</c:v>
                </c:pt>
                <c:pt idx="16">
                  <c:v>39.841269841269842</c:v>
                </c:pt>
                <c:pt idx="17">
                  <c:v>48.74946374946375</c:v>
                </c:pt>
                <c:pt idx="18">
                  <c:v>58.87172887172887</c:v>
                </c:pt>
                <c:pt idx="19">
                  <c:v>70.656370656370655</c:v>
                </c:pt>
                <c:pt idx="20">
                  <c:v>84.227799227799224</c:v>
                </c:pt>
                <c:pt idx="21">
                  <c:v>99.802659802659804</c:v>
                </c:pt>
                <c:pt idx="22">
                  <c:v>119.07335907335907</c:v>
                </c:pt>
                <c:pt idx="23">
                  <c:v>141.78249678249679</c:v>
                </c:pt>
                <c:pt idx="24">
                  <c:v>168.12526812526812</c:v>
                </c:pt>
                <c:pt idx="25">
                  <c:v>198.82024882024882</c:v>
                </c:pt>
                <c:pt idx="26">
                  <c:v>233.69154869154869</c:v>
                </c:pt>
                <c:pt idx="27">
                  <c:v>272.04847704847703</c:v>
                </c:pt>
                <c:pt idx="28">
                  <c:v>313.58215358215358</c:v>
                </c:pt>
                <c:pt idx="29">
                  <c:v>359.27284427284422</c:v>
                </c:pt>
                <c:pt idx="30">
                  <c:v>409.56241956241956</c:v>
                </c:pt>
                <c:pt idx="31">
                  <c:v>464.61604461604463</c:v>
                </c:pt>
                <c:pt idx="32">
                  <c:v>523.48991848991852</c:v>
                </c:pt>
                <c:pt idx="33">
                  <c:v>586.04032604032602</c:v>
                </c:pt>
                <c:pt idx="34">
                  <c:v>651.16044616044621</c:v>
                </c:pt>
                <c:pt idx="35">
                  <c:v>717.86143286143295</c:v>
                </c:pt>
                <c:pt idx="36">
                  <c:v>786.71171171171181</c:v>
                </c:pt>
                <c:pt idx="37">
                  <c:v>857.56756756756749</c:v>
                </c:pt>
                <c:pt idx="38">
                  <c:v>928.88459888459874</c:v>
                </c:pt>
                <c:pt idx="39">
                  <c:v>1000.1737451737451</c:v>
                </c:pt>
                <c:pt idx="40">
                  <c:v>1070.1758901758901</c:v>
                </c:pt>
                <c:pt idx="41">
                  <c:v>1139.2277992277993</c:v>
                </c:pt>
                <c:pt idx="42">
                  <c:v>1208.0673530673532</c:v>
                </c:pt>
                <c:pt idx="43">
                  <c:v>1274.5645645645648</c:v>
                </c:pt>
                <c:pt idx="44">
                  <c:v>1338.6486486486488</c:v>
                </c:pt>
                <c:pt idx="45">
                  <c:v>1402.5954525954528</c:v>
                </c:pt>
                <c:pt idx="46">
                  <c:v>1467.4989274989277</c:v>
                </c:pt>
                <c:pt idx="47">
                  <c:v>1533.7966537966538</c:v>
                </c:pt>
                <c:pt idx="48">
                  <c:v>1602.5375375375374</c:v>
                </c:pt>
                <c:pt idx="49">
                  <c:v>1672.0441870441871</c:v>
                </c:pt>
                <c:pt idx="50">
                  <c:v>1742.9987129987128</c:v>
                </c:pt>
                <c:pt idx="51">
                  <c:v>1814.8863148863149</c:v>
                </c:pt>
                <c:pt idx="52">
                  <c:v>1887.6855426855427</c:v>
                </c:pt>
                <c:pt idx="53">
                  <c:v>1960.1522951522952</c:v>
                </c:pt>
                <c:pt idx="54">
                  <c:v>2032.6362076362079</c:v>
                </c:pt>
                <c:pt idx="55">
                  <c:v>2103.0437580437583</c:v>
                </c:pt>
                <c:pt idx="56">
                  <c:v>2172.627627627628</c:v>
                </c:pt>
                <c:pt idx="57">
                  <c:v>2241.8768768768768</c:v>
                </c:pt>
                <c:pt idx="58">
                  <c:v>2311.0424710424713</c:v>
                </c:pt>
                <c:pt idx="59">
                  <c:v>2380.0900900900901</c:v>
                </c:pt>
                <c:pt idx="60">
                  <c:v>2448.7365937365935</c:v>
                </c:pt>
                <c:pt idx="61">
                  <c:v>2516.8554268554267</c:v>
                </c:pt>
                <c:pt idx="62">
                  <c:v>2583.8438438438443</c:v>
                </c:pt>
                <c:pt idx="63">
                  <c:v>2649.7726297726299</c:v>
                </c:pt>
                <c:pt idx="64">
                  <c:v>2712.8614328614331</c:v>
                </c:pt>
                <c:pt idx="65">
                  <c:v>2773.7258687258686</c:v>
                </c:pt>
                <c:pt idx="66">
                  <c:v>2831.1497211497208</c:v>
                </c:pt>
                <c:pt idx="67">
                  <c:v>2886.0231660231661</c:v>
                </c:pt>
                <c:pt idx="68">
                  <c:v>2937.297297297298</c:v>
                </c:pt>
                <c:pt idx="69">
                  <c:v>2986.2741312741314</c:v>
                </c:pt>
                <c:pt idx="70">
                  <c:v>3033.8502788502792</c:v>
                </c:pt>
                <c:pt idx="71">
                  <c:v>3081.8661518661524</c:v>
                </c:pt>
                <c:pt idx="72">
                  <c:v>3129.2492492492493</c:v>
                </c:pt>
                <c:pt idx="73">
                  <c:v>3175.4890604890606</c:v>
                </c:pt>
                <c:pt idx="74">
                  <c:v>3219.2449592449593</c:v>
                </c:pt>
                <c:pt idx="75">
                  <c:v>3261.8597168597171</c:v>
                </c:pt>
                <c:pt idx="76">
                  <c:v>3304.2921492921491</c:v>
                </c:pt>
                <c:pt idx="77">
                  <c:v>3345.662805662806</c:v>
                </c:pt>
                <c:pt idx="78">
                  <c:v>3384.869154869155</c:v>
                </c:pt>
                <c:pt idx="79">
                  <c:v>3423.3290433290435</c:v>
                </c:pt>
                <c:pt idx="80">
                  <c:v>3460.5190905190907</c:v>
                </c:pt>
                <c:pt idx="81">
                  <c:v>3497.5654225654234</c:v>
                </c:pt>
                <c:pt idx="82">
                  <c:v>3533.567138567138</c:v>
                </c:pt>
                <c:pt idx="83">
                  <c:v>3568.3719433719439</c:v>
                </c:pt>
                <c:pt idx="84">
                  <c:v>3602.1514371514377</c:v>
                </c:pt>
                <c:pt idx="85">
                  <c:v>3633.8567138567137</c:v>
                </c:pt>
                <c:pt idx="86">
                  <c:v>3662.5782925782928</c:v>
                </c:pt>
                <c:pt idx="87">
                  <c:v>3689.3607893607896</c:v>
                </c:pt>
                <c:pt idx="88">
                  <c:v>3714.4101244101244</c:v>
                </c:pt>
                <c:pt idx="89">
                  <c:v>3738.3311883311885</c:v>
                </c:pt>
                <c:pt idx="90">
                  <c:v>3761.3770913770918</c:v>
                </c:pt>
                <c:pt idx="91">
                  <c:v>3783.8245388245391</c:v>
                </c:pt>
                <c:pt idx="92">
                  <c:v>3805.900900900901</c:v>
                </c:pt>
                <c:pt idx="93">
                  <c:v>3827.5847275847277</c:v>
                </c:pt>
                <c:pt idx="94">
                  <c:v>3848.2818532818533</c:v>
                </c:pt>
                <c:pt idx="95">
                  <c:v>3867.9064779064779</c:v>
                </c:pt>
                <c:pt idx="96">
                  <c:v>3886.6752466752464</c:v>
                </c:pt>
                <c:pt idx="97">
                  <c:v>3904.7833547833548</c:v>
                </c:pt>
                <c:pt idx="98">
                  <c:v>3922.1364221364224</c:v>
                </c:pt>
                <c:pt idx="99">
                  <c:v>3938.7430287430284</c:v>
                </c:pt>
                <c:pt idx="100">
                  <c:v>3954.6761046761048</c:v>
                </c:pt>
                <c:pt idx="101">
                  <c:v>3970.2659802659805</c:v>
                </c:pt>
                <c:pt idx="102">
                  <c:v>3985.3560703560702</c:v>
                </c:pt>
                <c:pt idx="103">
                  <c:v>4000.3346203346209</c:v>
                </c:pt>
                <c:pt idx="104">
                  <c:v>4015.5190905190907</c:v>
                </c:pt>
                <c:pt idx="105">
                  <c:v>4030.896610896611</c:v>
                </c:pt>
                <c:pt idx="106">
                  <c:v>4046.1454311454308</c:v>
                </c:pt>
                <c:pt idx="107">
                  <c:v>4061.231231231231</c:v>
                </c:pt>
                <c:pt idx="108">
                  <c:v>4075.9202059202062</c:v>
                </c:pt>
                <c:pt idx="109">
                  <c:v>4090.6499356499357</c:v>
                </c:pt>
                <c:pt idx="110">
                  <c:v>4105.2230802230806</c:v>
                </c:pt>
                <c:pt idx="111">
                  <c:v>4119.3221793221792</c:v>
                </c:pt>
                <c:pt idx="112">
                  <c:v>4133.0244530244536</c:v>
                </c:pt>
                <c:pt idx="113">
                  <c:v>4146.4392964392964</c:v>
                </c:pt>
                <c:pt idx="114">
                  <c:v>4159.4358644358654</c:v>
                </c:pt>
                <c:pt idx="115">
                  <c:v>4171.9540969540976</c:v>
                </c:pt>
                <c:pt idx="116">
                  <c:v>4183.7794937794943</c:v>
                </c:pt>
                <c:pt idx="117">
                  <c:v>4194.8712998712999</c:v>
                </c:pt>
                <c:pt idx="118">
                  <c:v>4205.8923208923206</c:v>
                </c:pt>
                <c:pt idx="119">
                  <c:v>4216.4264264264266</c:v>
                </c:pt>
                <c:pt idx="120">
                  <c:v>4226.3427713427709</c:v>
                </c:pt>
                <c:pt idx="121">
                  <c:v>4235.2316602316605</c:v>
                </c:pt>
                <c:pt idx="122">
                  <c:v>4242.5890175890172</c:v>
                </c:pt>
                <c:pt idx="123">
                  <c:v>4248.459888459889</c:v>
                </c:pt>
                <c:pt idx="124">
                  <c:v>4254.0390390390394</c:v>
                </c:pt>
                <c:pt idx="125">
                  <c:v>4259.598884598885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2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1.1067388709458151E-11</c:v>
                </c:pt>
                <c:pt idx="3">
                  <c:v>1.8838021113901017E-7</c:v>
                </c:pt>
                <c:pt idx="4">
                  <c:v>2.3012999008187768E-5</c:v>
                </c:pt>
                <c:pt idx="5">
                  <c:v>4.8148368184034861E-4</c:v>
                </c:pt>
                <c:pt idx="6">
                  <c:v>4.2116437006502697E-3</c:v>
                </c:pt>
                <c:pt idx="7">
                  <c:v>2.2019403075292376E-2</c:v>
                </c:pt>
                <c:pt idx="8">
                  <c:v>8.2137162329039198E-2</c:v>
                </c:pt>
                <c:pt idx="9">
                  <c:v>0.24170691857408033</c:v>
                </c:pt>
                <c:pt idx="10">
                  <c:v>0.59723942999259116</c:v>
                </c:pt>
                <c:pt idx="11">
                  <c:v>1.2913773828823383</c:v>
                </c:pt>
                <c:pt idx="12">
                  <c:v>2.5145363151194191</c:v>
                </c:pt>
                <c:pt idx="13">
                  <c:v>4.5013275269361719</c:v>
                </c:pt>
                <c:pt idx="14">
                  <c:v>7.5226379876351572</c:v>
                </c:pt>
                <c:pt idx="15">
                  <c:v>11.874740661261439</c:v>
                </c:pt>
                <c:pt idx="16">
                  <c:v>17.866909419655219</c:v>
                </c:pt>
                <c:pt idx="17">
                  <c:v>25.808853035798993</c:v>
                </c:pt>
                <c:pt idx="18">
                  <c:v>35.998992504165429</c:v>
                </c:pt>
                <c:pt idx="19">
                  <c:v>48.714280815069472</c:v>
                </c:pt>
                <c:pt idx="20">
                  <c:v>64.201963144469218</c:v>
                </c:pt>
                <c:pt idx="21">
                  <c:v>82.673427422131411</c:v>
                </c:pt>
                <c:pt idx="22">
                  <c:v>104.30010945227011</c:v>
                </c:pt>
                <c:pt idx="23">
                  <c:v>129.21129028263886</c:v>
                </c:pt>
                <c:pt idx="24">
                  <c:v>157.49354752528487</c:v>
                </c:pt>
                <c:pt idx="25">
                  <c:v>189.19158597363545</c:v>
                </c:pt>
                <c:pt idx="26">
                  <c:v>224.31016551736121</c:v>
                </c:pt>
                <c:pt idx="27">
                  <c:v>262.81685676767108</c:v>
                </c:pt>
                <c:pt idx="28">
                  <c:v>304.64537948315268</c:v>
                </c:pt>
                <c:pt idx="29">
                  <c:v>349.69931012284889</c:v>
                </c:pt>
                <c:pt idx="30">
                  <c:v>397.85597852705877</c:v>
                </c:pt>
                <c:pt idx="31">
                  <c:v>448.97040702511492</c:v>
                </c:pt>
                <c:pt idx="32">
                  <c:v>502.87917640561716</c:v>
                </c:pt>
                <c:pt idx="33">
                  <c:v>559.40413113715442</c:v>
                </c:pt>
                <c:pt idx="34">
                  <c:v>618.35586052445785</c:v>
                </c:pt>
                <c:pt idx="35">
                  <c:v>679.53691303011999</c:v>
                </c:pt>
                <c:pt idx="36">
                  <c:v>742.74471793269015</c:v>
                </c:pt>
                <c:pt idx="37">
                  <c:v>807.77420212058325</c:v>
                </c:pt>
                <c:pt idx="38">
                  <c:v>874.42010050568138</c:v>
                </c:pt>
                <c:pt idx="39">
                  <c:v>942.4789666759832</c:v>
                </c:pt>
                <c:pt idx="40">
                  <c:v>1011.7508963841886</c:v>
                </c:pt>
                <c:pt idx="41">
                  <c:v>1082.0409806561058</c:v>
                </c:pt>
                <c:pt idx="42">
                  <c:v>1153.1605080321508</c:v>
                </c:pt>
                <c:pt idx="43">
                  <c:v>1224.9279370205068</c:v>
                </c:pt>
                <c:pt idx="44">
                  <c:v>1297.1696604948804</c:v>
                </c:pt>
                <c:pt idx="45">
                  <c:v>1369.720583727569</c:v>
                </c:pt>
                <c:pt idx="46">
                  <c:v>1442.4245371881811</c:v>
                </c:pt>
                <c:pt idx="47">
                  <c:v>1515.1345443061971</c:v>
                </c:pt>
                <c:pt idx="48">
                  <c:v>1587.7129632097783</c:v>
                </c:pt>
                <c:pt idx="49">
                  <c:v>1660.0315201079056</c:v>
                </c:pt>
                <c:pt idx="50">
                  <c:v>1731.9712505515608</c:v>
                </c:pt>
                <c:pt idx="51">
                  <c:v>1803.4223633488039</c:v>
                </c:pt>
                <c:pt idx="52">
                  <c:v>1874.2840404606352</c:v>
                </c:pt>
                <c:pt idx="53">
                  <c:v>1944.4641848004994</c:v>
                </c:pt>
                <c:pt idx="54">
                  <c:v>2013.8791265219352</c:v>
                </c:pt>
                <c:pt idx="55">
                  <c:v>2082.4532971207414</c:v>
                </c:pt>
                <c:pt idx="56">
                  <c:v>2150.1188795088424</c:v>
                </c:pt>
                <c:pt idx="57">
                  <c:v>2216.8154411411938</c:v>
                </c:pt>
                <c:pt idx="58">
                  <c:v>2282.4895562955712</c:v>
                </c:pt>
                <c:pt idx="59">
                  <c:v>2347.0944227164964</c:v>
                </c:pt>
                <c:pt idx="60">
                  <c:v>2410.5894770356513</c:v>
                </c:pt>
                <c:pt idx="61">
                  <c:v>2472.9400126674418</c:v>
                </c:pt>
                <c:pt idx="62">
                  <c:v>2534.1168032446762</c:v>
                </c:pt>
                <c:pt idx="63">
                  <c:v>2594.095734099898</c:v>
                </c:pt>
                <c:pt idx="64">
                  <c:v>2652.8574438068549</c:v>
                </c:pt>
                <c:pt idx="65">
                  <c:v>2710.3869773679685</c:v>
                </c:pt>
                <c:pt idx="66">
                  <c:v>2766.6734522617016</c:v>
                </c:pt>
                <c:pt idx="67">
                  <c:v>2821.709738242826</c:v>
                </c:pt>
                <c:pt idx="68">
                  <c:v>2875.4921515134979</c:v>
                </c:pt>
                <c:pt idx="69">
                  <c:v>2928.02016364881</c:v>
                </c:pt>
                <c:pt idx="70">
                  <c:v>2979.2961254625034</c:v>
                </c:pt>
                <c:pt idx="71">
                  <c:v>3029.3250058326034</c:v>
                </c:pt>
                <c:pt idx="72">
                  <c:v>3078.1141453689966</c:v>
                </c:pt>
                <c:pt idx="73">
                  <c:v>3125.673024691911</c:v>
                </c:pt>
                <c:pt idx="74">
                  <c:v>3172.0130469987444</c:v>
                </c:pt>
                <c:pt idx="75">
                  <c:v>3217.1473345238228</c:v>
                </c:pt>
                <c:pt idx="76">
                  <c:v>3261.0905384389775</c:v>
                </c:pt>
                <c:pt idx="77">
                  <c:v>3303.8586616999796</c:v>
                </c:pt>
                <c:pt idx="78">
                  <c:v>3345.4688943129095</c:v>
                </c:pt>
                <c:pt idx="79">
                  <c:v>3385.9394604736453</c:v>
                </c:pt>
                <c:pt idx="80">
                  <c:v>3425.2894770212797</c:v>
                </c:pt>
                <c:pt idx="81">
                  <c:v>3463.5388226410591</c:v>
                </c:pt>
                <c:pt idx="82">
                  <c:v>3500.7080172531578</c:v>
                </c:pt>
                <c:pt idx="83">
                  <c:v>3536.8181110292066</c:v>
                </c:pt>
                <c:pt idx="84">
                  <c:v>3571.8905824881144</c:v>
                </c:pt>
                <c:pt idx="85">
                  <c:v>3605.9472451355132</c:v>
                </c:pt>
                <c:pt idx="86">
                  <c:v>3639.0101621264889</c:v>
                </c:pt>
                <c:pt idx="87">
                  <c:v>3671.1015684485369</c:v>
                </c:pt>
                <c:pt idx="88">
                  <c:v>3702.2438001403862</c:v>
                </c:pt>
                <c:pt idx="89">
                  <c:v>3732.4592300820836</c:v>
                </c:pt>
                <c:pt idx="90">
                  <c:v>3761.7702099121361</c:v>
                </c:pt>
                <c:pt idx="91">
                  <c:v>3790.19901764828</c:v>
                </c:pt>
                <c:pt idx="92">
                  <c:v>3817.7678106093463</c:v>
                </c:pt>
                <c:pt idx="93">
                  <c:v>3844.498583256493</c:v>
                </c:pt>
                <c:pt idx="94">
                  <c:v>3870.4131295926263</c:v>
                </c:pt>
                <c:pt idx="95">
                  <c:v>3895.5330097789929</c:v>
                </c:pt>
                <c:pt idx="96">
                  <c:v>3919.8795206475743</c:v>
                </c:pt>
                <c:pt idx="97">
                  <c:v>3943.4736698069892</c:v>
                </c:pt>
                <c:pt idx="98">
                  <c:v>3966.3361530580246</c:v>
                </c:pt>
                <c:pt idx="99">
                  <c:v>3988.4873348526371</c:v>
                </c:pt>
                <c:pt idx="100">
                  <c:v>4009.9472315472508</c:v>
                </c:pt>
                <c:pt idx="101">
                  <c:v>4030.7354972174217</c:v>
                </c:pt>
                <c:pt idx="102">
                  <c:v>4050.8714118164107</c:v>
                </c:pt>
                <c:pt idx="103">
                  <c:v>4070.3738714749215</c:v>
                </c:pt>
                <c:pt idx="104">
                  <c:v>4089.2613807532171</c:v>
                </c:pt>
                <c:pt idx="105">
                  <c:v>4107.5520466700373</c:v>
                </c:pt>
                <c:pt idx="106">
                  <c:v>4125.2635743452201</c:v>
                </c:pt>
                <c:pt idx="107">
                  <c:v>4142.4132641047072</c:v>
                </c:pt>
                <c:pt idx="108">
                  <c:v>4159.0180099076752</c:v>
                </c:pt>
                <c:pt idx="109">
                  <c:v>4175.0942989659734</c:v>
                </c:pt>
                <c:pt idx="110">
                  <c:v>4190.658212435811</c:v>
                </c:pt>
                <c:pt idx="111">
                  <c:v>4205.7254270708099</c:v>
                </c:pt>
                <c:pt idx="112">
                  <c:v>4220.3112177341163</c:v>
                </c:pt>
                <c:pt idx="113">
                  <c:v>4234.4304606752967</c:v>
                </c:pt>
                <c:pt idx="114">
                  <c:v>4248.0976374852235</c:v>
                </c:pt>
                <c:pt idx="115">
                  <c:v>4261.3268396491721</c:v>
                </c:pt>
                <c:pt idx="116">
                  <c:v>4274.1317736248475</c:v>
                </c:pt>
                <c:pt idx="117">
                  <c:v>4286.5257663781385</c:v>
                </c:pt>
                <c:pt idx="118">
                  <c:v>4298.5217713150441</c:v>
                </c:pt>
                <c:pt idx="119">
                  <c:v>4310.132374553461</c:v>
                </c:pt>
                <c:pt idx="120">
                  <c:v>4321.3698014833863</c:v>
                </c:pt>
                <c:pt idx="121">
                  <c:v>4332.2459235686219</c:v>
                </c:pt>
                <c:pt idx="122">
                  <c:v>4342.772265347242</c:v>
                </c:pt>
                <c:pt idx="123">
                  <c:v>4352.9600115919711</c:v>
                </c:pt>
                <c:pt idx="124">
                  <c:v>4362.8200145952123</c:v>
                </c:pt>
                <c:pt idx="125">
                  <c:v>4372.3628015467621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4712"/>
        <c:axId val="628914320"/>
      </c:scatterChart>
      <c:valAx>
        <c:axId val="62891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4320"/>
        <c:crosses val="autoZero"/>
        <c:crossBetween val="midCat"/>
      </c:valAx>
      <c:valAx>
        <c:axId val="628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0.223080223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26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0.11368511368511369</c:v>
                </c:pt>
                <c:pt idx="4">
                  <c:v>0.20377520377520375</c:v>
                </c:pt>
                <c:pt idx="5">
                  <c:v>0.34749034749034691</c:v>
                </c:pt>
                <c:pt idx="6">
                  <c:v>0.45474045474045532</c:v>
                </c:pt>
                <c:pt idx="7">
                  <c:v>0.49978549978549902</c:v>
                </c:pt>
                <c:pt idx="8">
                  <c:v>0.72930072930072909</c:v>
                </c:pt>
                <c:pt idx="9">
                  <c:v>1.1647361647361651</c:v>
                </c:pt>
                <c:pt idx="10">
                  <c:v>1.9262119262119257</c:v>
                </c:pt>
                <c:pt idx="11">
                  <c:v>2.8700128700128702</c:v>
                </c:pt>
                <c:pt idx="12">
                  <c:v>3.7280137280137269</c:v>
                </c:pt>
                <c:pt idx="13">
                  <c:v>4.3908193908193924</c:v>
                </c:pt>
                <c:pt idx="14">
                  <c:v>5.2230802230802214</c:v>
                </c:pt>
                <c:pt idx="15">
                  <c:v>6.2205062205062172</c:v>
                </c:pt>
                <c:pt idx="16">
                  <c:v>7.3144573144573224</c:v>
                </c:pt>
                <c:pt idx="17">
                  <c:v>8.5757185757185752</c:v>
                </c:pt>
                <c:pt idx="18">
                  <c:v>9.7897897897897863</c:v>
                </c:pt>
                <c:pt idx="19">
                  <c:v>11.452166452166452</c:v>
                </c:pt>
                <c:pt idx="20">
                  <c:v>13.238953238953236</c:v>
                </c:pt>
                <c:pt idx="21">
                  <c:v>15.242385242385247</c:v>
                </c:pt>
                <c:pt idx="22">
                  <c:v>18.938223938223935</c:v>
                </c:pt>
                <c:pt idx="23">
                  <c:v>22.376662376662374</c:v>
                </c:pt>
                <c:pt idx="24">
                  <c:v>26.010296010295995</c:v>
                </c:pt>
                <c:pt idx="25">
                  <c:v>30.362505362505367</c:v>
                </c:pt>
                <c:pt idx="26">
                  <c:v>34.538824538824535</c:v>
                </c:pt>
                <c:pt idx="27">
                  <c:v>38.024453024453031</c:v>
                </c:pt>
                <c:pt idx="28">
                  <c:v>41.201201201201222</c:v>
                </c:pt>
                <c:pt idx="29">
                  <c:v>45.358215358215311</c:v>
                </c:pt>
                <c:pt idx="30">
                  <c:v>49.957099957100006</c:v>
                </c:pt>
                <c:pt idx="31">
                  <c:v>54.721149721149736</c:v>
                </c:pt>
                <c:pt idx="32">
                  <c:v>58.541398541398557</c:v>
                </c:pt>
                <c:pt idx="33">
                  <c:v>62.217932217932166</c:v>
                </c:pt>
                <c:pt idx="34">
                  <c:v>64.787644787644865</c:v>
                </c:pt>
                <c:pt idx="35">
                  <c:v>66.368511368511406</c:v>
                </c:pt>
                <c:pt idx="36">
                  <c:v>68.517803517803543</c:v>
                </c:pt>
                <c:pt idx="37">
                  <c:v>70.523380523380354</c:v>
                </c:pt>
                <c:pt idx="38">
                  <c:v>70.984555984555925</c:v>
                </c:pt>
                <c:pt idx="39">
                  <c:v>70.956670956671076</c:v>
                </c:pt>
                <c:pt idx="40">
                  <c:v>69.669669669669531</c:v>
                </c:pt>
                <c:pt idx="41">
                  <c:v>68.71943371943388</c:v>
                </c:pt>
                <c:pt idx="42">
                  <c:v>68.507078507078575</c:v>
                </c:pt>
                <c:pt idx="43">
                  <c:v>66.164736164736212</c:v>
                </c:pt>
                <c:pt idx="44">
                  <c:v>63.751608751608664</c:v>
                </c:pt>
                <c:pt idx="45">
                  <c:v>63.614328614328706</c:v>
                </c:pt>
                <c:pt idx="46">
                  <c:v>64.570999570999618</c:v>
                </c:pt>
                <c:pt idx="47">
                  <c:v>65.965250965250732</c:v>
                </c:pt>
                <c:pt idx="48">
                  <c:v>68.40840840840832</c:v>
                </c:pt>
                <c:pt idx="49">
                  <c:v>69.174174174174311</c:v>
                </c:pt>
                <c:pt idx="50">
                  <c:v>70.622050622050381</c:v>
                </c:pt>
                <c:pt idx="51">
                  <c:v>71.555126555126833</c:v>
                </c:pt>
                <c:pt idx="52">
                  <c:v>72.466752466752439</c:v>
                </c:pt>
                <c:pt idx="53">
                  <c:v>72.13427713427717</c:v>
                </c:pt>
                <c:pt idx="54">
                  <c:v>72.151437151437392</c:v>
                </c:pt>
                <c:pt idx="55">
                  <c:v>70.075075075075063</c:v>
                </c:pt>
                <c:pt idx="56">
                  <c:v>69.251394251394402</c:v>
                </c:pt>
                <c:pt idx="57">
                  <c:v>68.916773916773479</c:v>
                </c:pt>
                <c:pt idx="58">
                  <c:v>68.833118833119158</c:v>
                </c:pt>
                <c:pt idx="59">
                  <c:v>68.715143715143483</c:v>
                </c:pt>
                <c:pt idx="60">
                  <c:v>68.314028314028008</c:v>
                </c:pt>
                <c:pt idx="61">
                  <c:v>67.786357786357883</c:v>
                </c:pt>
                <c:pt idx="62">
                  <c:v>66.655941655942286</c:v>
                </c:pt>
                <c:pt idx="63">
                  <c:v>65.596310596310275</c:v>
                </c:pt>
                <c:pt idx="64">
                  <c:v>62.756327756327828</c:v>
                </c:pt>
                <c:pt idx="65">
                  <c:v>60.53196053196023</c:v>
                </c:pt>
                <c:pt idx="66">
                  <c:v>57.091377091376835</c:v>
                </c:pt>
                <c:pt idx="67">
                  <c:v>54.540969540970018</c:v>
                </c:pt>
                <c:pt idx="68">
                  <c:v>50.941655941656499</c:v>
                </c:pt>
                <c:pt idx="69">
                  <c:v>48.644358644358071</c:v>
                </c:pt>
                <c:pt idx="70">
                  <c:v>47.243672243672499</c:v>
                </c:pt>
                <c:pt idx="71">
                  <c:v>47.683397683397907</c:v>
                </c:pt>
                <c:pt idx="72">
                  <c:v>47.050622050621477</c:v>
                </c:pt>
                <c:pt idx="73">
                  <c:v>45.907335907336055</c:v>
                </c:pt>
                <c:pt idx="74">
                  <c:v>43.423423423423337</c:v>
                </c:pt>
                <c:pt idx="75">
                  <c:v>42.282282282282431</c:v>
                </c:pt>
                <c:pt idx="76">
                  <c:v>42.099957099956718</c:v>
                </c:pt>
                <c:pt idx="77">
                  <c:v>41.038181038181555</c:v>
                </c:pt>
                <c:pt idx="78">
                  <c:v>38.873873873873599</c:v>
                </c:pt>
                <c:pt idx="79">
                  <c:v>38.127413127413256</c:v>
                </c:pt>
                <c:pt idx="80">
                  <c:v>36.85757185757182</c:v>
                </c:pt>
                <c:pt idx="81">
                  <c:v>36.713856713857403</c:v>
                </c:pt>
                <c:pt idx="82">
                  <c:v>35.669240669239279</c:v>
                </c:pt>
                <c:pt idx="83">
                  <c:v>34.472329472330493</c:v>
                </c:pt>
                <c:pt idx="84">
                  <c:v>33.447018447018472</c:v>
                </c:pt>
                <c:pt idx="85">
                  <c:v>31.372801372800659</c:v>
                </c:pt>
                <c:pt idx="86">
                  <c:v>28.389103389103802</c:v>
                </c:pt>
                <c:pt idx="87">
                  <c:v>26.450021450021431</c:v>
                </c:pt>
                <c:pt idx="88">
                  <c:v>24.716859716859453</c:v>
                </c:pt>
                <c:pt idx="89">
                  <c:v>23.588588588588827</c:v>
                </c:pt>
                <c:pt idx="90">
                  <c:v>22.713427713427954</c:v>
                </c:pt>
                <c:pt idx="91">
                  <c:v>22.11497211497197</c:v>
                </c:pt>
                <c:pt idx="92">
                  <c:v>21.743886743886542</c:v>
                </c:pt>
                <c:pt idx="93">
                  <c:v>21.351351351351404</c:v>
                </c:pt>
                <c:pt idx="94">
                  <c:v>20.364650364650224</c:v>
                </c:pt>
                <c:pt idx="95">
                  <c:v>19.292149292149297</c:v>
                </c:pt>
                <c:pt idx="96">
                  <c:v>18.436293436293163</c:v>
                </c:pt>
                <c:pt idx="97">
                  <c:v>17.775632775633021</c:v>
                </c:pt>
                <c:pt idx="98">
                  <c:v>17.020592020592339</c:v>
                </c:pt>
                <c:pt idx="99">
                  <c:v>16.274131274130632</c:v>
                </c:pt>
                <c:pt idx="100">
                  <c:v>15.600600600601119</c:v>
                </c:pt>
                <c:pt idx="101">
                  <c:v>15.257400257400313</c:v>
                </c:pt>
                <c:pt idx="102">
                  <c:v>14.757614757614355</c:v>
                </c:pt>
                <c:pt idx="103">
                  <c:v>14.646074646075412</c:v>
                </c:pt>
                <c:pt idx="104">
                  <c:v>14.851994851994441</c:v>
                </c:pt>
                <c:pt idx="105">
                  <c:v>15.045045045045008</c:v>
                </c:pt>
                <c:pt idx="106">
                  <c:v>14.916344916344478</c:v>
                </c:pt>
                <c:pt idx="107">
                  <c:v>14.753324753324868</c:v>
                </c:pt>
                <c:pt idx="108">
                  <c:v>14.356499356499789</c:v>
                </c:pt>
                <c:pt idx="109">
                  <c:v>14.397254397254237</c:v>
                </c:pt>
                <c:pt idx="110">
                  <c:v>14.24066924066954</c:v>
                </c:pt>
                <c:pt idx="111">
                  <c:v>13.766623766623233</c:v>
                </c:pt>
                <c:pt idx="112">
                  <c:v>13.369798369799064</c:v>
                </c:pt>
                <c:pt idx="113">
                  <c:v>13.082368082367502</c:v>
                </c:pt>
                <c:pt idx="114">
                  <c:v>12.664092664093623</c:v>
                </c:pt>
                <c:pt idx="115">
                  <c:v>12.18575718575692</c:v>
                </c:pt>
                <c:pt idx="116">
                  <c:v>11.492921492921305</c:v>
                </c:pt>
                <c:pt idx="117">
                  <c:v>10.759330759330332</c:v>
                </c:pt>
                <c:pt idx="118">
                  <c:v>10.688545688545382</c:v>
                </c:pt>
                <c:pt idx="119">
                  <c:v>10.201630201630614</c:v>
                </c:pt>
                <c:pt idx="120">
                  <c:v>9.5838695838689816</c:v>
                </c:pt>
                <c:pt idx="121">
                  <c:v>8.5564135564142632</c:v>
                </c:pt>
                <c:pt idx="122">
                  <c:v>7.0248820248813724</c:v>
                </c:pt>
                <c:pt idx="123">
                  <c:v>5.5383955383965082</c:v>
                </c:pt>
                <c:pt idx="124">
                  <c:v>5.2466752466750046</c:v>
                </c:pt>
                <c:pt idx="125">
                  <c:v>5.2273702273702662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26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1.1067388709458151E-11</c:v>
                </c:pt>
                <c:pt idx="3">
                  <c:v>1.8836914375030073E-7</c:v>
                </c:pt>
                <c:pt idx="4">
                  <c:v>2.2824618797048758E-5</c:v>
                </c:pt>
                <c:pt idx="5">
                  <c:v>4.5847068283216082E-4</c:v>
                </c:pt>
                <c:pt idx="6">
                  <c:v>3.7301600188099212E-3</c:v>
                </c:pt>
                <c:pt idx="7">
                  <c:v>1.7807759374642105E-2</c:v>
                </c:pt>
                <c:pt idx="8">
                  <c:v>6.0117759253746829E-2</c:v>
                </c:pt>
                <c:pt idx="9">
                  <c:v>0.15956975624504113</c:v>
                </c:pt>
                <c:pt idx="10">
                  <c:v>0.35553251141851089</c:v>
                </c:pt>
                <c:pt idx="11">
                  <c:v>0.69413795288974711</c:v>
                </c:pt>
                <c:pt idx="12">
                  <c:v>1.2231589322370806</c:v>
                </c:pt>
                <c:pt idx="13">
                  <c:v>1.9867912118167526</c:v>
                </c:pt>
                <c:pt idx="14">
                  <c:v>3.0213104606989858</c:v>
                </c:pt>
                <c:pt idx="15">
                  <c:v>4.3521026736262822</c:v>
                </c:pt>
                <c:pt idx="16">
                  <c:v>5.9921687583937784</c:v>
                </c:pt>
                <c:pt idx="17">
                  <c:v>7.9419436161437735</c:v>
                </c:pt>
                <c:pt idx="18">
                  <c:v>10.190139468366436</c:v>
                </c:pt>
                <c:pt idx="19">
                  <c:v>12.71528831090404</c:v>
                </c:pt>
                <c:pt idx="20">
                  <c:v>15.487682329399751</c:v>
                </c:pt>
                <c:pt idx="21">
                  <c:v>18.471464277662196</c:v>
                </c:pt>
                <c:pt idx="22">
                  <c:v>21.626682030138703</c:v>
                </c:pt>
                <c:pt idx="23">
                  <c:v>24.911180830368739</c:v>
                </c:pt>
                <c:pt idx="24">
                  <c:v>28.282257242646008</c:v>
                </c:pt>
                <c:pt idx="25">
                  <c:v>31.698038448350587</c:v>
                </c:pt>
                <c:pt idx="26">
                  <c:v>35.118579543725765</c:v>
                </c:pt>
                <c:pt idx="27">
                  <c:v>38.506691250309864</c:v>
                </c:pt>
                <c:pt idx="28">
                  <c:v>41.828522715481604</c:v>
                </c:pt>
                <c:pt idx="29">
                  <c:v>45.053930639696226</c:v>
                </c:pt>
                <c:pt idx="30">
                  <c:v>48.156668404209881</c:v>
                </c:pt>
                <c:pt idx="31">
                  <c:v>51.114428498056178</c:v>
                </c:pt>
                <c:pt idx="32">
                  <c:v>53.908769380502235</c:v>
                </c:pt>
                <c:pt idx="33">
                  <c:v>56.524954731537285</c:v>
                </c:pt>
                <c:pt idx="34">
                  <c:v>58.951729387303381</c:v>
                </c:pt>
                <c:pt idx="35">
                  <c:v>61.181052505662095</c:v>
                </c:pt>
                <c:pt idx="36">
                  <c:v>63.207804902570203</c:v>
                </c:pt>
                <c:pt idx="37">
                  <c:v>65.029484187893132</c:v>
                </c:pt>
                <c:pt idx="38">
                  <c:v>66.645898385098178</c:v>
                </c:pt>
                <c:pt idx="39">
                  <c:v>68.058866170301869</c:v>
                </c:pt>
                <c:pt idx="40">
                  <c:v>69.271929708205448</c:v>
                </c:pt>
                <c:pt idx="41">
                  <c:v>70.290084271917181</c:v>
                </c:pt>
                <c:pt idx="42">
                  <c:v>71.11952737604507</c:v>
                </c:pt>
                <c:pt idx="43">
                  <c:v>71.767428988355988</c:v>
                </c:pt>
                <c:pt idx="44">
                  <c:v>72.241723474373757</c:v>
                </c:pt>
                <c:pt idx="45">
                  <c:v>72.550923232688447</c:v>
                </c:pt>
                <c:pt idx="46">
                  <c:v>72.70395346061224</c:v>
                </c:pt>
                <c:pt idx="47">
                  <c:v>72.710007118015909</c:v>
                </c:pt>
                <c:pt idx="48">
                  <c:v>72.578418903581237</c:v>
                </c:pt>
                <c:pt idx="49">
                  <c:v>72.318556898127213</c:v>
                </c:pt>
                <c:pt idx="50">
                  <c:v>71.939730443655236</c:v>
                </c:pt>
                <c:pt idx="51">
                  <c:v>71.451112797242928</c:v>
                </c:pt>
                <c:pt idx="52">
                  <c:v>70.861677111831412</c:v>
                </c:pt>
                <c:pt idx="53">
                  <c:v>70.180144339864142</c:v>
                </c:pt>
                <c:pt idx="54">
                  <c:v>69.414941721435682</c:v>
                </c:pt>
                <c:pt idx="55">
                  <c:v>68.574170598805992</c:v>
                </c:pt>
                <c:pt idx="56">
                  <c:v>67.665582388100972</c:v>
                </c:pt>
                <c:pt idx="57">
                  <c:v>66.696561632351589</c:v>
                </c:pt>
                <c:pt idx="58">
                  <c:v>65.674115154377276</c:v>
                </c:pt>
                <c:pt idx="59">
                  <c:v>64.604866420925006</c:v>
                </c:pt>
                <c:pt idx="60">
                  <c:v>63.495054319154846</c:v>
                </c:pt>
                <c:pt idx="61">
                  <c:v>62.350535631790514</c:v>
                </c:pt>
                <c:pt idx="62">
                  <c:v>61.176790577234286</c:v>
                </c:pt>
                <c:pt idx="63">
                  <c:v>59.978930855221648</c:v>
                </c:pt>
                <c:pt idx="64">
                  <c:v>58.761709706956822</c:v>
                </c:pt>
                <c:pt idx="65">
                  <c:v>57.529533561113723</c:v>
                </c:pt>
                <c:pt idx="66">
                  <c:v>56.286474893733228</c:v>
                </c:pt>
                <c:pt idx="67">
                  <c:v>55.036285981124152</c:v>
                </c:pt>
                <c:pt idx="68">
                  <c:v>53.782413270671825</c:v>
                </c:pt>
                <c:pt idx="69">
                  <c:v>52.52801213531189</c:v>
                </c:pt>
                <c:pt idx="70">
                  <c:v>51.275961813693307</c:v>
                </c:pt>
                <c:pt idx="71">
                  <c:v>50.028880370100232</c:v>
                </c:pt>
                <c:pt idx="72">
                  <c:v>48.789139536392931</c:v>
                </c:pt>
                <c:pt idx="73">
                  <c:v>47.558879322914215</c:v>
                </c:pt>
                <c:pt idx="74">
                  <c:v>46.340022306833141</c:v>
                </c:pt>
                <c:pt idx="75">
                  <c:v>45.134287525078591</c:v>
                </c:pt>
                <c:pt idx="76">
                  <c:v>43.943203915154747</c:v>
                </c:pt>
                <c:pt idx="77">
                  <c:v>42.76812326100189</c:v>
                </c:pt>
                <c:pt idx="78">
                  <c:v>41.610232612930069</c:v>
                </c:pt>
                <c:pt idx="79">
                  <c:v>40.47056616073597</c:v>
                </c:pt>
                <c:pt idx="80">
                  <c:v>39.350016547634254</c:v>
                </c:pt>
                <c:pt idx="81">
                  <c:v>38.249345619779582</c:v>
                </c:pt>
                <c:pt idx="82">
                  <c:v>37.169194612098501</c:v>
                </c:pt>
                <c:pt idx="83">
                  <c:v>36.1100937760487</c:v>
                </c:pt>
                <c:pt idx="84">
                  <c:v>35.072471458907877</c:v>
                </c:pt>
                <c:pt idx="85">
                  <c:v>34.056662647398539</c:v>
                </c:pt>
                <c:pt idx="86">
                  <c:v>33.062916990975623</c:v>
                </c:pt>
                <c:pt idx="87">
                  <c:v>32.091406322048087</c:v>
                </c:pt>
                <c:pt idx="88">
                  <c:v>31.142231691849297</c:v>
                </c:pt>
                <c:pt idx="89">
                  <c:v>30.215429941697561</c:v>
                </c:pt>
                <c:pt idx="90">
                  <c:v>29.310979830052563</c:v>
                </c:pt>
                <c:pt idx="91">
                  <c:v>28.428807736143938</c:v>
                </c:pt>
                <c:pt idx="92">
                  <c:v>27.568792961066357</c:v>
                </c:pt>
                <c:pt idx="93">
                  <c:v>26.730772647146544</c:v>
                </c:pt>
                <c:pt idx="94">
                  <c:v>25.914546336133323</c:v>
                </c:pt>
                <c:pt idx="95">
                  <c:v>25.119880186366586</c:v>
                </c:pt>
                <c:pt idx="96">
                  <c:v>24.346510868581262</c:v>
                </c:pt>
                <c:pt idx="97">
                  <c:v>23.594149159414787</c:v>
                </c:pt>
                <c:pt idx="98">
                  <c:v>22.862483251035627</c:v>
                </c:pt>
                <c:pt idx="99">
                  <c:v>22.15118179461264</c:v>
                </c:pt>
                <c:pt idx="100">
                  <c:v>21.459896694613676</c:v>
                </c:pt>
                <c:pt idx="101">
                  <c:v>20.788265670170766</c:v>
                </c:pt>
                <c:pt idx="102">
                  <c:v>20.135914598988943</c:v>
                </c:pt>
                <c:pt idx="103">
                  <c:v>19.502459658510979</c:v>
                </c:pt>
                <c:pt idx="104">
                  <c:v>18.887509278295695</c:v>
                </c:pt>
                <c:pt idx="105">
                  <c:v>18.290665916819833</c:v>
                </c:pt>
                <c:pt idx="106">
                  <c:v>17.711527675183191</c:v>
                </c:pt>
                <c:pt idx="107">
                  <c:v>17.149689759487348</c:v>
                </c:pt>
                <c:pt idx="108">
                  <c:v>16.6047458029681</c:v>
                </c:pt>
                <c:pt idx="109">
                  <c:v>16.076289058297991</c:v>
                </c:pt>
                <c:pt idx="110">
                  <c:v>15.563913469837299</c:v>
                </c:pt>
                <c:pt idx="111">
                  <c:v>15.067214634998463</c:v>
                </c:pt>
                <c:pt idx="112">
                  <c:v>14.585790663306735</c:v>
                </c:pt>
                <c:pt idx="113">
                  <c:v>14.119242941180397</c:v>
                </c:pt>
                <c:pt idx="114">
                  <c:v>13.667176809927122</c:v>
                </c:pt>
                <c:pt idx="115">
                  <c:v>13.229202163949134</c:v>
                </c:pt>
                <c:pt idx="116">
                  <c:v>12.804933975675462</c:v>
                </c:pt>
                <c:pt idx="117">
                  <c:v>12.393992753290719</c:v>
                </c:pt>
                <c:pt idx="118">
                  <c:v>11.996004936905774</c:v>
                </c:pt>
                <c:pt idx="119">
                  <c:v>11.610603238417045</c:v>
                </c:pt>
                <c:pt idx="120">
                  <c:v>11.237426929925705</c:v>
                </c:pt>
                <c:pt idx="121">
                  <c:v>10.876122085235867</c:v>
                </c:pt>
                <c:pt idx="122">
                  <c:v>10.526341778619908</c:v>
                </c:pt>
                <c:pt idx="123">
                  <c:v>10.187746244729555</c:v>
                </c:pt>
                <c:pt idx="124">
                  <c:v>9.8600030032407666</c:v>
                </c:pt>
                <c:pt idx="125">
                  <c:v>9.5427869515498625</c:v>
                </c:pt>
                <c:pt idx="127">
                  <c:v>72.710007118015909</c:v>
                </c:pt>
                <c:pt idx="128">
                  <c:v>48.473338078677273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2360"/>
        <c:axId val="628911968"/>
      </c:scatterChart>
      <c:valAx>
        <c:axId val="6289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1968"/>
        <c:crosses val="autoZero"/>
        <c:crossBetween val="midCat"/>
      </c:valAx>
      <c:valAx>
        <c:axId val="6289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0.33247533247533256</c:v>
                </c:pt>
                <c:pt idx="3">
                  <c:v>0.77863577863577882</c:v>
                </c:pt>
                <c:pt idx="4">
                  <c:v>1.3148863148863152</c:v>
                </c:pt>
                <c:pt idx="5">
                  <c:v>1.9948519948519947</c:v>
                </c:pt>
                <c:pt idx="6">
                  <c:v>2.7820677820677826</c:v>
                </c:pt>
                <c:pt idx="7">
                  <c:v>3.6143286143286142</c:v>
                </c:pt>
                <c:pt idx="8">
                  <c:v>4.6761046761046758</c:v>
                </c:pt>
                <c:pt idx="9">
                  <c:v>6.1733161733161737</c:v>
                </c:pt>
                <c:pt idx="10">
                  <c:v>8.4320034320034321</c:v>
                </c:pt>
                <c:pt idx="11">
                  <c:v>11.634491634491635</c:v>
                </c:pt>
                <c:pt idx="12">
                  <c:v>15.694980694980694</c:v>
                </c:pt>
                <c:pt idx="13">
                  <c:v>20.418275418275417</c:v>
                </c:pt>
                <c:pt idx="14">
                  <c:v>25.973830973830971</c:v>
                </c:pt>
                <c:pt idx="15">
                  <c:v>32.52681252681252</c:v>
                </c:pt>
                <c:pt idx="16">
                  <c:v>40.173745173745175</c:v>
                </c:pt>
                <c:pt idx="17">
                  <c:v>49.081939081939083</c:v>
                </c:pt>
                <c:pt idx="18">
                  <c:v>59.204204204204203</c:v>
                </c:pt>
                <c:pt idx="19">
                  <c:v>70.988845988845995</c:v>
                </c:pt>
                <c:pt idx="20">
                  <c:v>84.560274560274564</c:v>
                </c:pt>
                <c:pt idx="21">
                  <c:v>100.13513513513514</c:v>
                </c:pt>
                <c:pt idx="22">
                  <c:v>119.40583440583441</c:v>
                </c:pt>
                <c:pt idx="23">
                  <c:v>142.11497211497212</c:v>
                </c:pt>
                <c:pt idx="24">
                  <c:v>168.45774345774345</c:v>
                </c:pt>
                <c:pt idx="25">
                  <c:v>199.15272415272415</c:v>
                </c:pt>
                <c:pt idx="26">
                  <c:v>234.02402402402402</c:v>
                </c:pt>
                <c:pt idx="27">
                  <c:v>272.38095238095235</c:v>
                </c:pt>
                <c:pt idx="28">
                  <c:v>313.91462891462891</c:v>
                </c:pt>
                <c:pt idx="29">
                  <c:v>359.60531960531955</c:v>
                </c:pt>
                <c:pt idx="30">
                  <c:v>409.89489489489489</c:v>
                </c:pt>
                <c:pt idx="31">
                  <c:v>464.94851994851996</c:v>
                </c:pt>
                <c:pt idx="32">
                  <c:v>523.82239382239391</c:v>
                </c:pt>
                <c:pt idx="33">
                  <c:v>586.3728013728014</c:v>
                </c:pt>
                <c:pt idx="34">
                  <c:v>651.4929214929216</c:v>
                </c:pt>
                <c:pt idx="35">
                  <c:v>718.19390819390833</c:v>
                </c:pt>
                <c:pt idx="36">
                  <c:v>787.0441870441872</c:v>
                </c:pt>
                <c:pt idx="37">
                  <c:v>857.90004290004288</c:v>
                </c:pt>
                <c:pt idx="38">
                  <c:v>929.21707421707413</c:v>
                </c:pt>
                <c:pt idx="39">
                  <c:v>1000.5062205062205</c:v>
                </c:pt>
                <c:pt idx="40">
                  <c:v>1070.5083655083654</c:v>
                </c:pt>
                <c:pt idx="41">
                  <c:v>1139.5602745602746</c:v>
                </c:pt>
                <c:pt idx="42">
                  <c:v>1208.3998283998285</c:v>
                </c:pt>
                <c:pt idx="43">
                  <c:v>1274.89703989704</c:v>
                </c:pt>
                <c:pt idx="44">
                  <c:v>1338.981123981124</c:v>
                </c:pt>
                <c:pt idx="45">
                  <c:v>1402.9279279279281</c:v>
                </c:pt>
                <c:pt idx="46">
                  <c:v>1467.831402831403</c:v>
                </c:pt>
                <c:pt idx="47">
                  <c:v>1534.1291291291291</c:v>
                </c:pt>
                <c:pt idx="48">
                  <c:v>1602.8700128700127</c:v>
                </c:pt>
                <c:pt idx="49">
                  <c:v>1672.3766623766624</c:v>
                </c:pt>
                <c:pt idx="50">
                  <c:v>1743.3311883311881</c:v>
                </c:pt>
                <c:pt idx="51">
                  <c:v>1815.2187902187902</c:v>
                </c:pt>
                <c:pt idx="52">
                  <c:v>1888.018018018018</c:v>
                </c:pt>
                <c:pt idx="53">
                  <c:v>1960.4847704847705</c:v>
                </c:pt>
                <c:pt idx="54">
                  <c:v>2032.9686829686832</c:v>
                </c:pt>
                <c:pt idx="55">
                  <c:v>2103.3762333762334</c:v>
                </c:pt>
                <c:pt idx="56">
                  <c:v>2172.9601029601031</c:v>
                </c:pt>
                <c:pt idx="57">
                  <c:v>2242.2093522093519</c:v>
                </c:pt>
                <c:pt idx="58">
                  <c:v>2311.3749463749464</c:v>
                </c:pt>
                <c:pt idx="59">
                  <c:v>2380.4225654225652</c:v>
                </c:pt>
                <c:pt idx="60">
                  <c:v>2449.0690690690685</c:v>
                </c:pt>
                <c:pt idx="61">
                  <c:v>2517.1879021879017</c:v>
                </c:pt>
                <c:pt idx="62">
                  <c:v>2584.1763191763193</c:v>
                </c:pt>
                <c:pt idx="63">
                  <c:v>2650.1051051051049</c:v>
                </c:pt>
                <c:pt idx="64">
                  <c:v>2713.1939081939081</c:v>
                </c:pt>
                <c:pt idx="65">
                  <c:v>2774.0583440583437</c:v>
                </c:pt>
                <c:pt idx="66">
                  <c:v>2831.4821964821958</c:v>
                </c:pt>
                <c:pt idx="67">
                  <c:v>2886.3556413556412</c:v>
                </c:pt>
                <c:pt idx="68">
                  <c:v>2937.629772629773</c:v>
                </c:pt>
                <c:pt idx="69">
                  <c:v>2986.6066066066064</c:v>
                </c:pt>
                <c:pt idx="70">
                  <c:v>3034.1827541827543</c:v>
                </c:pt>
                <c:pt idx="71">
                  <c:v>3082.1986271986275</c:v>
                </c:pt>
                <c:pt idx="72">
                  <c:v>3129.5817245817243</c:v>
                </c:pt>
                <c:pt idx="73">
                  <c:v>3175.8215358215357</c:v>
                </c:pt>
                <c:pt idx="74">
                  <c:v>3219.5774345774344</c:v>
                </c:pt>
                <c:pt idx="75">
                  <c:v>3262.1921921921921</c:v>
                </c:pt>
                <c:pt idx="76">
                  <c:v>3304.6246246246242</c:v>
                </c:pt>
                <c:pt idx="77">
                  <c:v>3345.9952809952811</c:v>
                </c:pt>
                <c:pt idx="78">
                  <c:v>3385.20163020163</c:v>
                </c:pt>
                <c:pt idx="79">
                  <c:v>3423.6615186615186</c:v>
                </c:pt>
                <c:pt idx="80">
                  <c:v>3460.8515658515657</c:v>
                </c:pt>
                <c:pt idx="81">
                  <c:v>3497.8978978978985</c:v>
                </c:pt>
                <c:pt idx="82">
                  <c:v>3533.8996138996131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22.571378951073253</c:v>
                </c:pt>
                <c:pt idx="3">
                  <c:v>45.532561721071872</c:v>
                </c:pt>
                <c:pt idx="4">
                  <c:v>68.890043302886369</c:v>
                </c:pt>
                <c:pt idx="5">
                  <c:v>92.650422683364454</c:v>
                </c:pt>
                <c:pt idx="6">
                  <c:v>116.82040443518279</c:v>
                </c:pt>
                <c:pt idx="7">
                  <c:v>141.40680033185845</c:v>
                </c:pt>
                <c:pt idx="8">
                  <c:v>166.41653098621541</c:v>
                </c:pt>
                <c:pt idx="9">
                  <c:v>191.85662751262697</c:v>
                </c:pt>
                <c:pt idx="10">
                  <c:v>217.73423321335852</c:v>
                </c:pt>
                <c:pt idx="11">
                  <c:v>244.05660528933919</c:v>
                </c:pt>
                <c:pt idx="12">
                  <c:v>270.83111657569509</c:v>
                </c:pt>
                <c:pt idx="13">
                  <c:v>298.0652573023815</c:v>
                </c:pt>
                <c:pt idx="14">
                  <c:v>325.76663688025451</c:v>
                </c:pt>
                <c:pt idx="15">
                  <c:v>353.94298571292825</c:v>
                </c:pt>
                <c:pt idx="16">
                  <c:v>382.6021570347678</c:v>
                </c:pt>
                <c:pt idx="17">
                  <c:v>411.75212877537081</c:v>
                </c:pt>
                <c:pt idx="18">
                  <c:v>441.4010054508978</c:v>
                </c:pt>
                <c:pt idx="19">
                  <c:v>471.5570200826138</c:v>
                </c:pt>
                <c:pt idx="20">
                  <c:v>502.22853614300948</c:v>
                </c:pt>
                <c:pt idx="21">
                  <c:v>533.4240495298734</c:v>
                </c:pt>
                <c:pt idx="22">
                  <c:v>565.15219056869319</c:v>
                </c:pt>
                <c:pt idx="23">
                  <c:v>597.42172604376663</c:v>
                </c:pt>
                <c:pt idx="24">
                  <c:v>630.24156125841034</c:v>
                </c:pt>
                <c:pt idx="25">
                  <c:v>663.62074212465575</c:v>
                </c:pt>
                <c:pt idx="26">
                  <c:v>697.5684572828294</c:v>
                </c:pt>
                <c:pt idx="27">
                  <c:v>732.09404025141953</c:v>
                </c:pt>
                <c:pt idx="28">
                  <c:v>767.20697160763279</c:v>
                </c:pt>
                <c:pt idx="29">
                  <c:v>802.91688119905439</c:v>
                </c:pt>
                <c:pt idx="30">
                  <c:v>839.23355038682666</c:v>
                </c:pt>
                <c:pt idx="31">
                  <c:v>876.16691432076743</c:v>
                </c:pt>
                <c:pt idx="32">
                  <c:v>913.72706424685566</c:v>
                </c:pt>
                <c:pt idx="33">
                  <c:v>951.92424984751472</c:v>
                </c:pt>
                <c:pt idx="34">
                  <c:v>990.76888161513159</c:v>
                </c:pt>
                <c:pt idx="35">
                  <c:v>1030.2715332592541</c:v>
                </c:pt>
                <c:pt idx="36">
                  <c:v>1070.4429441479137</c:v>
                </c:pt>
                <c:pt idx="37">
                  <c:v>1111.2940217835285</c:v>
                </c:pt>
                <c:pt idx="38">
                  <c:v>1152.8358443138434</c:v>
                </c:pt>
                <c:pt idx="39">
                  <c:v>1195.0796630783743</c:v>
                </c:pt>
                <c:pt idx="40">
                  <c:v>1238.0369051908256</c:v>
                </c:pt>
                <c:pt idx="41">
                  <c:v>1281.7191761579559</c:v>
                </c:pt>
                <c:pt idx="42">
                  <c:v>1326.1382625353765</c:v>
                </c:pt>
                <c:pt idx="43">
                  <c:v>1371.3061346207674</c:v>
                </c:pt>
                <c:pt idx="44">
                  <c:v>1417.2349491850068</c:v>
                </c:pt>
                <c:pt idx="45">
                  <c:v>1463.9370522417125</c:v>
                </c:pt>
                <c:pt idx="46">
                  <c:v>1511.4249818557012</c:v>
                </c:pt>
                <c:pt idx="47">
                  <c:v>1559.7114709908778</c:v>
                </c:pt>
                <c:pt idx="48">
                  <c:v>1608.8094503980731</c:v>
                </c:pt>
                <c:pt idx="49">
                  <c:v>1658.7320515433523</c:v>
                </c:pt>
                <c:pt idx="50">
                  <c:v>1709.492609577328</c:v>
                </c:pt>
                <c:pt idx="51">
                  <c:v>1761.1046663460118</c:v>
                </c:pt>
                <c:pt idx="52">
                  <c:v>1813.5819734437503</c:v>
                </c:pt>
                <c:pt idx="53">
                  <c:v>1866.9384953087945</c:v>
                </c:pt>
                <c:pt idx="54">
                  <c:v>1921.1884123620589</c:v>
                </c:pt>
                <c:pt idx="55">
                  <c:v>1976.3461241896346</c:v>
                </c:pt>
                <c:pt idx="56">
                  <c:v>2032.4262527696262</c:v>
                </c:pt>
                <c:pt idx="57">
                  <c:v>2089.4436457438901</c:v>
                </c:pt>
                <c:pt idx="58">
                  <c:v>2147.4133797352547</c:v>
                </c:pt>
                <c:pt idx="59">
                  <c:v>2206.3507637108187</c:v>
                </c:pt>
                <c:pt idx="60">
                  <c:v>2266.2713423919231</c:v>
                </c:pt>
                <c:pt idx="61">
                  <c:v>2327.1908997113978</c:v>
                </c:pt>
                <c:pt idx="62">
                  <c:v>2389.1254623187024</c:v>
                </c:pt>
                <c:pt idx="63">
                  <c:v>2452.091303133574</c:v>
                </c:pt>
                <c:pt idx="64">
                  <c:v>2516.1049449488146</c:v>
                </c:pt>
                <c:pt idx="65">
                  <c:v>2581.1831640828468</c:v>
                </c:pt>
                <c:pt idx="66">
                  <c:v>2647.3429940826841</c:v>
                </c:pt>
                <c:pt idx="67">
                  <c:v>2714.6017294779608</c:v>
                </c:pt>
                <c:pt idx="68">
                  <c:v>2782.9769295866849</c:v>
                </c:pt>
                <c:pt idx="69">
                  <c:v>2852.4864223733712</c:v>
                </c:pt>
                <c:pt idx="70">
                  <c:v>2923.148308360232</c:v>
                </c:pt>
                <c:pt idx="71">
                  <c:v>2994.9809645921059</c:v>
                </c:pt>
                <c:pt idx="72">
                  <c:v>3068.0030486558103</c:v>
                </c:pt>
                <c:pt idx="73">
                  <c:v>3142.233502754616</c:v>
                </c:pt>
                <c:pt idx="74">
                  <c:v>3217.6915578385497</c:v>
                </c:pt>
                <c:pt idx="75">
                  <c:v>3294.396737791235</c:v>
                </c:pt>
                <c:pt idx="76">
                  <c:v>3372.3688636739944</c:v>
                </c:pt>
                <c:pt idx="77">
                  <c:v>3451.6280580279436</c:v>
                </c:pt>
                <c:pt idx="78">
                  <c:v>3532.1947492348118</c:v>
                </c:pt>
                <c:pt idx="79">
                  <c:v>3614.0896759372395</c:v>
                </c:pt>
                <c:pt idx="80">
                  <c:v>3697.3338915193081</c:v>
                </c:pt>
                <c:pt idx="81">
                  <c:v>3781.9487686480616</c:v>
                </c:pt>
                <c:pt idx="82">
                  <c:v>3867.9560038768022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864"/>
        <c:axId val="251650040"/>
      </c:scatterChart>
      <c:valAx>
        <c:axId val="2516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040"/>
        <c:crosses val="autoZero"/>
        <c:crossBetween val="midCat"/>
      </c:valAx>
      <c:valAx>
        <c:axId val="2516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0.10939510939510944</c:v>
                </c:pt>
                <c:pt idx="3">
                  <c:v>0.22308022308022313</c:v>
                </c:pt>
                <c:pt idx="4">
                  <c:v>0.31317031317031319</c:v>
                </c:pt>
                <c:pt idx="5">
                  <c:v>0.45688545688545634</c:v>
                </c:pt>
                <c:pt idx="6">
                  <c:v>0.56413556413556476</c:v>
                </c:pt>
                <c:pt idx="7">
                  <c:v>0.60918060918060846</c:v>
                </c:pt>
                <c:pt idx="8">
                  <c:v>0.83869583869583852</c:v>
                </c:pt>
                <c:pt idx="9">
                  <c:v>1.2741312741312747</c:v>
                </c:pt>
                <c:pt idx="10">
                  <c:v>2.0356070356070353</c:v>
                </c:pt>
                <c:pt idx="11">
                  <c:v>2.9794079794079797</c:v>
                </c:pt>
                <c:pt idx="12">
                  <c:v>3.8374088374088364</c:v>
                </c:pt>
                <c:pt idx="13">
                  <c:v>4.5002145002145015</c:v>
                </c:pt>
                <c:pt idx="14">
                  <c:v>5.3324753324753305</c:v>
                </c:pt>
                <c:pt idx="15">
                  <c:v>6.3299013299013263</c:v>
                </c:pt>
                <c:pt idx="16">
                  <c:v>7.4238524238524315</c:v>
                </c:pt>
                <c:pt idx="17">
                  <c:v>8.6851136851136843</c:v>
                </c:pt>
                <c:pt idx="18">
                  <c:v>9.8991848991848954</c:v>
                </c:pt>
                <c:pt idx="19">
                  <c:v>11.561561561561561</c:v>
                </c:pt>
                <c:pt idx="20">
                  <c:v>13.348348348348345</c:v>
                </c:pt>
                <c:pt idx="21">
                  <c:v>15.351780351780356</c:v>
                </c:pt>
                <c:pt idx="22">
                  <c:v>19.047619047619044</c:v>
                </c:pt>
                <c:pt idx="23">
                  <c:v>22.486057486057483</c:v>
                </c:pt>
                <c:pt idx="24">
                  <c:v>26.119691119691105</c:v>
                </c:pt>
                <c:pt idx="25">
                  <c:v>30.471900471900476</c:v>
                </c:pt>
                <c:pt idx="26">
                  <c:v>34.648219648219644</c:v>
                </c:pt>
                <c:pt idx="27">
                  <c:v>38.13384813384814</c:v>
                </c:pt>
                <c:pt idx="28">
                  <c:v>41.310596310596331</c:v>
                </c:pt>
                <c:pt idx="29">
                  <c:v>45.46761046761042</c:v>
                </c:pt>
                <c:pt idx="30">
                  <c:v>50.066495066495115</c:v>
                </c:pt>
                <c:pt idx="31">
                  <c:v>54.830544830544845</c:v>
                </c:pt>
                <c:pt idx="32">
                  <c:v>58.650793650793666</c:v>
                </c:pt>
                <c:pt idx="33">
                  <c:v>62.327327327327275</c:v>
                </c:pt>
                <c:pt idx="34">
                  <c:v>64.897039897039974</c:v>
                </c:pt>
                <c:pt idx="35">
                  <c:v>66.477906477906515</c:v>
                </c:pt>
                <c:pt idx="36">
                  <c:v>68.627198627198652</c:v>
                </c:pt>
                <c:pt idx="37">
                  <c:v>70.632775632775463</c:v>
                </c:pt>
                <c:pt idx="38">
                  <c:v>71.093951093951034</c:v>
                </c:pt>
                <c:pt idx="39">
                  <c:v>71.066066066066185</c:v>
                </c:pt>
                <c:pt idx="40">
                  <c:v>69.77906477906464</c:v>
                </c:pt>
                <c:pt idx="41">
                  <c:v>68.828828828828989</c:v>
                </c:pt>
                <c:pt idx="42">
                  <c:v>68.616473616473684</c:v>
                </c:pt>
                <c:pt idx="43">
                  <c:v>66.274131274131321</c:v>
                </c:pt>
                <c:pt idx="44">
                  <c:v>63.861003861003773</c:v>
                </c:pt>
                <c:pt idx="45">
                  <c:v>63.723723723723815</c:v>
                </c:pt>
                <c:pt idx="46">
                  <c:v>64.680394680394727</c:v>
                </c:pt>
                <c:pt idx="47">
                  <c:v>66.074646074645841</c:v>
                </c:pt>
                <c:pt idx="48">
                  <c:v>68.517803517803429</c:v>
                </c:pt>
                <c:pt idx="49">
                  <c:v>69.28356928356942</c:v>
                </c:pt>
                <c:pt idx="50">
                  <c:v>70.73144573144549</c:v>
                </c:pt>
                <c:pt idx="51">
                  <c:v>71.664521664521942</c:v>
                </c:pt>
                <c:pt idx="52">
                  <c:v>72.576147576147548</c:v>
                </c:pt>
                <c:pt idx="53">
                  <c:v>72.243672243672279</c:v>
                </c:pt>
                <c:pt idx="54">
                  <c:v>72.260832260832501</c:v>
                </c:pt>
                <c:pt idx="55">
                  <c:v>70.184470184470172</c:v>
                </c:pt>
                <c:pt idx="56">
                  <c:v>69.360789360789511</c:v>
                </c:pt>
                <c:pt idx="57">
                  <c:v>69.026169026168589</c:v>
                </c:pt>
                <c:pt idx="58">
                  <c:v>68.942513942514267</c:v>
                </c:pt>
                <c:pt idx="59">
                  <c:v>68.824538824538593</c:v>
                </c:pt>
                <c:pt idx="60">
                  <c:v>68.423423423423117</c:v>
                </c:pt>
                <c:pt idx="61">
                  <c:v>67.895752895752992</c:v>
                </c:pt>
                <c:pt idx="62">
                  <c:v>66.765336765337395</c:v>
                </c:pt>
                <c:pt idx="63">
                  <c:v>65.705705705705384</c:v>
                </c:pt>
                <c:pt idx="64">
                  <c:v>62.865722865722937</c:v>
                </c:pt>
                <c:pt idx="65">
                  <c:v>60.641355641355339</c:v>
                </c:pt>
                <c:pt idx="66">
                  <c:v>57.200772200771944</c:v>
                </c:pt>
                <c:pt idx="67">
                  <c:v>54.650364650365127</c:v>
                </c:pt>
                <c:pt idx="68">
                  <c:v>51.051051051051608</c:v>
                </c:pt>
                <c:pt idx="69">
                  <c:v>48.75375375375318</c:v>
                </c:pt>
                <c:pt idx="70">
                  <c:v>47.353067353067608</c:v>
                </c:pt>
                <c:pt idx="71">
                  <c:v>47.792792792793016</c:v>
                </c:pt>
                <c:pt idx="72">
                  <c:v>47.160017160016587</c:v>
                </c:pt>
                <c:pt idx="73">
                  <c:v>46.016731016731164</c:v>
                </c:pt>
                <c:pt idx="74">
                  <c:v>43.532818532818446</c:v>
                </c:pt>
                <c:pt idx="75">
                  <c:v>42.39167739167754</c:v>
                </c:pt>
                <c:pt idx="76">
                  <c:v>42.209352209351827</c:v>
                </c:pt>
                <c:pt idx="77">
                  <c:v>41.147576147576665</c:v>
                </c:pt>
                <c:pt idx="78">
                  <c:v>38.983268983268708</c:v>
                </c:pt>
                <c:pt idx="79">
                  <c:v>38.236808236808365</c:v>
                </c:pt>
                <c:pt idx="80">
                  <c:v>36.966966966966929</c:v>
                </c:pt>
                <c:pt idx="81">
                  <c:v>36.823251823252512</c:v>
                </c:pt>
                <c:pt idx="82">
                  <c:v>35.778635778634388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22.571378951073253</c:v>
                </c:pt>
                <c:pt idx="3">
                  <c:v>22.961182769998615</c:v>
                </c:pt>
                <c:pt idx="4">
                  <c:v>23.357481581814497</c:v>
                </c:pt>
                <c:pt idx="5">
                  <c:v>23.760379380478085</c:v>
                </c:pt>
                <c:pt idx="6">
                  <c:v>24.169981751818337</c:v>
                </c:pt>
                <c:pt idx="7">
                  <c:v>24.586395896675651</c:v>
                </c:pt>
                <c:pt idx="8">
                  <c:v>25.009730654356947</c:v>
                </c:pt>
                <c:pt idx="9">
                  <c:v>25.440096526411576</c:v>
                </c:pt>
                <c:pt idx="10">
                  <c:v>25.877605700731561</c:v>
                </c:pt>
                <c:pt idx="11">
                  <c:v>26.322372075980663</c:v>
                </c:pt>
                <c:pt idx="12">
                  <c:v>26.774511286355906</c:v>
                </c:pt>
                <c:pt idx="13">
                  <c:v>27.234140726686377</c:v>
                </c:pt>
                <c:pt idx="14">
                  <c:v>27.701379577872991</c:v>
                </c:pt>
                <c:pt idx="15">
                  <c:v>28.17634883267376</c:v>
                </c:pt>
                <c:pt idx="16">
                  <c:v>28.659171321839576</c:v>
                </c:pt>
                <c:pt idx="17">
                  <c:v>29.149971740603014</c:v>
                </c:pt>
                <c:pt idx="18">
                  <c:v>29.648876675526978</c:v>
                </c:pt>
                <c:pt idx="19">
                  <c:v>30.156014631716019</c:v>
                </c:pt>
                <c:pt idx="20">
                  <c:v>30.671516060395682</c:v>
                </c:pt>
                <c:pt idx="21">
                  <c:v>31.195513386863919</c:v>
                </c:pt>
                <c:pt idx="22">
                  <c:v>31.728141038819743</c:v>
                </c:pt>
                <c:pt idx="23">
                  <c:v>32.269535475073489</c:v>
                </c:pt>
                <c:pt idx="24">
                  <c:v>32.819835214643717</c:v>
                </c:pt>
                <c:pt idx="25">
                  <c:v>33.379180866245392</c:v>
                </c:pt>
                <c:pt idx="26">
                  <c:v>33.947715158173601</c:v>
                </c:pt>
                <c:pt idx="27">
                  <c:v>34.525582968590072</c:v>
                </c:pt>
                <c:pt idx="28">
                  <c:v>35.112931356213259</c:v>
                </c:pt>
                <c:pt idx="29">
                  <c:v>35.709909591421592</c:v>
                </c:pt>
                <c:pt idx="30">
                  <c:v>36.316669187772227</c:v>
                </c:pt>
                <c:pt idx="31">
                  <c:v>36.933363933940761</c:v>
                </c:pt>
                <c:pt idx="32">
                  <c:v>37.560149926088251</c:v>
                </c:pt>
                <c:pt idx="33">
                  <c:v>38.19718560065909</c:v>
                </c:pt>
                <c:pt idx="34">
                  <c:v>38.844631767616896</c:v>
                </c:pt>
                <c:pt idx="35">
                  <c:v>39.502651644122551</c:v>
                </c:pt>
                <c:pt idx="36">
                  <c:v>40.171410888659764</c:v>
                </c:pt>
                <c:pt idx="37">
                  <c:v>40.851077635614679</c:v>
                </c:pt>
                <c:pt idx="38">
                  <c:v>41.541822530314796</c:v>
                </c:pt>
                <c:pt idx="39">
                  <c:v>42.243818764530957</c:v>
                </c:pt>
                <c:pt idx="40">
                  <c:v>42.957242112451304</c:v>
                </c:pt>
                <c:pt idx="41">
                  <c:v>43.682270967130385</c:v>
                </c:pt>
                <c:pt idx="42">
                  <c:v>44.419086377420605</c:v>
                </c:pt>
                <c:pt idx="43">
                  <c:v>45.167872085390897</c:v>
                </c:pt>
                <c:pt idx="44">
                  <c:v>45.928814564239396</c:v>
                </c:pt>
                <c:pt idx="45">
                  <c:v>46.702103056705624</c:v>
                </c:pt>
                <c:pt idx="46">
                  <c:v>47.48792961398869</c:v>
                </c:pt>
                <c:pt idx="47">
                  <c:v>48.286489135176787</c:v>
                </c:pt>
                <c:pt idx="48">
                  <c:v>49.097979407195247</c:v>
                </c:pt>
                <c:pt idx="49">
                  <c:v>49.922601145279252</c:v>
                </c:pt>
                <c:pt idx="50">
                  <c:v>50.76055803397562</c:v>
                </c:pt>
                <c:pt idx="51">
                  <c:v>51.612056768683814</c:v>
                </c:pt>
                <c:pt idx="52">
                  <c:v>52.477307097738603</c:v>
                </c:pt>
                <c:pt idx="53">
                  <c:v>53.356521865044179</c:v>
                </c:pt>
                <c:pt idx="54">
                  <c:v>54.249917053264362</c:v>
                </c:pt>
                <c:pt idx="55">
                  <c:v>55.157711827575717</c:v>
                </c:pt>
                <c:pt idx="56">
                  <c:v>56.080128579991744</c:v>
                </c:pt>
                <c:pt idx="57">
                  <c:v>57.017392974263686</c:v>
                </c:pt>
                <c:pt idx="58">
                  <c:v>57.9697339913644</c:v>
                </c:pt>
                <c:pt idx="59">
                  <c:v>58.937383975564074</c:v>
                </c:pt>
                <c:pt idx="60">
                  <c:v>59.920578681104288</c:v>
                </c:pt>
                <c:pt idx="61">
                  <c:v>60.919557319474805</c:v>
                </c:pt>
                <c:pt idx="62">
                  <c:v>61.934562607304443</c:v>
                </c:pt>
                <c:pt idx="63">
                  <c:v>62.965840814871804</c:v>
                </c:pt>
                <c:pt idx="64">
                  <c:v>64.013641815240803</c:v>
                </c:pt>
                <c:pt idx="65">
                  <c:v>65.078219134032437</c:v>
                </c:pt>
                <c:pt idx="66">
                  <c:v>66.159829999837157</c:v>
                </c:pt>
                <c:pt idx="67">
                  <c:v>67.258735395276872</c:v>
                </c:pt>
                <c:pt idx="68">
                  <c:v>68.375200108724286</c:v>
                </c:pt>
                <c:pt idx="69">
                  <c:v>69.50949278668638</c:v>
                </c:pt>
                <c:pt idx="70">
                  <c:v>70.661885986860909</c:v>
                </c:pt>
                <c:pt idx="71">
                  <c:v>71.832656231874068</c:v>
                </c:pt>
                <c:pt idx="72">
                  <c:v>73.022084063704398</c:v>
                </c:pt>
                <c:pt idx="73">
                  <c:v>74.230454098805666</c:v>
                </c:pt>
                <c:pt idx="74">
                  <c:v>75.458055083933587</c:v>
                </c:pt>
                <c:pt idx="75">
                  <c:v>76.705179952685171</c:v>
                </c:pt>
                <c:pt idx="76">
                  <c:v>77.972125882759585</c:v>
                </c:pt>
                <c:pt idx="77">
                  <c:v>79.259194353949383</c:v>
                </c:pt>
                <c:pt idx="78">
                  <c:v>80.566691206868157</c:v>
                </c:pt>
                <c:pt idx="79">
                  <c:v>81.894926702427867</c:v>
                </c:pt>
                <c:pt idx="80">
                  <c:v>83.244215582068364</c:v>
                </c:pt>
                <c:pt idx="81">
                  <c:v>84.614877128753463</c:v>
                </c:pt>
                <c:pt idx="82">
                  <c:v>86.007235228740711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7688"/>
        <c:axId val="251649648"/>
      </c:scatterChart>
      <c:valAx>
        <c:axId val="25164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9648"/>
        <c:crosses val="autoZero"/>
        <c:crossBetween val="midCat"/>
      </c:valAx>
      <c:valAx>
        <c:axId val="251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0.33247533247533256</c:v>
                </c:pt>
                <c:pt idx="3">
                  <c:v>0.77863577863577882</c:v>
                </c:pt>
                <c:pt idx="4">
                  <c:v>1.3148863148863152</c:v>
                </c:pt>
                <c:pt idx="5">
                  <c:v>1.9948519948519947</c:v>
                </c:pt>
                <c:pt idx="6">
                  <c:v>2.7820677820677826</c:v>
                </c:pt>
                <c:pt idx="7">
                  <c:v>3.6143286143286142</c:v>
                </c:pt>
                <c:pt idx="8">
                  <c:v>4.6761046761046758</c:v>
                </c:pt>
                <c:pt idx="9">
                  <c:v>6.1733161733161737</c:v>
                </c:pt>
                <c:pt idx="10">
                  <c:v>8.4320034320034321</c:v>
                </c:pt>
                <c:pt idx="11">
                  <c:v>11.634491634491635</c:v>
                </c:pt>
                <c:pt idx="12">
                  <c:v>15.694980694980694</c:v>
                </c:pt>
                <c:pt idx="13">
                  <c:v>20.418275418275417</c:v>
                </c:pt>
                <c:pt idx="14">
                  <c:v>25.973830973830971</c:v>
                </c:pt>
                <c:pt idx="15">
                  <c:v>32.52681252681252</c:v>
                </c:pt>
                <c:pt idx="16">
                  <c:v>40.173745173745175</c:v>
                </c:pt>
                <c:pt idx="17">
                  <c:v>49.081939081939083</c:v>
                </c:pt>
                <c:pt idx="18">
                  <c:v>59.204204204204203</c:v>
                </c:pt>
                <c:pt idx="19">
                  <c:v>70.988845988845995</c:v>
                </c:pt>
                <c:pt idx="20">
                  <c:v>84.560274560274564</c:v>
                </c:pt>
                <c:pt idx="21">
                  <c:v>100.13513513513514</c:v>
                </c:pt>
                <c:pt idx="22">
                  <c:v>119.40583440583441</c:v>
                </c:pt>
                <c:pt idx="23">
                  <c:v>142.11497211497212</c:v>
                </c:pt>
                <c:pt idx="24">
                  <c:v>168.45774345774345</c:v>
                </c:pt>
                <c:pt idx="25">
                  <c:v>199.15272415272415</c:v>
                </c:pt>
                <c:pt idx="26">
                  <c:v>234.02402402402402</c:v>
                </c:pt>
                <c:pt idx="27">
                  <c:v>272.38095238095235</c:v>
                </c:pt>
                <c:pt idx="28">
                  <c:v>313.91462891462891</c:v>
                </c:pt>
                <c:pt idx="29">
                  <c:v>359.60531960531955</c:v>
                </c:pt>
                <c:pt idx="30">
                  <c:v>409.89489489489489</c:v>
                </c:pt>
                <c:pt idx="31">
                  <c:v>464.94851994851996</c:v>
                </c:pt>
                <c:pt idx="32">
                  <c:v>523.82239382239391</c:v>
                </c:pt>
                <c:pt idx="33">
                  <c:v>586.3728013728014</c:v>
                </c:pt>
                <c:pt idx="34">
                  <c:v>651.4929214929216</c:v>
                </c:pt>
                <c:pt idx="35">
                  <c:v>718.19390819390833</c:v>
                </c:pt>
                <c:pt idx="36">
                  <c:v>787.0441870441872</c:v>
                </c:pt>
                <c:pt idx="37">
                  <c:v>857.90004290004288</c:v>
                </c:pt>
                <c:pt idx="38">
                  <c:v>929.21707421707413</c:v>
                </c:pt>
                <c:pt idx="39">
                  <c:v>1000.5062205062205</c:v>
                </c:pt>
                <c:pt idx="40">
                  <c:v>1070.5083655083654</c:v>
                </c:pt>
                <c:pt idx="41">
                  <c:v>1139.5602745602746</c:v>
                </c:pt>
                <c:pt idx="42">
                  <c:v>1208.3998283998285</c:v>
                </c:pt>
                <c:pt idx="43">
                  <c:v>1274.89703989704</c:v>
                </c:pt>
                <c:pt idx="44">
                  <c:v>1338.981123981124</c:v>
                </c:pt>
                <c:pt idx="45">
                  <c:v>1402.9279279279281</c:v>
                </c:pt>
                <c:pt idx="46">
                  <c:v>1467.831402831403</c:v>
                </c:pt>
                <c:pt idx="47">
                  <c:v>1534.1291291291291</c:v>
                </c:pt>
                <c:pt idx="48">
                  <c:v>1602.8700128700127</c:v>
                </c:pt>
                <c:pt idx="49">
                  <c:v>1672.3766623766624</c:v>
                </c:pt>
                <c:pt idx="50">
                  <c:v>1743.3311883311881</c:v>
                </c:pt>
                <c:pt idx="51">
                  <c:v>1815.2187902187902</c:v>
                </c:pt>
                <c:pt idx="52">
                  <c:v>1888.018018018018</c:v>
                </c:pt>
                <c:pt idx="53">
                  <c:v>1960.4847704847705</c:v>
                </c:pt>
                <c:pt idx="54">
                  <c:v>2032.9686829686832</c:v>
                </c:pt>
                <c:pt idx="55">
                  <c:v>2103.3762333762334</c:v>
                </c:pt>
                <c:pt idx="56">
                  <c:v>2172.9601029601031</c:v>
                </c:pt>
                <c:pt idx="57">
                  <c:v>2242.2093522093519</c:v>
                </c:pt>
                <c:pt idx="58">
                  <c:v>2311.3749463749464</c:v>
                </c:pt>
                <c:pt idx="59">
                  <c:v>2380.4225654225652</c:v>
                </c:pt>
                <c:pt idx="60">
                  <c:v>2449.0690690690685</c:v>
                </c:pt>
                <c:pt idx="61">
                  <c:v>2517.1879021879017</c:v>
                </c:pt>
                <c:pt idx="62">
                  <c:v>2584.1763191763193</c:v>
                </c:pt>
                <c:pt idx="63">
                  <c:v>2650.1051051051049</c:v>
                </c:pt>
                <c:pt idx="64">
                  <c:v>2713.1939081939081</c:v>
                </c:pt>
                <c:pt idx="65">
                  <c:v>2774.0583440583437</c:v>
                </c:pt>
                <c:pt idx="66">
                  <c:v>2831.4821964821958</c:v>
                </c:pt>
                <c:pt idx="67">
                  <c:v>2886.3556413556412</c:v>
                </c:pt>
                <c:pt idx="68">
                  <c:v>2937.629772629773</c:v>
                </c:pt>
                <c:pt idx="69">
                  <c:v>2986.6066066066064</c:v>
                </c:pt>
                <c:pt idx="70">
                  <c:v>3034.1827541827543</c:v>
                </c:pt>
                <c:pt idx="71">
                  <c:v>3082.1986271986275</c:v>
                </c:pt>
                <c:pt idx="72">
                  <c:v>3129.5817245817243</c:v>
                </c:pt>
                <c:pt idx="73">
                  <c:v>3175.8215358215357</c:v>
                </c:pt>
                <c:pt idx="74">
                  <c:v>3219.5774345774344</c:v>
                </c:pt>
                <c:pt idx="75">
                  <c:v>3262.1921921921921</c:v>
                </c:pt>
                <c:pt idx="76">
                  <c:v>3304.6246246246242</c:v>
                </c:pt>
                <c:pt idx="77">
                  <c:v>3345.9952809952811</c:v>
                </c:pt>
                <c:pt idx="78">
                  <c:v>3385.20163020163</c:v>
                </c:pt>
                <c:pt idx="79">
                  <c:v>3423.6615186615186</c:v>
                </c:pt>
                <c:pt idx="80">
                  <c:v>3460.8515658515657</c:v>
                </c:pt>
                <c:pt idx="81">
                  <c:v>3497.8978978978985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37.63525823980882</c:v>
                </c:pt>
                <c:pt idx="2">
                  <c:v>75.27051648191626</c:v>
                </c:pt>
                <c:pt idx="3">
                  <c:v>112.90577472632233</c:v>
                </c:pt>
                <c:pt idx="4">
                  <c:v>150.54103297302703</c:v>
                </c:pt>
                <c:pt idx="5">
                  <c:v>188.17629122203033</c:v>
                </c:pt>
                <c:pt idx="6">
                  <c:v>225.81154947333226</c:v>
                </c:pt>
                <c:pt idx="7">
                  <c:v>263.44680772693283</c:v>
                </c:pt>
                <c:pt idx="8">
                  <c:v>301.08206598283203</c:v>
                </c:pt>
                <c:pt idx="9">
                  <c:v>338.71732424102987</c:v>
                </c:pt>
                <c:pt idx="10">
                  <c:v>376.35258250152634</c:v>
                </c:pt>
                <c:pt idx="11">
                  <c:v>413.98784076432139</c:v>
                </c:pt>
                <c:pt idx="12">
                  <c:v>451.62309902941507</c:v>
                </c:pt>
                <c:pt idx="13">
                  <c:v>489.25835729680739</c:v>
                </c:pt>
                <c:pt idx="14">
                  <c:v>526.89361556649828</c:v>
                </c:pt>
                <c:pt idx="15">
                  <c:v>564.52887383848793</c:v>
                </c:pt>
                <c:pt idx="16">
                  <c:v>602.16413211277609</c:v>
                </c:pt>
                <c:pt idx="17">
                  <c:v>639.79939038936288</c:v>
                </c:pt>
                <c:pt idx="18">
                  <c:v>677.43464866824831</c:v>
                </c:pt>
                <c:pt idx="19">
                  <c:v>715.06990694943238</c:v>
                </c:pt>
                <c:pt idx="20">
                  <c:v>752.70516523291508</c:v>
                </c:pt>
                <c:pt idx="21">
                  <c:v>790.34042351869641</c:v>
                </c:pt>
                <c:pt idx="22">
                  <c:v>827.97568180677638</c:v>
                </c:pt>
                <c:pt idx="23">
                  <c:v>865.61094009715498</c:v>
                </c:pt>
                <c:pt idx="24">
                  <c:v>903.24619838983222</c:v>
                </c:pt>
                <c:pt idx="25">
                  <c:v>940.88145668480809</c:v>
                </c:pt>
                <c:pt idx="26">
                  <c:v>978.51671498208259</c:v>
                </c:pt>
                <c:pt idx="27">
                  <c:v>1016.1519732816557</c:v>
                </c:pt>
                <c:pt idx="28">
                  <c:v>1053.7872315835275</c:v>
                </c:pt>
                <c:pt idx="29">
                  <c:v>1091.4224898876978</c:v>
                </c:pt>
                <c:pt idx="30">
                  <c:v>1129.0577481941668</c:v>
                </c:pt>
                <c:pt idx="31">
                  <c:v>1166.6930065029344</c:v>
                </c:pt>
                <c:pt idx="32">
                  <c:v>1204.3282648140007</c:v>
                </c:pt>
                <c:pt idx="33">
                  <c:v>1241.9635231273655</c:v>
                </c:pt>
                <c:pt idx="34">
                  <c:v>1279.5987814430291</c:v>
                </c:pt>
                <c:pt idx="35">
                  <c:v>1317.2340397609912</c:v>
                </c:pt>
                <c:pt idx="36">
                  <c:v>1354.8692980812521</c:v>
                </c:pt>
                <c:pt idx="37">
                  <c:v>1392.5045564038114</c:v>
                </c:pt>
                <c:pt idx="38">
                  <c:v>1430.1398147286693</c:v>
                </c:pt>
                <c:pt idx="39">
                  <c:v>1467.7750730558259</c:v>
                </c:pt>
                <c:pt idx="40">
                  <c:v>1505.4103313852811</c:v>
                </c:pt>
                <c:pt idx="41">
                  <c:v>1543.045589717035</c:v>
                </c:pt>
                <c:pt idx="42">
                  <c:v>1580.6808480510874</c:v>
                </c:pt>
                <c:pt idx="43">
                  <c:v>1618.3161063874386</c:v>
                </c:pt>
                <c:pt idx="44">
                  <c:v>1655.9513647260883</c:v>
                </c:pt>
                <c:pt idx="45">
                  <c:v>1693.5866230670367</c:v>
                </c:pt>
                <c:pt idx="46">
                  <c:v>1731.2218814102837</c:v>
                </c:pt>
                <c:pt idx="47">
                  <c:v>1768.8571397558294</c:v>
                </c:pt>
                <c:pt idx="48">
                  <c:v>1806.4923981036736</c:v>
                </c:pt>
                <c:pt idx="49">
                  <c:v>1844.1276564538166</c:v>
                </c:pt>
                <c:pt idx="50">
                  <c:v>1881.7629148062581</c:v>
                </c:pt>
                <c:pt idx="51">
                  <c:v>1919.3981731609983</c:v>
                </c:pt>
                <c:pt idx="52">
                  <c:v>1957.0334315180371</c:v>
                </c:pt>
                <c:pt idx="53">
                  <c:v>1994.6686898773744</c:v>
                </c:pt>
                <c:pt idx="54">
                  <c:v>2032.3039482390104</c:v>
                </c:pt>
                <c:pt idx="55">
                  <c:v>2069.939206602945</c:v>
                </c:pt>
                <c:pt idx="56">
                  <c:v>2107.5744649691783</c:v>
                </c:pt>
                <c:pt idx="57">
                  <c:v>2145.2097233377103</c:v>
                </c:pt>
                <c:pt idx="58">
                  <c:v>2182.8449817085407</c:v>
                </c:pt>
                <c:pt idx="59">
                  <c:v>2220.4802400816698</c:v>
                </c:pt>
                <c:pt idx="60">
                  <c:v>2258.1154984570976</c:v>
                </c:pt>
                <c:pt idx="61">
                  <c:v>2295.7507568348242</c:v>
                </c:pt>
                <c:pt idx="62">
                  <c:v>2333.3860152148491</c:v>
                </c:pt>
                <c:pt idx="63">
                  <c:v>2371.0212735971727</c:v>
                </c:pt>
                <c:pt idx="64">
                  <c:v>2408.6565319817951</c:v>
                </c:pt>
                <c:pt idx="65">
                  <c:v>2446.2917903687162</c:v>
                </c:pt>
                <c:pt idx="66">
                  <c:v>2483.9270487579356</c:v>
                </c:pt>
                <c:pt idx="67">
                  <c:v>2521.5623071494538</c:v>
                </c:pt>
                <c:pt idx="68">
                  <c:v>2559.1975655432707</c:v>
                </c:pt>
                <c:pt idx="69">
                  <c:v>2596.8328239393859</c:v>
                </c:pt>
                <c:pt idx="70">
                  <c:v>2634.4680823377998</c:v>
                </c:pt>
                <c:pt idx="71">
                  <c:v>2672.1033407385125</c:v>
                </c:pt>
                <c:pt idx="72">
                  <c:v>2709.738599141524</c:v>
                </c:pt>
                <c:pt idx="73">
                  <c:v>2747.3738575468337</c:v>
                </c:pt>
                <c:pt idx="74">
                  <c:v>2785.0091159544422</c:v>
                </c:pt>
                <c:pt idx="75">
                  <c:v>2822.6443743643495</c:v>
                </c:pt>
                <c:pt idx="76">
                  <c:v>2860.2796327765554</c:v>
                </c:pt>
                <c:pt idx="77">
                  <c:v>2897.9148911910597</c:v>
                </c:pt>
                <c:pt idx="78">
                  <c:v>2935.5501496078627</c:v>
                </c:pt>
                <c:pt idx="79">
                  <c:v>2973.1854080269645</c:v>
                </c:pt>
                <c:pt idx="80">
                  <c:v>3010.820666448365</c:v>
                </c:pt>
                <c:pt idx="81">
                  <c:v>3048.4559248720639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58056"/>
        <c:axId val="487558840"/>
      </c:scatterChart>
      <c:valAx>
        <c:axId val="48755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8840"/>
        <c:crosses val="autoZero"/>
        <c:crossBetween val="midCat"/>
      </c:valAx>
      <c:valAx>
        <c:axId val="4875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0.10939510939510944</c:v>
                </c:pt>
                <c:pt idx="3">
                  <c:v>0.22308022308022313</c:v>
                </c:pt>
                <c:pt idx="4">
                  <c:v>0.31317031317031319</c:v>
                </c:pt>
                <c:pt idx="5">
                  <c:v>0.45688545688545634</c:v>
                </c:pt>
                <c:pt idx="6">
                  <c:v>0.56413556413556476</c:v>
                </c:pt>
                <c:pt idx="7">
                  <c:v>0.60918060918060846</c:v>
                </c:pt>
                <c:pt idx="8">
                  <c:v>0.83869583869583852</c:v>
                </c:pt>
                <c:pt idx="9">
                  <c:v>1.2741312741312747</c:v>
                </c:pt>
                <c:pt idx="10">
                  <c:v>2.0356070356070353</c:v>
                </c:pt>
                <c:pt idx="11">
                  <c:v>2.9794079794079797</c:v>
                </c:pt>
                <c:pt idx="12">
                  <c:v>3.8374088374088364</c:v>
                </c:pt>
                <c:pt idx="13">
                  <c:v>4.5002145002145015</c:v>
                </c:pt>
                <c:pt idx="14">
                  <c:v>5.3324753324753305</c:v>
                </c:pt>
                <c:pt idx="15">
                  <c:v>6.3299013299013263</c:v>
                </c:pt>
                <c:pt idx="16">
                  <c:v>7.4238524238524315</c:v>
                </c:pt>
                <c:pt idx="17">
                  <c:v>8.6851136851136843</c:v>
                </c:pt>
                <c:pt idx="18">
                  <c:v>9.8991848991848954</c:v>
                </c:pt>
                <c:pt idx="19">
                  <c:v>11.561561561561561</c:v>
                </c:pt>
                <c:pt idx="20">
                  <c:v>13.348348348348345</c:v>
                </c:pt>
                <c:pt idx="21">
                  <c:v>15.351780351780356</c:v>
                </c:pt>
                <c:pt idx="22">
                  <c:v>19.047619047619044</c:v>
                </c:pt>
                <c:pt idx="23">
                  <c:v>22.486057486057483</c:v>
                </c:pt>
                <c:pt idx="24">
                  <c:v>26.119691119691105</c:v>
                </c:pt>
                <c:pt idx="25">
                  <c:v>30.471900471900476</c:v>
                </c:pt>
                <c:pt idx="26">
                  <c:v>34.648219648219644</c:v>
                </c:pt>
                <c:pt idx="27">
                  <c:v>38.13384813384814</c:v>
                </c:pt>
                <c:pt idx="28">
                  <c:v>41.310596310596331</c:v>
                </c:pt>
                <c:pt idx="29">
                  <c:v>45.46761046761042</c:v>
                </c:pt>
                <c:pt idx="30">
                  <c:v>50.066495066495115</c:v>
                </c:pt>
                <c:pt idx="31">
                  <c:v>54.830544830544845</c:v>
                </c:pt>
                <c:pt idx="32">
                  <c:v>58.650793650793666</c:v>
                </c:pt>
                <c:pt idx="33">
                  <c:v>62.327327327327275</c:v>
                </c:pt>
                <c:pt idx="34">
                  <c:v>64.897039897039974</c:v>
                </c:pt>
                <c:pt idx="35">
                  <c:v>66.477906477906515</c:v>
                </c:pt>
                <c:pt idx="36">
                  <c:v>68.627198627198652</c:v>
                </c:pt>
                <c:pt idx="37">
                  <c:v>70.632775632775463</c:v>
                </c:pt>
                <c:pt idx="38">
                  <c:v>71.093951093951034</c:v>
                </c:pt>
                <c:pt idx="39">
                  <c:v>71.066066066066185</c:v>
                </c:pt>
                <c:pt idx="40">
                  <c:v>69.77906477906464</c:v>
                </c:pt>
                <c:pt idx="41">
                  <c:v>68.828828828828989</c:v>
                </c:pt>
                <c:pt idx="42">
                  <c:v>68.616473616473684</c:v>
                </c:pt>
                <c:pt idx="43">
                  <c:v>66.274131274131321</c:v>
                </c:pt>
                <c:pt idx="44">
                  <c:v>63.861003861003773</c:v>
                </c:pt>
                <c:pt idx="45">
                  <c:v>63.723723723723815</c:v>
                </c:pt>
                <c:pt idx="46">
                  <c:v>64.680394680394727</c:v>
                </c:pt>
                <c:pt idx="47">
                  <c:v>66.074646074645841</c:v>
                </c:pt>
                <c:pt idx="48">
                  <c:v>68.517803517803429</c:v>
                </c:pt>
                <c:pt idx="49">
                  <c:v>69.28356928356942</c:v>
                </c:pt>
                <c:pt idx="50">
                  <c:v>70.73144573144549</c:v>
                </c:pt>
                <c:pt idx="51">
                  <c:v>71.664521664521942</c:v>
                </c:pt>
                <c:pt idx="52">
                  <c:v>72.576147576147548</c:v>
                </c:pt>
                <c:pt idx="53">
                  <c:v>72.243672243672279</c:v>
                </c:pt>
                <c:pt idx="54">
                  <c:v>72.260832260832501</c:v>
                </c:pt>
                <c:pt idx="55">
                  <c:v>70.184470184470172</c:v>
                </c:pt>
                <c:pt idx="56">
                  <c:v>69.360789360789511</c:v>
                </c:pt>
                <c:pt idx="57">
                  <c:v>69.026169026168589</c:v>
                </c:pt>
                <c:pt idx="58">
                  <c:v>68.942513942514267</c:v>
                </c:pt>
                <c:pt idx="59">
                  <c:v>68.824538824538593</c:v>
                </c:pt>
                <c:pt idx="60">
                  <c:v>68.423423423423117</c:v>
                </c:pt>
                <c:pt idx="61">
                  <c:v>67.895752895752992</c:v>
                </c:pt>
                <c:pt idx="62">
                  <c:v>66.765336765337395</c:v>
                </c:pt>
                <c:pt idx="63">
                  <c:v>65.705705705705384</c:v>
                </c:pt>
                <c:pt idx="64">
                  <c:v>62.865722865722937</c:v>
                </c:pt>
                <c:pt idx="65">
                  <c:v>60.641355641355339</c:v>
                </c:pt>
                <c:pt idx="66">
                  <c:v>57.200772200771944</c:v>
                </c:pt>
                <c:pt idx="67">
                  <c:v>54.650364650365127</c:v>
                </c:pt>
                <c:pt idx="68">
                  <c:v>51.051051051051608</c:v>
                </c:pt>
                <c:pt idx="69">
                  <c:v>48.75375375375318</c:v>
                </c:pt>
                <c:pt idx="70">
                  <c:v>47.353067353067608</c:v>
                </c:pt>
                <c:pt idx="71">
                  <c:v>47.792792792793016</c:v>
                </c:pt>
                <c:pt idx="72">
                  <c:v>47.160017160016587</c:v>
                </c:pt>
                <c:pt idx="73">
                  <c:v>46.016731016731164</c:v>
                </c:pt>
                <c:pt idx="74">
                  <c:v>43.532818532818446</c:v>
                </c:pt>
                <c:pt idx="75">
                  <c:v>42.39167739167754</c:v>
                </c:pt>
                <c:pt idx="76">
                  <c:v>42.209352209351827</c:v>
                </c:pt>
                <c:pt idx="77">
                  <c:v>41.147576147576665</c:v>
                </c:pt>
                <c:pt idx="78">
                  <c:v>38.983268983268708</c:v>
                </c:pt>
                <c:pt idx="79">
                  <c:v>38.236808236808365</c:v>
                </c:pt>
                <c:pt idx="80">
                  <c:v>36.966966966966929</c:v>
                </c:pt>
                <c:pt idx="81">
                  <c:v>36.823251823252512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37.63525823980882</c:v>
                </c:pt>
                <c:pt idx="2">
                  <c:v>37.63525824210744</c:v>
                </c:pt>
                <c:pt idx="3">
                  <c:v>37.635258244406067</c:v>
                </c:pt>
                <c:pt idx="4">
                  <c:v>37.635258246704694</c:v>
                </c:pt>
                <c:pt idx="5">
                  <c:v>37.635258249003314</c:v>
                </c:pt>
                <c:pt idx="6">
                  <c:v>37.635258251301941</c:v>
                </c:pt>
                <c:pt idx="7">
                  <c:v>37.635258253600576</c:v>
                </c:pt>
                <c:pt idx="8">
                  <c:v>37.635258255899203</c:v>
                </c:pt>
                <c:pt idx="9">
                  <c:v>37.63525825819783</c:v>
                </c:pt>
                <c:pt idx="10">
                  <c:v>37.635258260496457</c:v>
                </c:pt>
                <c:pt idx="11">
                  <c:v>37.635258262795077</c:v>
                </c:pt>
                <c:pt idx="12">
                  <c:v>37.635258265093704</c:v>
                </c:pt>
                <c:pt idx="13">
                  <c:v>37.635258267392331</c:v>
                </c:pt>
                <c:pt idx="14">
                  <c:v>37.635258269690951</c:v>
                </c:pt>
                <c:pt idx="15">
                  <c:v>37.635258271989585</c:v>
                </c:pt>
                <c:pt idx="16">
                  <c:v>37.635258274288212</c:v>
                </c:pt>
                <c:pt idx="17">
                  <c:v>37.635258276586839</c:v>
                </c:pt>
                <c:pt idx="18">
                  <c:v>37.635258278885466</c:v>
                </c:pt>
                <c:pt idx="19">
                  <c:v>37.635258281184093</c:v>
                </c:pt>
                <c:pt idx="20">
                  <c:v>37.635258283482713</c:v>
                </c:pt>
                <c:pt idx="21">
                  <c:v>37.63525828578134</c:v>
                </c:pt>
                <c:pt idx="22">
                  <c:v>37.635258288079967</c:v>
                </c:pt>
                <c:pt idx="23">
                  <c:v>37.635258290378594</c:v>
                </c:pt>
                <c:pt idx="24">
                  <c:v>37.635258292677221</c:v>
                </c:pt>
                <c:pt idx="25">
                  <c:v>37.635258294975849</c:v>
                </c:pt>
                <c:pt idx="26">
                  <c:v>37.635258297274476</c:v>
                </c:pt>
                <c:pt idx="27">
                  <c:v>37.635258299573103</c:v>
                </c:pt>
                <c:pt idx="28">
                  <c:v>37.63525830187173</c:v>
                </c:pt>
                <c:pt idx="29">
                  <c:v>37.63525830417035</c:v>
                </c:pt>
                <c:pt idx="30">
                  <c:v>37.635258306468984</c:v>
                </c:pt>
                <c:pt idx="31">
                  <c:v>37.635258308767611</c:v>
                </c:pt>
                <c:pt idx="32">
                  <c:v>37.635258311066231</c:v>
                </c:pt>
                <c:pt idx="33">
                  <c:v>37.635258313364858</c:v>
                </c:pt>
                <c:pt idx="34">
                  <c:v>37.635258315663492</c:v>
                </c:pt>
                <c:pt idx="35">
                  <c:v>37.635258317962112</c:v>
                </c:pt>
                <c:pt idx="36">
                  <c:v>37.635258320260739</c:v>
                </c:pt>
                <c:pt idx="37">
                  <c:v>37.635258322559366</c:v>
                </c:pt>
                <c:pt idx="38">
                  <c:v>37.635258324857993</c:v>
                </c:pt>
                <c:pt idx="39">
                  <c:v>37.63525832715662</c:v>
                </c:pt>
                <c:pt idx="40">
                  <c:v>37.63525832945524</c:v>
                </c:pt>
                <c:pt idx="41">
                  <c:v>37.635258331753867</c:v>
                </c:pt>
                <c:pt idx="42">
                  <c:v>37.635258334052502</c:v>
                </c:pt>
                <c:pt idx="43">
                  <c:v>37.635258336351129</c:v>
                </c:pt>
                <c:pt idx="44">
                  <c:v>37.635258338649756</c:v>
                </c:pt>
                <c:pt idx="45">
                  <c:v>37.635258340948376</c:v>
                </c:pt>
                <c:pt idx="46">
                  <c:v>37.635258343247003</c:v>
                </c:pt>
                <c:pt idx="47">
                  <c:v>37.63525834554563</c:v>
                </c:pt>
                <c:pt idx="48">
                  <c:v>37.635258347844257</c:v>
                </c:pt>
                <c:pt idx="49">
                  <c:v>37.635258350142877</c:v>
                </c:pt>
                <c:pt idx="50">
                  <c:v>37.635258352441511</c:v>
                </c:pt>
                <c:pt idx="51">
                  <c:v>37.635258354740138</c:v>
                </c:pt>
                <c:pt idx="52">
                  <c:v>37.635258357038765</c:v>
                </c:pt>
                <c:pt idx="53">
                  <c:v>37.635258359337392</c:v>
                </c:pt>
                <c:pt idx="54">
                  <c:v>37.635258361636019</c:v>
                </c:pt>
                <c:pt idx="55">
                  <c:v>37.635258363934639</c:v>
                </c:pt>
                <c:pt idx="56">
                  <c:v>37.635258366233266</c:v>
                </c:pt>
                <c:pt idx="57">
                  <c:v>37.6352583685319</c:v>
                </c:pt>
                <c:pt idx="58">
                  <c:v>37.63525837083052</c:v>
                </c:pt>
                <c:pt idx="59">
                  <c:v>37.635258373129147</c:v>
                </c:pt>
                <c:pt idx="60">
                  <c:v>37.635258375427775</c:v>
                </c:pt>
                <c:pt idx="61">
                  <c:v>37.635258377726402</c:v>
                </c:pt>
                <c:pt idx="62">
                  <c:v>37.635258380025029</c:v>
                </c:pt>
                <c:pt idx="63">
                  <c:v>37.635258382323649</c:v>
                </c:pt>
                <c:pt idx="64">
                  <c:v>37.635258384622276</c:v>
                </c:pt>
                <c:pt idx="65">
                  <c:v>37.63525838692091</c:v>
                </c:pt>
                <c:pt idx="66">
                  <c:v>37.635258389219537</c:v>
                </c:pt>
                <c:pt idx="67">
                  <c:v>37.635258391518157</c:v>
                </c:pt>
                <c:pt idx="68">
                  <c:v>37.635258393816784</c:v>
                </c:pt>
                <c:pt idx="69">
                  <c:v>37.635258396115411</c:v>
                </c:pt>
                <c:pt idx="70">
                  <c:v>37.635258398414038</c:v>
                </c:pt>
                <c:pt idx="71">
                  <c:v>37.635258400712665</c:v>
                </c:pt>
                <c:pt idx="72">
                  <c:v>37.635258403011285</c:v>
                </c:pt>
                <c:pt idx="73">
                  <c:v>37.635258405309919</c:v>
                </c:pt>
                <c:pt idx="74">
                  <c:v>37.635258407608546</c:v>
                </c:pt>
                <c:pt idx="75">
                  <c:v>37.635258409907166</c:v>
                </c:pt>
                <c:pt idx="76">
                  <c:v>37.6352584122058</c:v>
                </c:pt>
                <c:pt idx="77">
                  <c:v>37.635258414504428</c:v>
                </c:pt>
                <c:pt idx="78">
                  <c:v>37.635258416803048</c:v>
                </c:pt>
                <c:pt idx="79">
                  <c:v>37.635258419101675</c:v>
                </c:pt>
                <c:pt idx="80">
                  <c:v>37.635258421400309</c:v>
                </c:pt>
                <c:pt idx="81">
                  <c:v>37.635258423698929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59232"/>
        <c:axId val="251646904"/>
      </c:scatterChart>
      <c:valAx>
        <c:axId val="4875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6904"/>
        <c:crosses val="autoZero"/>
        <c:crossBetween val="midCat"/>
      </c:valAx>
      <c:valAx>
        <c:axId val="2516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0.33247533247533256</c:v>
                </c:pt>
                <c:pt idx="3">
                  <c:v>0.77863577863577882</c:v>
                </c:pt>
                <c:pt idx="4">
                  <c:v>1.3148863148863152</c:v>
                </c:pt>
                <c:pt idx="5">
                  <c:v>1.9948519948519947</c:v>
                </c:pt>
                <c:pt idx="6">
                  <c:v>2.7820677820677826</c:v>
                </c:pt>
                <c:pt idx="7">
                  <c:v>3.6143286143286142</c:v>
                </c:pt>
                <c:pt idx="8">
                  <c:v>4.6761046761046758</c:v>
                </c:pt>
                <c:pt idx="9">
                  <c:v>6.1733161733161737</c:v>
                </c:pt>
                <c:pt idx="10">
                  <c:v>8.4320034320034321</c:v>
                </c:pt>
                <c:pt idx="11">
                  <c:v>11.634491634491635</c:v>
                </c:pt>
                <c:pt idx="12">
                  <c:v>15.694980694980694</c:v>
                </c:pt>
                <c:pt idx="13">
                  <c:v>20.418275418275417</c:v>
                </c:pt>
                <c:pt idx="14">
                  <c:v>25.973830973830971</c:v>
                </c:pt>
                <c:pt idx="15">
                  <c:v>32.52681252681252</c:v>
                </c:pt>
                <c:pt idx="16">
                  <c:v>40.173745173745175</c:v>
                </c:pt>
                <c:pt idx="17">
                  <c:v>49.081939081939083</c:v>
                </c:pt>
                <c:pt idx="18">
                  <c:v>59.204204204204203</c:v>
                </c:pt>
                <c:pt idx="19">
                  <c:v>70.988845988845995</c:v>
                </c:pt>
                <c:pt idx="20">
                  <c:v>84.560274560274564</c:v>
                </c:pt>
                <c:pt idx="21">
                  <c:v>100.13513513513514</c:v>
                </c:pt>
                <c:pt idx="22">
                  <c:v>119.40583440583441</c:v>
                </c:pt>
                <c:pt idx="23">
                  <c:v>142.11497211497212</c:v>
                </c:pt>
                <c:pt idx="24">
                  <c:v>168.45774345774345</c:v>
                </c:pt>
                <c:pt idx="25">
                  <c:v>199.15272415272415</c:v>
                </c:pt>
                <c:pt idx="26">
                  <c:v>234.02402402402402</c:v>
                </c:pt>
                <c:pt idx="27">
                  <c:v>272.38095238095235</c:v>
                </c:pt>
                <c:pt idx="28">
                  <c:v>313.91462891462891</c:v>
                </c:pt>
                <c:pt idx="29">
                  <c:v>359.60531960531955</c:v>
                </c:pt>
                <c:pt idx="30">
                  <c:v>409.89489489489489</c:v>
                </c:pt>
                <c:pt idx="31">
                  <c:v>464.94851994851996</c:v>
                </c:pt>
                <c:pt idx="32">
                  <c:v>523.82239382239391</c:v>
                </c:pt>
                <c:pt idx="33">
                  <c:v>586.3728013728014</c:v>
                </c:pt>
                <c:pt idx="34">
                  <c:v>651.4929214929216</c:v>
                </c:pt>
                <c:pt idx="35">
                  <c:v>718.19390819390833</c:v>
                </c:pt>
                <c:pt idx="36">
                  <c:v>787.0441870441872</c:v>
                </c:pt>
                <c:pt idx="37">
                  <c:v>857.90004290004288</c:v>
                </c:pt>
                <c:pt idx="38">
                  <c:v>929.21707421707413</c:v>
                </c:pt>
                <c:pt idx="39">
                  <c:v>1000.5062205062205</c:v>
                </c:pt>
                <c:pt idx="40">
                  <c:v>1070.5083655083654</c:v>
                </c:pt>
                <c:pt idx="41">
                  <c:v>1139.5602745602746</c:v>
                </c:pt>
                <c:pt idx="42">
                  <c:v>1208.3998283998285</c:v>
                </c:pt>
                <c:pt idx="43">
                  <c:v>1274.89703989704</c:v>
                </c:pt>
                <c:pt idx="44">
                  <c:v>1338.981123981124</c:v>
                </c:pt>
                <c:pt idx="45">
                  <c:v>1402.9279279279281</c:v>
                </c:pt>
                <c:pt idx="46">
                  <c:v>1467.831402831403</c:v>
                </c:pt>
                <c:pt idx="47">
                  <c:v>1534.1291291291291</c:v>
                </c:pt>
                <c:pt idx="48">
                  <c:v>1602.8700128700127</c:v>
                </c:pt>
                <c:pt idx="49">
                  <c:v>1672.3766623766624</c:v>
                </c:pt>
                <c:pt idx="50">
                  <c:v>1743.3311883311881</c:v>
                </c:pt>
                <c:pt idx="51">
                  <c:v>1815.2187902187902</c:v>
                </c:pt>
                <c:pt idx="52">
                  <c:v>1888.018018018018</c:v>
                </c:pt>
                <c:pt idx="53">
                  <c:v>1960.4847704847705</c:v>
                </c:pt>
                <c:pt idx="54">
                  <c:v>2032.9686829686832</c:v>
                </c:pt>
                <c:pt idx="55">
                  <c:v>2103.3762333762334</c:v>
                </c:pt>
                <c:pt idx="56">
                  <c:v>2172.9601029601031</c:v>
                </c:pt>
                <c:pt idx="57">
                  <c:v>2242.2093522093519</c:v>
                </c:pt>
                <c:pt idx="58">
                  <c:v>2311.3749463749464</c:v>
                </c:pt>
                <c:pt idx="59">
                  <c:v>2380.4225654225652</c:v>
                </c:pt>
                <c:pt idx="60">
                  <c:v>2449.0690690690685</c:v>
                </c:pt>
                <c:pt idx="61">
                  <c:v>2517.1879021879017</c:v>
                </c:pt>
                <c:pt idx="62">
                  <c:v>2584.1763191763193</c:v>
                </c:pt>
                <c:pt idx="63">
                  <c:v>2650.1051051051049</c:v>
                </c:pt>
                <c:pt idx="64">
                  <c:v>2713.1939081939081</c:v>
                </c:pt>
                <c:pt idx="65">
                  <c:v>2774.0583440583437</c:v>
                </c:pt>
                <c:pt idx="66">
                  <c:v>2831.4821964821958</c:v>
                </c:pt>
                <c:pt idx="67">
                  <c:v>2886.3556413556412</c:v>
                </c:pt>
                <c:pt idx="68">
                  <c:v>2937.629772629773</c:v>
                </c:pt>
                <c:pt idx="69">
                  <c:v>2986.6066066066064</c:v>
                </c:pt>
                <c:pt idx="70">
                  <c:v>3034.1827541827543</c:v>
                </c:pt>
                <c:pt idx="71">
                  <c:v>3082.1986271986275</c:v>
                </c:pt>
                <c:pt idx="72">
                  <c:v>3129.5817245817243</c:v>
                </c:pt>
                <c:pt idx="73">
                  <c:v>3175.8215358215357</c:v>
                </c:pt>
                <c:pt idx="74">
                  <c:v>3219.5774345774344</c:v>
                </c:pt>
                <c:pt idx="75">
                  <c:v>3262.1921921921921</c:v>
                </c:pt>
                <c:pt idx="76">
                  <c:v>3304.6246246246242</c:v>
                </c:pt>
                <c:pt idx="77">
                  <c:v>3345.9952809952811</c:v>
                </c:pt>
                <c:pt idx="78">
                  <c:v>3385.20163020163</c:v>
                </c:pt>
                <c:pt idx="79">
                  <c:v>3423.6615186615186</c:v>
                </c:pt>
                <c:pt idx="80">
                  <c:v>3460.8515658515657</c:v>
                </c:pt>
                <c:pt idx="81">
                  <c:v>3497.8978978978985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1.4719060758105926</c:v>
                </c:pt>
                <c:pt idx="3">
                  <c:v>5.133324049870688</c:v>
                </c:pt>
                <c:pt idx="4">
                  <c:v>10.659644799087307</c:v>
                </c:pt>
                <c:pt idx="5">
                  <c:v>17.901652198208769</c:v>
                </c:pt>
                <c:pt idx="6">
                  <c:v>26.762379009302531</c:v>
                </c:pt>
                <c:pt idx="7">
                  <c:v>37.170698259567487</c:v>
                </c:pt>
                <c:pt idx="8">
                  <c:v>49.070822302804679</c:v>
                </c:pt>
                <c:pt idx="9">
                  <c:v>62.41706401138007</c:v>
                </c:pt>
                <c:pt idx="10">
                  <c:v>77.170855235149645</c:v>
                </c:pt>
                <c:pt idx="11">
                  <c:v>93.298893965292464</c:v>
                </c:pt>
                <c:pt idx="12">
                  <c:v>110.77191753663566</c:v>
                </c:pt>
                <c:pt idx="13">
                  <c:v>129.56385031664428</c:v>
                </c:pt>
                <c:pt idx="14">
                  <c:v>149.65118874021908</c:v>
                </c:pt>
                <c:pt idx="15">
                  <c:v>171.01254382290514</c:v>
                </c:pt>
                <c:pt idx="16">
                  <c:v>193.62829212685995</c:v>
                </c:pt>
                <c:pt idx="17">
                  <c:v>217.48030376294651</c:v>
                </c:pt>
                <c:pt idx="18">
                  <c:v>242.55172656077386</c:v>
                </c:pt>
                <c:pt idx="19">
                  <c:v>268.82681211750008</c:v>
                </c:pt>
                <c:pt idx="20">
                  <c:v>296.29077368157505</c:v>
                </c:pt>
                <c:pt idx="21">
                  <c:v>324.92966864993411</c:v>
                </c:pt>
                <c:pt idx="22">
                  <c:v>354.73030038158026</c:v>
                </c:pt>
                <c:pt idx="23">
                  <c:v>385.68013537341994</c:v>
                </c:pt>
                <c:pt idx="24">
                  <c:v>417.76723279958424</c:v>
                </c:pt>
                <c:pt idx="25">
                  <c:v>450.98018410797545</c:v>
                </c:pt>
                <c:pt idx="26">
                  <c:v>485.30806087779092</c:v>
                </c:pt>
                <c:pt idx="27">
                  <c:v>520.74036952232302</c:v>
                </c:pt>
                <c:pt idx="28">
                  <c:v>557.26701171015418</c:v>
                </c:pt>
                <c:pt idx="29">
                  <c:v>594.87824959854709</c:v>
                </c:pt>
                <c:pt idx="30">
                  <c:v>633.56467514409132</c:v>
                </c:pt>
                <c:pt idx="31">
                  <c:v>673.31718288966601</c:v>
                </c:pt>
                <c:pt idx="32">
                  <c:v>714.12694573276644</c:v>
                </c:pt>
                <c:pt idx="33">
                  <c:v>755.98539326421007</c:v>
                </c:pt>
                <c:pt idx="34">
                  <c:v>798.88419233458239</c:v>
                </c:pt>
                <c:pt idx="35">
                  <c:v>842.81522955995888</c:v>
                </c:pt>
                <c:pt idx="36">
                  <c:v>887.77059552377818</c:v>
                </c:pt>
                <c:pt idx="37">
                  <c:v>933.74257046795242</c:v>
                </c:pt>
                <c:pt idx="38">
                  <c:v>980.72361129686931</c:v>
                </c:pt>
                <c:pt idx="39">
                  <c:v>1028.7063397428483</c:v>
                </c:pt>
                <c:pt idx="40">
                  <c:v>1077.6835315627918</c:v>
                </c:pt>
                <c:pt idx="41">
                  <c:v>1127.6481066533479</c:v>
                </c:pt>
                <c:pt idx="42">
                  <c:v>1178.5931199865408</c:v>
                </c:pt>
                <c:pt idx="43">
                  <c:v>1230.5117532806612</c:v>
                </c:pt>
                <c:pt idx="44">
                  <c:v>1283.3973073318446</c:v>
                </c:pt>
                <c:pt idx="45">
                  <c:v>1337.2431949406937</c:v>
                </c:pt>
                <c:pt idx="46">
                  <c:v>1392.0429343764522</c:v>
                </c:pt>
                <c:pt idx="47">
                  <c:v>1447.7901433277164</c:v>
                </c:pt>
                <c:pt idx="48">
                  <c:v>1504.4785332946419</c:v>
                </c:pt>
                <c:pt idx="49">
                  <c:v>1562.1019043826236</c:v>
                </c:pt>
                <c:pt idx="50">
                  <c:v>1620.6541404617362</c:v>
                </c:pt>
                <c:pt idx="51">
                  <c:v>1680.1292046601543</c:v>
                </c:pt>
                <c:pt idx="52">
                  <c:v>1740.5211351631449</c:v>
                </c:pt>
                <c:pt idx="53">
                  <c:v>1801.8240412918965</c:v>
                </c:pt>
                <c:pt idx="54">
                  <c:v>1864.032099839455</c:v>
                </c:pt>
                <c:pt idx="55">
                  <c:v>1927.1395516429407</c:v>
                </c:pt>
                <c:pt idx="56">
                  <c:v>1991.1406983734607</c:v>
                </c:pt>
                <c:pt idx="57">
                  <c:v>2056.029899526749</c:v>
                </c:pt>
                <c:pt idx="58">
                  <c:v>2121.8015695993308</c:v>
                </c:pt>
                <c:pt idx="59">
                  <c:v>2188.4501754362964</c:v>
                </c:pt>
                <c:pt idx="60">
                  <c:v>2255.9702337380304</c:v>
                </c:pt>
                <c:pt idx="61">
                  <c:v>2324.3563087144075</c:v>
                </c:pt>
                <c:pt idx="62">
                  <c:v>2393.6030098760039</c:v>
                </c:pt>
                <c:pt idx="63">
                  <c:v>2463.7049899526646</c:v>
                </c:pt>
                <c:pt idx="64">
                  <c:v>2534.6569429307256</c:v>
                </c:pt>
                <c:pt idx="65">
                  <c:v>2606.4536022007546</c:v>
                </c:pt>
                <c:pt idx="66">
                  <c:v>2679.0897388085355</c:v>
                </c:pt>
                <c:pt idx="67">
                  <c:v>2752.5601598024346</c:v>
                </c:pt>
                <c:pt idx="68">
                  <c:v>2826.8597066709094</c:v>
                </c:pt>
                <c:pt idx="69">
                  <c:v>2901.9832538644491</c:v>
                </c:pt>
                <c:pt idx="70">
                  <c:v>2977.9257073965687</c:v>
                </c:pt>
                <c:pt idx="71">
                  <c:v>3054.6820035190422</c:v>
                </c:pt>
                <c:pt idx="72">
                  <c:v>3132.2471074667142</c:v>
                </c:pt>
                <c:pt idx="73">
                  <c:v>3210.6160122678311</c:v>
                </c:pt>
                <c:pt idx="74">
                  <c:v>3289.7837376158309</c:v>
                </c:pt>
                <c:pt idx="75">
                  <c:v>3369.7453287991561</c:v>
                </c:pt>
                <c:pt idx="76">
                  <c:v>3450.4958556856018</c:v>
                </c:pt>
                <c:pt idx="77">
                  <c:v>3532.0304117580899</c:v>
                </c:pt>
                <c:pt idx="78">
                  <c:v>3614.344113199033</c:v>
                </c:pt>
                <c:pt idx="79">
                  <c:v>3697.4320980205248</c:v>
                </c:pt>
                <c:pt idx="80">
                  <c:v>3781.2895252378248</c:v>
                </c:pt>
                <c:pt idx="81">
                  <c:v>3865.9115740837974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77176"/>
        <c:axId val="488577568"/>
      </c:scatterChart>
      <c:valAx>
        <c:axId val="48857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7568"/>
        <c:crosses val="autoZero"/>
        <c:crossBetween val="midCat"/>
      </c:valAx>
      <c:valAx>
        <c:axId val="4885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76" sqref="J5:J76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83</v>
      </c>
      <c r="G4">
        <v>0</v>
      </c>
      <c r="H4">
        <v>2.0120120120120122</v>
      </c>
      <c r="I4">
        <v>0.98670098670098672</v>
      </c>
      <c r="J4">
        <v>0.22308022308022313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84</v>
      </c>
      <c r="G5">
        <v>1</v>
      </c>
      <c r="H5">
        <v>2.8378378378378377</v>
      </c>
      <c r="I5">
        <v>1.3191763191763193</v>
      </c>
      <c r="J5">
        <v>0.33247533247533256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85</v>
      </c>
      <c r="G6">
        <v>2</v>
      </c>
      <c r="H6">
        <v>3.6786786786786787</v>
      </c>
      <c r="I6">
        <v>1.7653367653367655</v>
      </c>
      <c r="J6">
        <v>0.44616044616044626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86</v>
      </c>
      <c r="G7">
        <v>3</v>
      </c>
      <c r="H7">
        <v>4.4144144144144146</v>
      </c>
      <c r="I7">
        <v>2.3015873015873018</v>
      </c>
      <c r="J7">
        <v>0.53625053625053631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87</v>
      </c>
      <c r="G8">
        <v>4</v>
      </c>
      <c r="H8">
        <v>5.6006006006006004</v>
      </c>
      <c r="I8">
        <v>2.9815529815529813</v>
      </c>
      <c r="J8">
        <v>0.67996567996567947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88</v>
      </c>
      <c r="G9">
        <v>5</v>
      </c>
      <c r="H9">
        <v>6.4264264264264268</v>
      </c>
      <c r="I9">
        <v>3.7687687687687692</v>
      </c>
      <c r="J9">
        <v>0.78721578721578789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89</v>
      </c>
      <c r="G10">
        <v>6</v>
      </c>
      <c r="H10">
        <v>7.2372372372372373</v>
      </c>
      <c r="I10">
        <v>4.6010296010296008</v>
      </c>
      <c r="J10">
        <v>0.83226083226083158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90</v>
      </c>
      <c r="G11">
        <v>7</v>
      </c>
      <c r="H11">
        <v>9.4444444444444446</v>
      </c>
      <c r="I11">
        <v>5.6628056628056624</v>
      </c>
      <c r="J11">
        <v>1.0617760617760617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91</v>
      </c>
      <c r="G12">
        <v>8</v>
      </c>
      <c r="H12">
        <v>13.318318318318319</v>
      </c>
      <c r="I12">
        <v>7.1600171600171603</v>
      </c>
      <c r="J12">
        <v>1.4972114972114978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92</v>
      </c>
      <c r="G13">
        <v>9</v>
      </c>
      <c r="H13">
        <v>19.48948948948949</v>
      </c>
      <c r="I13">
        <v>9.4187044187044187</v>
      </c>
      <c r="J13">
        <v>2.2586872586872584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93</v>
      </c>
      <c r="G14">
        <v>10</v>
      </c>
      <c r="H14">
        <v>26.831831831831831</v>
      </c>
      <c r="I14">
        <v>12.621192621192622</v>
      </c>
      <c r="J14">
        <v>3.2024882024882029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94</v>
      </c>
      <c r="G15">
        <v>11</v>
      </c>
      <c r="H15">
        <v>34.024024024024023</v>
      </c>
      <c r="I15">
        <v>16.681681681681681</v>
      </c>
      <c r="J15">
        <v>4.0604890604890596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95</v>
      </c>
      <c r="G16">
        <v>12</v>
      </c>
      <c r="H16">
        <v>39.489489489489486</v>
      </c>
      <c r="I16">
        <v>21.404976404976406</v>
      </c>
      <c r="J16">
        <v>4.7232947232947247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96</v>
      </c>
      <c r="G17">
        <v>13</v>
      </c>
      <c r="H17">
        <v>46.126126126126124</v>
      </c>
      <c r="I17">
        <v>26.960531960531959</v>
      </c>
      <c r="J17">
        <v>5.5555555555555536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97</v>
      </c>
      <c r="G18">
        <v>14</v>
      </c>
      <c r="H18">
        <v>55.315315315315317</v>
      </c>
      <c r="I18">
        <v>33.513513513513509</v>
      </c>
      <c r="J18">
        <v>6.5529815529815494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98</v>
      </c>
      <c r="G19">
        <v>15</v>
      </c>
      <c r="H19">
        <v>66.846846846846844</v>
      </c>
      <c r="I19">
        <v>41.160446160446163</v>
      </c>
      <c r="J19">
        <v>7.6469326469326546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99</v>
      </c>
      <c r="G20">
        <v>16</v>
      </c>
      <c r="H20">
        <v>81.846846846846844</v>
      </c>
      <c r="I20">
        <v>50.068640068640072</v>
      </c>
      <c r="J20">
        <v>8.9081939081939083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100</v>
      </c>
      <c r="G21">
        <v>17</v>
      </c>
      <c r="H21">
        <v>97.687687687687685</v>
      </c>
      <c r="I21">
        <v>60.190905190905191</v>
      </c>
      <c r="J21">
        <v>10.122265122265119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101</v>
      </c>
      <c r="G22">
        <v>18</v>
      </c>
      <c r="H22">
        <v>116.51651651651652</v>
      </c>
      <c r="I22">
        <v>71.975546975546976</v>
      </c>
      <c r="J22">
        <v>11.784641784641785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102</v>
      </c>
      <c r="G23">
        <v>19</v>
      </c>
      <c r="H23">
        <v>134.4894894894895</v>
      </c>
      <c r="I23">
        <v>85.546975546975546</v>
      </c>
      <c r="J23">
        <v>13.571428571428569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103</v>
      </c>
      <c r="G24">
        <v>20</v>
      </c>
      <c r="H24">
        <v>155.15015015015015</v>
      </c>
      <c r="I24">
        <v>101.12183612183613</v>
      </c>
      <c r="J24">
        <v>15.57486057486058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104</v>
      </c>
      <c r="G25">
        <v>21</v>
      </c>
      <c r="H25">
        <v>190.21021021021022</v>
      </c>
      <c r="I25">
        <v>120.39253539253539</v>
      </c>
      <c r="J25">
        <v>19.270699270699268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105</v>
      </c>
      <c r="G26">
        <v>22</v>
      </c>
      <c r="H26">
        <v>225.81081081081081</v>
      </c>
      <c r="I26">
        <v>143.1016731016731</v>
      </c>
      <c r="J26">
        <v>22.709137709137707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106</v>
      </c>
      <c r="G27">
        <v>23</v>
      </c>
      <c r="H27">
        <v>266.24624624624624</v>
      </c>
      <c r="I27">
        <v>169.44444444444443</v>
      </c>
      <c r="J27">
        <v>26.342771342771329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107</v>
      </c>
      <c r="G28">
        <v>24</v>
      </c>
      <c r="H28">
        <v>312.55255255255253</v>
      </c>
      <c r="I28">
        <v>200.13942513942513</v>
      </c>
      <c r="J28">
        <v>30.6949806949807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108</v>
      </c>
      <c r="G29">
        <v>25</v>
      </c>
      <c r="H29">
        <v>360.61561561561564</v>
      </c>
      <c r="I29">
        <v>235.010725010725</v>
      </c>
      <c r="J29">
        <v>34.871299871299868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109</v>
      </c>
      <c r="G30">
        <v>26</v>
      </c>
      <c r="H30">
        <v>402.98798798798799</v>
      </c>
      <c r="I30">
        <v>273.36765336765336</v>
      </c>
      <c r="J30">
        <v>38.356928356928364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110</v>
      </c>
      <c r="G31">
        <v>27</v>
      </c>
      <c r="H31">
        <v>445.8858858858859</v>
      </c>
      <c r="I31">
        <v>314.90132990132992</v>
      </c>
      <c r="J31">
        <v>41.533676533676555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111</v>
      </c>
      <c r="G32">
        <v>28</v>
      </c>
      <c r="H32">
        <v>510.04504504504507</v>
      </c>
      <c r="I32">
        <v>360.59202059202056</v>
      </c>
      <c r="J32">
        <v>45.690690690690644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112</v>
      </c>
      <c r="G33">
        <v>29</v>
      </c>
      <c r="H33">
        <v>577.83783783783781</v>
      </c>
      <c r="I33">
        <v>410.8815958815959</v>
      </c>
      <c r="J33">
        <v>50.289575289575339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113</v>
      </c>
      <c r="G34">
        <v>30</v>
      </c>
      <c r="H34">
        <v>651.62162162162167</v>
      </c>
      <c r="I34">
        <v>465.93522093522097</v>
      </c>
      <c r="J34">
        <v>55.053625053625069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114</v>
      </c>
      <c r="G35">
        <v>31</v>
      </c>
      <c r="H35">
        <v>724.6696696696697</v>
      </c>
      <c r="I35">
        <v>524.80909480909486</v>
      </c>
      <c r="J35">
        <v>58.87387387387389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115</v>
      </c>
      <c r="G36">
        <v>32</v>
      </c>
      <c r="H36">
        <v>798.46846846846847</v>
      </c>
      <c r="I36">
        <v>587.35950235950236</v>
      </c>
      <c r="J36">
        <v>62.550407550407499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116</v>
      </c>
      <c r="G37">
        <v>33</v>
      </c>
      <c r="H37">
        <v>858.82882882882882</v>
      </c>
      <c r="I37">
        <v>652.47962247962255</v>
      </c>
      <c r="J37">
        <v>65.120120120120191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117</v>
      </c>
      <c r="G38">
        <v>34</v>
      </c>
      <c r="H38">
        <v>912.79279279279274</v>
      </c>
      <c r="I38">
        <v>719.18060918060928</v>
      </c>
      <c r="J38">
        <v>66.700986700986732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118</v>
      </c>
      <c r="G39">
        <v>35</v>
      </c>
      <c r="H39">
        <v>991.99699699699704</v>
      </c>
      <c r="I39">
        <v>788.03088803088815</v>
      </c>
      <c r="J39">
        <v>68.850278850278869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119</v>
      </c>
      <c r="G40">
        <v>36</v>
      </c>
      <c r="H40">
        <v>1073.8288288288288</v>
      </c>
      <c r="I40">
        <v>858.88674388674383</v>
      </c>
      <c r="J40">
        <v>70.85585585585568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120</v>
      </c>
      <c r="G41">
        <v>37</v>
      </c>
      <c r="H41">
        <v>1150.8408408408409</v>
      </c>
      <c r="I41">
        <v>930.20377520377508</v>
      </c>
      <c r="J41">
        <v>71.317031317031251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121</v>
      </c>
      <c r="G42">
        <v>38</v>
      </c>
      <c r="H42">
        <v>1223.6936936936936</v>
      </c>
      <c r="I42">
        <v>1001.4929214929215</v>
      </c>
      <c r="J42">
        <v>71.289146289146402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122</v>
      </c>
      <c r="G43">
        <v>39</v>
      </c>
      <c r="H43">
        <v>1288.4834834834835</v>
      </c>
      <c r="I43">
        <v>1071.4950664950663</v>
      </c>
      <c r="J43">
        <v>70.002145002144857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123</v>
      </c>
      <c r="G44">
        <v>40</v>
      </c>
      <c r="H44">
        <v>1342.1921921921921</v>
      </c>
      <c r="I44">
        <v>1140.5469755469755</v>
      </c>
      <c r="J44">
        <v>69.051909051909206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124</v>
      </c>
      <c r="G45">
        <v>41</v>
      </c>
      <c r="H45">
        <v>1394.6696696696697</v>
      </c>
      <c r="I45">
        <v>1209.3865293865294</v>
      </c>
      <c r="J45">
        <v>68.839553839553901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125</v>
      </c>
      <c r="G46">
        <v>42</v>
      </c>
      <c r="H46">
        <v>1457.4774774774776</v>
      </c>
      <c r="I46">
        <v>1275.883740883741</v>
      </c>
      <c r="J46">
        <v>66.497211497211538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126</v>
      </c>
      <c r="G47">
        <v>43</v>
      </c>
      <c r="H47">
        <v>1522.4174174174175</v>
      </c>
      <c r="I47">
        <v>1339.967824967825</v>
      </c>
      <c r="J47">
        <v>64.084084084083997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127</v>
      </c>
      <c r="G48">
        <v>44</v>
      </c>
      <c r="H48">
        <v>1598.4684684684685</v>
      </c>
      <c r="I48">
        <v>1403.914628914629</v>
      </c>
      <c r="J48">
        <v>63.946803946804039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128</v>
      </c>
      <c r="G49">
        <v>45</v>
      </c>
      <c r="H49">
        <v>1678.018018018018</v>
      </c>
      <c r="I49">
        <v>1468.818103818104</v>
      </c>
      <c r="J49">
        <v>64.903474903474944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129</v>
      </c>
      <c r="G50">
        <v>46</v>
      </c>
      <c r="H50">
        <v>1752.5675675675675</v>
      </c>
      <c r="I50">
        <v>1535.11583011583</v>
      </c>
      <c r="J50">
        <v>66.297726297726058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130</v>
      </c>
      <c r="G51">
        <v>47</v>
      </c>
      <c r="H51">
        <v>1823.3783783783783</v>
      </c>
      <c r="I51">
        <v>1603.8567138567137</v>
      </c>
      <c r="J51">
        <v>68.740883740883646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131</v>
      </c>
      <c r="G52">
        <v>48</v>
      </c>
      <c r="H52">
        <v>1881.2162162162163</v>
      </c>
      <c r="I52">
        <v>1673.3633633633633</v>
      </c>
      <c r="J52">
        <v>69.506649506649637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132</v>
      </c>
      <c r="G53">
        <v>49</v>
      </c>
      <c r="H53">
        <v>1954.1591591591591</v>
      </c>
      <c r="I53">
        <v>1744.317889317889</v>
      </c>
      <c r="J53">
        <v>70.954525954525707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133</v>
      </c>
      <c r="G54">
        <v>50</v>
      </c>
      <c r="H54">
        <v>2025.6306306306305</v>
      </c>
      <c r="I54">
        <v>1816.2054912054912</v>
      </c>
      <c r="J54">
        <v>71.887601887602159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134</v>
      </c>
      <c r="G55">
        <v>51</v>
      </c>
      <c r="H55">
        <v>2108.0630630630631</v>
      </c>
      <c r="I55">
        <v>1889.0047190047189</v>
      </c>
      <c r="J55">
        <v>72.799227799227765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135</v>
      </c>
      <c r="G56">
        <v>52</v>
      </c>
      <c r="H56">
        <v>2185.2852852852852</v>
      </c>
      <c r="I56">
        <v>1961.4714714714714</v>
      </c>
      <c r="J56">
        <v>72.466752466752496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136</v>
      </c>
      <c r="G57">
        <v>53</v>
      </c>
      <c r="H57">
        <v>2259.9549549549552</v>
      </c>
      <c r="I57">
        <v>2033.9553839553841</v>
      </c>
      <c r="J57">
        <v>72.483912483912718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137</v>
      </c>
      <c r="G58">
        <v>54</v>
      </c>
      <c r="H58">
        <v>2316.231231231231</v>
      </c>
      <c r="I58">
        <v>2104.3629343629345</v>
      </c>
      <c r="J58">
        <v>70.407550407550389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138</v>
      </c>
      <c r="G59">
        <v>55</v>
      </c>
      <c r="H59">
        <v>2368.3033033033034</v>
      </c>
      <c r="I59">
        <v>2173.9468039468043</v>
      </c>
      <c r="J59">
        <v>69.583869583869728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139</v>
      </c>
      <c r="G60">
        <v>56</v>
      </c>
      <c r="H60">
        <v>2438.9039039039039</v>
      </c>
      <c r="I60">
        <v>2243.1960531960531</v>
      </c>
      <c r="J60">
        <v>69.249249249248805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140</v>
      </c>
      <c r="G61">
        <v>57</v>
      </c>
      <c r="H61">
        <v>2509.7897897897897</v>
      </c>
      <c r="I61">
        <v>2312.3616473616476</v>
      </c>
      <c r="J61">
        <v>69.165594165594484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141</v>
      </c>
      <c r="G62">
        <v>58</v>
      </c>
      <c r="H62">
        <v>2591.3963963963965</v>
      </c>
      <c r="I62">
        <v>2381.4092664092664</v>
      </c>
      <c r="J62">
        <v>69.047619047618809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142</v>
      </c>
      <c r="G63">
        <v>59</v>
      </c>
      <c r="H63">
        <v>2665.8108108108108</v>
      </c>
      <c r="I63">
        <v>2450.0557700557697</v>
      </c>
      <c r="J63">
        <v>68.646503646503334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143</v>
      </c>
      <c r="G64">
        <v>60</v>
      </c>
      <c r="H64">
        <v>2736.7867867867867</v>
      </c>
      <c r="I64">
        <v>2518.1746031746029</v>
      </c>
      <c r="J64">
        <v>68.118833118833209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144</v>
      </c>
      <c r="G65">
        <v>61</v>
      </c>
      <c r="H65">
        <v>2785.1501501501502</v>
      </c>
      <c r="I65">
        <v>2585.1630201630205</v>
      </c>
      <c r="J65">
        <v>66.988416988417612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145</v>
      </c>
      <c r="G66">
        <v>62</v>
      </c>
      <c r="H66">
        <v>2829.8048048048049</v>
      </c>
      <c r="I66">
        <v>2651.0918060918061</v>
      </c>
      <c r="J66">
        <v>65.928785928785601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146</v>
      </c>
      <c r="G67">
        <v>63</v>
      </c>
      <c r="H67">
        <v>2880.5255255255256</v>
      </c>
      <c r="I67">
        <v>2714.1806091806093</v>
      </c>
      <c r="J67">
        <v>63.088803088803161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147</v>
      </c>
      <c r="G68">
        <v>64</v>
      </c>
      <c r="H68">
        <v>2935.8408408408409</v>
      </c>
      <c r="I68">
        <v>2775.0450450450448</v>
      </c>
      <c r="J68">
        <v>60.864435864435563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148</v>
      </c>
      <c r="G69">
        <v>65</v>
      </c>
      <c r="H69">
        <v>2993.3633633633635</v>
      </c>
      <c r="I69">
        <v>2832.468897468897</v>
      </c>
      <c r="J69">
        <v>57.423852423852168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149</v>
      </c>
      <c r="G70">
        <v>66</v>
      </c>
      <c r="H70">
        <v>3049.9249249249251</v>
      </c>
      <c r="I70">
        <v>2887.3423423423424</v>
      </c>
      <c r="J70">
        <v>54.873444873445351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150</v>
      </c>
      <c r="G71">
        <v>67</v>
      </c>
      <c r="H71">
        <v>3095.7057057057059</v>
      </c>
      <c r="I71">
        <v>2938.6164736164742</v>
      </c>
      <c r="J71">
        <v>51.274131274131832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151</v>
      </c>
      <c r="G72">
        <v>68</v>
      </c>
      <c r="H72">
        <v>3127.9879879879882</v>
      </c>
      <c r="I72">
        <v>2987.5933075933076</v>
      </c>
      <c r="J72">
        <v>48.976833976833404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152</v>
      </c>
      <c r="G73">
        <v>69</v>
      </c>
      <c r="H73">
        <v>3162.8378378378379</v>
      </c>
      <c r="I73">
        <v>3035.1694551694554</v>
      </c>
      <c r="J73">
        <v>47.576147576147832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153</v>
      </c>
      <c r="G74">
        <v>70</v>
      </c>
      <c r="H74">
        <v>3216.6366366366365</v>
      </c>
      <c r="I74">
        <v>3083.1853281853287</v>
      </c>
      <c r="J74">
        <v>48.01587301587324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154</v>
      </c>
      <c r="G75">
        <v>71</v>
      </c>
      <c r="H75">
        <v>3267.5225225225226</v>
      </c>
      <c r="I75">
        <v>3130.5684255684255</v>
      </c>
      <c r="J75">
        <v>47.383097383096811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155</v>
      </c>
      <c r="G76">
        <v>72</v>
      </c>
      <c r="H76">
        <v>3317.0420420420419</v>
      </c>
      <c r="I76">
        <v>3176.8082368082369</v>
      </c>
      <c r="J76">
        <v>46.239811239811388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156</v>
      </c>
      <c r="G77">
        <v>73</v>
      </c>
      <c r="H77">
        <v>3356.2162162162163</v>
      </c>
      <c r="I77">
        <v>3220.5641355641355</v>
      </c>
      <c r="J77">
        <v>43.75589875589867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157</v>
      </c>
      <c r="G78">
        <v>74</v>
      </c>
      <c r="H78">
        <v>3394.0090090090089</v>
      </c>
      <c r="I78">
        <v>3263.1788931788933</v>
      </c>
      <c r="J78">
        <v>42.614757614757764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158</v>
      </c>
      <c r="G79">
        <v>75</v>
      </c>
      <c r="H79">
        <v>3425.0150150150148</v>
      </c>
      <c r="I79">
        <v>3305.6113256113254</v>
      </c>
      <c r="J79">
        <v>42.432432432432051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159</v>
      </c>
      <c r="G80">
        <v>76</v>
      </c>
      <c r="H80">
        <v>3452.4324324324325</v>
      </c>
      <c r="I80">
        <v>3346.9819819819822</v>
      </c>
      <c r="J80">
        <v>41.370656370656889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160</v>
      </c>
      <c r="G81">
        <v>77</v>
      </c>
      <c r="H81">
        <v>3491.0810810810813</v>
      </c>
      <c r="I81">
        <v>3386.1883311883312</v>
      </c>
      <c r="J81">
        <v>39.206349206348932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161</v>
      </c>
      <c r="G82">
        <v>78</v>
      </c>
      <c r="H82">
        <v>3536.7417417417419</v>
      </c>
      <c r="I82">
        <v>3424.6482196482198</v>
      </c>
      <c r="J82">
        <v>38.459888459888589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162</v>
      </c>
      <c r="G83">
        <v>79</v>
      </c>
      <c r="H83">
        <v>3577.3723723723724</v>
      </c>
      <c r="I83">
        <v>3461.8382668382669</v>
      </c>
      <c r="J83">
        <v>37.190047190047153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163</v>
      </c>
      <c r="G84">
        <v>80</v>
      </c>
      <c r="H84">
        <v>3615.5405405405404</v>
      </c>
      <c r="I84">
        <v>3498.8845988845997</v>
      </c>
      <c r="J84">
        <v>37.046332046332736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164</v>
      </c>
      <c r="G85">
        <v>81</v>
      </c>
      <c r="H85">
        <v>3646.0210210210212</v>
      </c>
      <c r="I85">
        <v>3534.8863148863143</v>
      </c>
      <c r="J85">
        <v>36.001716001714613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165</v>
      </c>
      <c r="G86">
        <v>82</v>
      </c>
      <c r="H86">
        <v>3668.6486486486488</v>
      </c>
      <c r="I86">
        <v>3569.6911196911201</v>
      </c>
      <c r="J86">
        <v>34.804804804805826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166</v>
      </c>
      <c r="G87">
        <v>83</v>
      </c>
      <c r="H87">
        <v>3688.8888888888887</v>
      </c>
      <c r="I87">
        <v>3603.4706134706139</v>
      </c>
      <c r="J87">
        <v>33.779493779493805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167</v>
      </c>
      <c r="G88">
        <v>84</v>
      </c>
      <c r="H88">
        <v>3713.0180180180182</v>
      </c>
      <c r="I88">
        <v>3635.1758901758899</v>
      </c>
      <c r="J88">
        <v>31.705276705275992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168</v>
      </c>
      <c r="G89">
        <v>85</v>
      </c>
      <c r="H89">
        <v>3737.7927927927926</v>
      </c>
      <c r="I89">
        <v>3663.897468897469</v>
      </c>
      <c r="J89">
        <v>28.721578721579135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169</v>
      </c>
      <c r="G90">
        <v>86</v>
      </c>
      <c r="H90">
        <v>3764.8498498498498</v>
      </c>
      <c r="I90">
        <v>3690.6799656799658</v>
      </c>
      <c r="J90">
        <v>26.782496782496764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170</v>
      </c>
      <c r="G91">
        <v>87</v>
      </c>
      <c r="H91">
        <v>3790.8858858858857</v>
      </c>
      <c r="I91">
        <v>3715.7293007293006</v>
      </c>
      <c r="J91">
        <v>25.049335049334786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171</v>
      </c>
      <c r="G92">
        <v>88</v>
      </c>
      <c r="H92">
        <v>3813.4684684684685</v>
      </c>
      <c r="I92">
        <v>3739.6503646503647</v>
      </c>
      <c r="J92">
        <v>23.92106392106416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172</v>
      </c>
      <c r="G93">
        <v>89</v>
      </c>
      <c r="H93">
        <v>3829.96996996997</v>
      </c>
      <c r="I93">
        <v>3762.696267696268</v>
      </c>
      <c r="J93">
        <v>23.045903045903287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173</v>
      </c>
      <c r="G94">
        <v>90</v>
      </c>
      <c r="H94">
        <v>3846.0210210210212</v>
      </c>
      <c r="I94">
        <v>3785.1437151437153</v>
      </c>
      <c r="J94">
        <v>22.447447447447303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174</v>
      </c>
      <c r="G95">
        <v>91</v>
      </c>
      <c r="H95">
        <v>3867.5525525525527</v>
      </c>
      <c r="I95">
        <v>3807.2200772200772</v>
      </c>
      <c r="J95">
        <v>22.076362076361875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175</v>
      </c>
      <c r="G96">
        <v>92</v>
      </c>
      <c r="H96">
        <v>3889.5795795795798</v>
      </c>
      <c r="I96">
        <v>3828.9039039039039</v>
      </c>
      <c r="J96">
        <v>21.683826683826737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176</v>
      </c>
      <c r="G97">
        <v>93</v>
      </c>
      <c r="H97">
        <v>3909.7297297297296</v>
      </c>
      <c r="I97">
        <v>3849.6010296010295</v>
      </c>
      <c r="J97">
        <v>20.697125697125557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177</v>
      </c>
      <c r="G98">
        <v>94</v>
      </c>
      <c r="H98">
        <v>3928.2582582582581</v>
      </c>
      <c r="I98">
        <v>3869.2256542256541</v>
      </c>
      <c r="J98">
        <v>19.62462462462463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178</v>
      </c>
      <c r="G99">
        <v>95</v>
      </c>
      <c r="H99">
        <v>3944.8498498498498</v>
      </c>
      <c r="I99">
        <v>3887.9944229944226</v>
      </c>
      <c r="J99">
        <v>18.768768768768496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179</v>
      </c>
      <c r="G100">
        <v>96</v>
      </c>
      <c r="H100">
        <v>3956.7267267267266</v>
      </c>
      <c r="I100">
        <v>3906.102531102531</v>
      </c>
      <c r="J100">
        <v>18.108108108108354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180</v>
      </c>
      <c r="G101">
        <v>97</v>
      </c>
      <c r="H101">
        <v>3967.4924924924926</v>
      </c>
      <c r="I101">
        <v>3923.4555984555986</v>
      </c>
      <c r="J101">
        <v>17.353067353067672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181</v>
      </c>
      <c r="G102">
        <v>98</v>
      </c>
      <c r="H102">
        <v>3983.798798798799</v>
      </c>
      <c r="I102">
        <v>3940.0622050622046</v>
      </c>
      <c r="J102">
        <v>16.606606606605965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182</v>
      </c>
      <c r="G103">
        <v>99</v>
      </c>
      <c r="H103">
        <v>4001.1111111111113</v>
      </c>
      <c r="I103">
        <v>3955.9952809952811</v>
      </c>
      <c r="J103">
        <v>15.933075933076452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183</v>
      </c>
      <c r="G104">
        <v>100</v>
      </c>
      <c r="H104">
        <v>4018.8588588588586</v>
      </c>
      <c r="I104">
        <v>3971.5851565851567</v>
      </c>
      <c r="J104">
        <v>15.589875589875646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184</v>
      </c>
      <c r="G105">
        <v>101</v>
      </c>
      <c r="H105">
        <v>4033.8888888888887</v>
      </c>
      <c r="I105">
        <v>3986.6752466752464</v>
      </c>
      <c r="J105">
        <v>15.090090090089689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185</v>
      </c>
      <c r="G106">
        <v>102</v>
      </c>
      <c r="H106">
        <v>4049.6996996996995</v>
      </c>
      <c r="I106">
        <v>4001.6537966537971</v>
      </c>
      <c r="J106">
        <v>14.978549978550745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186</v>
      </c>
      <c r="G107">
        <v>103</v>
      </c>
      <c r="H107">
        <v>4063.0180180180182</v>
      </c>
      <c r="I107">
        <v>4016.8382668382669</v>
      </c>
      <c r="J107">
        <v>15.184470184469774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187</v>
      </c>
      <c r="G108">
        <v>104</v>
      </c>
      <c r="H108">
        <v>4075.135135135135</v>
      </c>
      <c r="I108">
        <v>4032.2157872157873</v>
      </c>
      <c r="J108">
        <v>15.377520377520341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188</v>
      </c>
      <c r="G109">
        <v>105</v>
      </c>
      <c r="H109">
        <v>4090.5405405405404</v>
      </c>
      <c r="I109">
        <v>4047.4646074646071</v>
      </c>
      <c r="J109">
        <v>15.248820248819811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189</v>
      </c>
      <c r="G110">
        <v>106</v>
      </c>
      <c r="H110">
        <v>4106.7117117117114</v>
      </c>
      <c r="I110">
        <v>4062.5504075504073</v>
      </c>
      <c r="J110">
        <v>15.085800085800201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190</v>
      </c>
      <c r="G111">
        <v>107</v>
      </c>
      <c r="H111">
        <v>4121.6816816816818</v>
      </c>
      <c r="I111">
        <v>4077.2393822393824</v>
      </c>
      <c r="J111">
        <v>14.688974688975122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191</v>
      </c>
      <c r="G112">
        <v>108</v>
      </c>
      <c r="H112">
        <v>4136.996996996997</v>
      </c>
      <c r="I112">
        <v>4091.969111969112</v>
      </c>
      <c r="J112">
        <v>14.72972972972957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192</v>
      </c>
      <c r="G113">
        <v>109</v>
      </c>
      <c r="H113">
        <v>4151.7117117117114</v>
      </c>
      <c r="I113">
        <v>4106.5422565422568</v>
      </c>
      <c r="J113">
        <v>14.573144573144873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193</v>
      </c>
      <c r="G114">
        <v>110</v>
      </c>
      <c r="H114">
        <v>4161.7117117117114</v>
      </c>
      <c r="I114">
        <v>4120.6413556413554</v>
      </c>
      <c r="J114">
        <v>14.099099099098567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194</v>
      </c>
      <c r="G115">
        <v>111</v>
      </c>
      <c r="H115">
        <v>4171.0510510510512</v>
      </c>
      <c r="I115">
        <v>4134.3436293436298</v>
      </c>
      <c r="J115">
        <v>13.702273702274397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195</v>
      </c>
      <c r="G116">
        <v>112</v>
      </c>
      <c r="H116">
        <v>4184.4444444444443</v>
      </c>
      <c r="I116">
        <v>4147.7584727584726</v>
      </c>
      <c r="J116">
        <v>13.414843414842835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196</v>
      </c>
      <c r="G117">
        <v>113</v>
      </c>
      <c r="H117">
        <v>4197.6876876876877</v>
      </c>
      <c r="I117">
        <v>4160.7550407550416</v>
      </c>
      <c r="J117">
        <v>12.996567996568956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197</v>
      </c>
      <c r="G118">
        <v>114</v>
      </c>
      <c r="H118">
        <v>4209.3093093093094</v>
      </c>
      <c r="I118">
        <v>4173.2732732732738</v>
      </c>
      <c r="J118">
        <v>12.518232518232253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198</v>
      </c>
      <c r="G119">
        <v>115</v>
      </c>
      <c r="H119">
        <v>4219.7747747747744</v>
      </c>
      <c r="I119">
        <v>4185.0986700986705</v>
      </c>
      <c r="J119">
        <v>11.825396825396638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199</v>
      </c>
      <c r="G120">
        <v>116</v>
      </c>
      <c r="H120">
        <v>4229.3543543543547</v>
      </c>
      <c r="I120">
        <v>4196.1904761904761</v>
      </c>
      <c r="J120">
        <v>11.091806091805665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200</v>
      </c>
      <c r="G121">
        <v>117</v>
      </c>
      <c r="H121">
        <v>4238.8588588588591</v>
      </c>
      <c r="I121">
        <v>4207.2114972114969</v>
      </c>
      <c r="J121">
        <v>11.021021021020715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201</v>
      </c>
      <c r="G122">
        <v>118</v>
      </c>
      <c r="H122">
        <v>4244.7897897897901</v>
      </c>
      <c r="I122">
        <v>4217.7456027456028</v>
      </c>
      <c r="J122">
        <v>10.534105534105947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202</v>
      </c>
      <c r="G123">
        <v>119</v>
      </c>
      <c r="H123">
        <v>4253.8588588588591</v>
      </c>
      <c r="I123">
        <v>4227.6619476619471</v>
      </c>
      <c r="J123">
        <v>9.9163449163443147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203</v>
      </c>
      <c r="G124">
        <v>120</v>
      </c>
      <c r="H124">
        <v>4259.9099099099103</v>
      </c>
      <c r="I124">
        <v>4236.5508365508367</v>
      </c>
      <c r="J124">
        <v>8.8888888888895963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204</v>
      </c>
      <c r="G125">
        <v>121</v>
      </c>
      <c r="H125">
        <v>4260.8108108108108</v>
      </c>
      <c r="I125">
        <v>4243.9081939081934</v>
      </c>
      <c r="J125">
        <v>7.3573573573567046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205</v>
      </c>
      <c r="G126">
        <v>122</v>
      </c>
      <c r="H126">
        <v>4260.8708708708709</v>
      </c>
      <c r="I126">
        <v>4249.7790647790653</v>
      </c>
      <c r="J126">
        <v>5.8708708708718405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206</v>
      </c>
      <c r="G127">
        <v>123</v>
      </c>
      <c r="H127">
        <v>4268.4084084084088</v>
      </c>
      <c r="I127">
        <v>4255.3582153582156</v>
      </c>
      <c r="J127">
        <v>5.5791505791503369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207</v>
      </c>
      <c r="G128">
        <v>124</v>
      </c>
      <c r="H128">
        <v>4277.7777777777774</v>
      </c>
      <c r="I128">
        <v>4260.9180609180612</v>
      </c>
      <c r="J128">
        <v>5.5598455598455985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D1" zoomScale="80" zoomScaleNormal="80" workbookViewId="0">
      <selection activeCell="Y4" sqref="Y4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0.98670098670098672</v>
      </c>
      <c r="D3">
        <f>C3-$C$3</f>
        <v>0</v>
      </c>
      <c r="E3">
        <f t="shared" ref="E3:E34" si="0">(_Ac/(1+EXP(-1*(B3-_Muc)/_sc)))</f>
        <v>523.97224102700568</v>
      </c>
      <c r="F3">
        <f>(D3-E3)^2</f>
        <v>274546.90936686256</v>
      </c>
      <c r="G3">
        <f>(E3-$H$4)^2</f>
        <v>746782.92378328391</v>
      </c>
      <c r="H3" s="2" t="s">
        <v>11</v>
      </c>
      <c r="I3" s="16">
        <f>SUM(F3:F167)</f>
        <v>74746922.550966039</v>
      </c>
      <c r="J3">
        <f>1-(I3/I5)</f>
        <v>0.70145716051466045</v>
      </c>
      <c r="L3">
        <f>Input!J4</f>
        <v>0.22308022308022313</v>
      </c>
      <c r="M3">
        <f>L3-$L$3</f>
        <v>0</v>
      </c>
      <c r="N3">
        <f>_Ac*EXP(-1*(B3-_Muc)/_sc)*(1/_sc)*(1/(1+EXP(-1*(B3-_Muc)/_sc))^2)+$L$3</f>
        <v>15.944273436897461</v>
      </c>
      <c r="O3">
        <f>(L3-N3)^2</f>
        <v>247.15591606617315</v>
      </c>
      <c r="P3">
        <f>(N3-$Q$4)^2</f>
        <v>725.31665801298095</v>
      </c>
      <c r="Q3" s="1" t="s">
        <v>11</v>
      </c>
      <c r="R3" s="16">
        <f>SUM(O3:O167)</f>
        <v>194051.51529456401</v>
      </c>
      <c r="S3" s="5">
        <f>1-(R3/R5)</f>
        <v>0.12123473673464957</v>
      </c>
      <c r="V3">
        <f>COUNT(B3:B500)</f>
        <v>82</v>
      </c>
      <c r="X3">
        <v>6064276.5790020414</v>
      </c>
      <c r="Y3">
        <v>311.81288759332728</v>
      </c>
      <c r="Z3">
        <v>33.32615794997762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1.3191763191763193</v>
      </c>
      <c r="D4">
        <f t="shared" ref="D4:D67" si="2">C4-$C$3</f>
        <v>0.33247533247533256</v>
      </c>
      <c r="E4">
        <f t="shared" si="0"/>
        <v>539.93163790735593</v>
      </c>
      <c r="F4">
        <f t="shared" ref="F4:F67" si="3">(D4-E4)^2</f>
        <v>291167.25625151239</v>
      </c>
      <c r="G4">
        <f t="shared" ref="G4:G67" si="4">(E4-$H$4)^2</f>
        <v>719454.48891239869</v>
      </c>
      <c r="H4">
        <f>AVERAGE(D3:D167)</f>
        <v>1388.1382689309519</v>
      </c>
      <c r="I4" t="s">
        <v>5</v>
      </c>
      <c r="J4" t="s">
        <v>6</v>
      </c>
      <c r="L4">
        <f>Input!J5</f>
        <v>0.33247533247533256</v>
      </c>
      <c r="M4">
        <f t="shared" ref="M4:M67" si="5">L4-$L$3</f>
        <v>0.10939510939510944</v>
      </c>
      <c r="N4">
        <f t="shared" ref="N4:N34" si="6">_Ac*EXP(-1*(B4-_Muc)/_sc)*(1/_sc)*(1/(1+EXP(-1*(B4-_Muc)/_sc))^2)+$L$3</f>
        <v>16.423074414238108</v>
      </c>
      <c r="O4">
        <f t="shared" ref="O4:O67" si="7">(L4-N4)^2</f>
        <v>258.90737881002508</v>
      </c>
      <c r="P4">
        <f t="shared" ref="P4:P67" si="8">(N4-$Q$4)^2</f>
        <v>699.75605639258686</v>
      </c>
      <c r="Q4">
        <f>AVERAGE(M3:M167)</f>
        <v>42.875977022318509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1.7653367653367655</v>
      </c>
      <c r="D5">
        <f t="shared" si="2"/>
        <v>0.77863577863577882</v>
      </c>
      <c r="E5">
        <f t="shared" si="0"/>
        <v>556.37708912176322</v>
      </c>
      <c r="F5">
        <f t="shared" si="3"/>
        <v>308689.64135727531</v>
      </c>
      <c r="G5">
        <f t="shared" si="4"/>
        <v>691826.66023757344</v>
      </c>
      <c r="I5">
        <f>SUM(G3:G167)</f>
        <v>250372518.32876939</v>
      </c>
      <c r="J5" s="5">
        <f>1-((1-J3)*(V3-1)/(V3-1-1))</f>
        <v>0.69772537502109366</v>
      </c>
      <c r="L5">
        <f>Input!J6</f>
        <v>0.44616044616044626</v>
      </c>
      <c r="M5">
        <f t="shared" si="5"/>
        <v>0.22308022308022313</v>
      </c>
      <c r="N5">
        <f t="shared" si="6"/>
        <v>16.916454965531582</v>
      </c>
      <c r="O5">
        <f t="shared" si="7"/>
        <v>271.2706015548269</v>
      </c>
      <c r="P5">
        <f t="shared" si="8"/>
        <v>673.89678541680701</v>
      </c>
      <c r="R5">
        <f>SUM(P3:P167)</f>
        <v>220822.92439905941</v>
      </c>
      <c r="S5" s="5">
        <f>1-((1-S3)*(V3-1)/(V3-1-1))</f>
        <v>0.11025017094383271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2.3015873015873018</v>
      </c>
      <c r="D6">
        <f t="shared" si="2"/>
        <v>1.3148863148863152</v>
      </c>
      <c r="E6">
        <f t="shared" si="0"/>
        <v>573.32339502863636</v>
      </c>
      <c r="F6">
        <f t="shared" si="3"/>
        <v>327193.73404092831</v>
      </c>
      <c r="G6">
        <f t="shared" si="4"/>
        <v>663923.27873244637</v>
      </c>
      <c r="L6">
        <f>Input!J7</f>
        <v>0.53625053625053631</v>
      </c>
      <c r="M6">
        <f t="shared" si="5"/>
        <v>0.31317031317031319</v>
      </c>
      <c r="N6">
        <f t="shared" si="6"/>
        <v>17.424858875846748</v>
      </c>
      <c r="O6">
        <f t="shared" si="7"/>
        <v>285.22509164827869</v>
      </c>
      <c r="P6">
        <f t="shared" si="8"/>
        <v>647.75941490566413</v>
      </c>
      <c r="V6" s="19" t="s">
        <v>17</v>
      </c>
      <c r="W6" s="20">
        <f>SQRT((S5-J5)^2)</f>
        <v>0.58747520407726095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2.9815529815529813</v>
      </c>
      <c r="D7">
        <f t="shared" si="2"/>
        <v>1.9948519948519947</v>
      </c>
      <c r="E7">
        <f t="shared" si="0"/>
        <v>590.78580648682896</v>
      </c>
      <c r="F7">
        <f t="shared" si="3"/>
        <v>346674.78809157334</v>
      </c>
      <c r="G7">
        <f t="shared" si="4"/>
        <v>635770.94936570642</v>
      </c>
      <c r="L7">
        <f>Input!J8</f>
        <v>0.67996567996567947</v>
      </c>
      <c r="M7">
        <f t="shared" si="5"/>
        <v>0.45688545688545634</v>
      </c>
      <c r="N7">
        <f t="shared" si="6"/>
        <v>17.948743428310667</v>
      </c>
      <c r="O7">
        <f t="shared" si="7"/>
        <v>298.21068492173498</v>
      </c>
      <c r="P7">
        <f t="shared" si="8"/>
        <v>621.36697465023303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3.7687687687687692</v>
      </c>
      <c r="D8">
        <f t="shared" si="2"/>
        <v>2.7820677820677826</v>
      </c>
      <c r="E8">
        <f t="shared" si="0"/>
        <v>608.78003855764064</v>
      </c>
      <c r="F8">
        <f t="shared" si="3"/>
        <v>367233.54058411205</v>
      </c>
      <c r="G8">
        <f t="shared" si="4"/>
        <v>607399.2512506193</v>
      </c>
      <c r="L8">
        <f>Input!J9</f>
        <v>0.78721578721578789</v>
      </c>
      <c r="M8">
        <f t="shared" si="5"/>
        <v>0.56413556413556476</v>
      </c>
      <c r="N8">
        <f t="shared" si="6"/>
        <v>18.488579814029048</v>
      </c>
      <c r="O8">
        <f t="shared" si="7"/>
        <v>313.33828840975849</v>
      </c>
      <c r="P8">
        <f t="shared" si="8"/>
        <v>594.74514259488456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4.6010296010296008</v>
      </c>
      <c r="D9">
        <f t="shared" si="2"/>
        <v>3.6143286143286142</v>
      </c>
      <c r="E9">
        <f t="shared" si="0"/>
        <v>627.3222846229072</v>
      </c>
      <c r="F9">
        <f t="shared" si="3"/>
        <v>389011.61438839894</v>
      </c>
      <c r="G9">
        <f t="shared" si="4"/>
        <v>578840.96197861887</v>
      </c>
      <c r="L9">
        <f>Input!J10</f>
        <v>0.83226083226083158</v>
      </c>
      <c r="M9">
        <f t="shared" si="5"/>
        <v>0.60918060918060846</v>
      </c>
      <c r="N9">
        <f t="shared" si="6"/>
        <v>19.044853554416193</v>
      </c>
      <c r="O9">
        <f t="shared" si="7"/>
        <v>331.69853366310639</v>
      </c>
      <c r="P9">
        <f t="shared" si="8"/>
        <v>567.92244574240453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5.6628056628056624</v>
      </c>
      <c r="D10">
        <f t="shared" si="2"/>
        <v>4.6761046761046758</v>
      </c>
      <c r="E10">
        <f t="shared" si="0"/>
        <v>646.42923093179058</v>
      </c>
      <c r="F10">
        <f t="shared" si="3"/>
        <v>411847.07505894627</v>
      </c>
      <c r="G10">
        <f t="shared" si="4"/>
        <v>550132.29704964126</v>
      </c>
      <c r="L10">
        <f>Input!J11</f>
        <v>1.0617760617760617</v>
      </c>
      <c r="M10">
        <f t="shared" si="5"/>
        <v>0.83869583869583852</v>
      </c>
      <c r="N10">
        <f t="shared" si="6"/>
        <v>19.618064936308091</v>
      </c>
      <c r="O10">
        <f t="shared" si="7"/>
        <v>344.33585679508116</v>
      </c>
      <c r="P10">
        <f t="shared" si="8"/>
        <v>540.93047460058949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7.1600171600171603</v>
      </c>
      <c r="D11">
        <f t="shared" si="2"/>
        <v>6.1733161733161737</v>
      </c>
      <c r="E11">
        <f t="shared" si="0"/>
        <v>666.11807158922261</v>
      </c>
      <c r="F11">
        <f t="shared" si="3"/>
        <v>435527.08020096057</v>
      </c>
      <c r="G11">
        <f t="shared" si="4"/>
        <v>521313.1653693897</v>
      </c>
      <c r="L11">
        <f>Input!J12</f>
        <v>1.4972114972114978</v>
      </c>
      <c r="M11">
        <f t="shared" si="5"/>
        <v>1.2741312741312747</v>
      </c>
      <c r="N11">
        <f t="shared" si="6"/>
        <v>20.20872946024247</v>
      </c>
      <c r="O11">
        <f t="shared" si="7"/>
        <v>350.12090448083069</v>
      </c>
      <c r="P11">
        <f t="shared" si="8"/>
        <v>513.80411204044208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9.4187044187044187</v>
      </c>
      <c r="D12">
        <f t="shared" si="2"/>
        <v>8.4320034320034321</v>
      </c>
      <c r="E12">
        <f t="shared" si="0"/>
        <v>686.40652399938256</v>
      </c>
      <c r="F12">
        <f t="shared" si="3"/>
        <v>459649.45053856762</v>
      </c>
      <c r="G12">
        <f t="shared" si="4"/>
        <v>492427.44184470508</v>
      </c>
      <c r="L12">
        <f>Input!J13</f>
        <v>2.2586872586872584</v>
      </c>
      <c r="M12">
        <f t="shared" si="5"/>
        <v>2.0356070356070353</v>
      </c>
      <c r="N12">
        <f t="shared" si="6"/>
        <v>20.817378302301844</v>
      </c>
      <c r="O12">
        <f t="shared" si="7"/>
        <v>344.42501325234031</v>
      </c>
      <c r="P12">
        <f t="shared" si="8"/>
        <v>486.58177749072087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12.621192621192622</v>
      </c>
      <c r="D13">
        <f t="shared" si="2"/>
        <v>11.634491634491635</v>
      </c>
      <c r="E13">
        <f t="shared" si="0"/>
        <v>707.31284477796737</v>
      </c>
      <c r="F13">
        <f t="shared" si="3"/>
        <v>483968.37103241857</v>
      </c>
      <c r="G13">
        <f t="shared" si="4"/>
        <v>463523.25817309128</v>
      </c>
      <c r="L13">
        <f>Input!J14</f>
        <v>3.2024882024882029</v>
      </c>
      <c r="M13">
        <f t="shared" si="5"/>
        <v>2.9794079794079797</v>
      </c>
      <c r="N13">
        <f t="shared" si="6"/>
        <v>21.444558789927015</v>
      </c>
      <c r="O13">
        <f t="shared" si="7"/>
        <v>332.77313931710017</v>
      </c>
      <c r="P13">
        <f t="shared" si="8"/>
        <v>459.3056874516825</v>
      </c>
      <c r="S13" t="s">
        <v>23</v>
      </c>
      <c r="T13">
        <f>_Ac*0.8413</f>
        <v>5101875.8859144179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16.681681681681681</v>
      </c>
      <c r="D14">
        <f t="shared" si="2"/>
        <v>15.694980694980694</v>
      </c>
      <c r="E14">
        <f t="shared" si="0"/>
        <v>728.8558461474355</v>
      </c>
      <c r="F14">
        <f t="shared" si="3"/>
        <v>508598.42001289432</v>
      </c>
      <c r="G14">
        <f t="shared" si="4"/>
        <v>434653.31299130322</v>
      </c>
      <c r="L14">
        <f>Input!J15</f>
        <v>4.0604890604890596</v>
      </c>
      <c r="M14">
        <f t="shared" si="5"/>
        <v>3.8374088374088364</v>
      </c>
      <c r="N14">
        <f t="shared" si="6"/>
        <v>22.090834892120405</v>
      </c>
      <c r="O14">
        <f t="shared" si="7"/>
        <v>325.09337080822576</v>
      </c>
      <c r="P14">
        <f t="shared" si="8"/>
        <v>432.02213337253613</v>
      </c>
      <c r="S14" t="s">
        <v>24</v>
      </c>
      <c r="T14">
        <f>_Ac*0.9772</f>
        <v>5926011.0730007943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21.404976404976406</v>
      </c>
      <c r="D15">
        <f t="shared" si="2"/>
        <v>20.418275418275417</v>
      </c>
      <c r="E15">
        <f t="shared" si="0"/>
        <v>751.05491282982302</v>
      </c>
      <c r="F15">
        <f t="shared" si="3"/>
        <v>533829.89592805319</v>
      </c>
      <c r="G15">
        <f t="shared" si="4"/>
        <v>405875.20262107777</v>
      </c>
      <c r="L15">
        <f>Input!J16</f>
        <v>4.7232947232947247</v>
      </c>
      <c r="M15">
        <f t="shared" si="5"/>
        <v>4.5002145002145015</v>
      </c>
      <c r="N15">
        <f t="shared" si="6"/>
        <v>22.756787724471042</v>
      </c>
      <c r="O15">
        <f t="shared" si="7"/>
        <v>325.20686982347524</v>
      </c>
      <c r="P15">
        <f t="shared" si="8"/>
        <v>404.78177800262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26.960531960531959</v>
      </c>
      <c r="D16">
        <f t="shared" si="2"/>
        <v>25.973830973830971</v>
      </c>
      <c r="E16">
        <f t="shared" si="0"/>
        <v>773.93001945219191</v>
      </c>
      <c r="F16">
        <f t="shared" si="3"/>
        <v>559438.4598830773</v>
      </c>
      <c r="G16">
        <f t="shared" si="4"/>
        <v>377251.77372776263</v>
      </c>
      <c r="L16">
        <f>Input!J17</f>
        <v>5.5555555555555536</v>
      </c>
      <c r="M16">
        <f t="shared" si="5"/>
        <v>5.3324753324753305</v>
      </c>
      <c r="N16">
        <f t="shared" si="6"/>
        <v>23.443016069446362</v>
      </c>
      <c r="O16">
        <f t="shared" si="7"/>
        <v>319.96124363600279</v>
      </c>
      <c r="P16">
        <f t="shared" si="8"/>
        <v>377.63997139585354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33.513513513513509</v>
      </c>
      <c r="D17">
        <f t="shared" si="2"/>
        <v>32.52681252681252</v>
      </c>
      <c r="E17">
        <f t="shared" si="0"/>
        <v>797.50174848018219</v>
      </c>
      <c r="F17">
        <f t="shared" si="3"/>
        <v>585186.65263686213</v>
      </c>
      <c r="G17">
        <f t="shared" si="4"/>
        <v>348851.4992901925</v>
      </c>
      <c r="L17">
        <f>Input!J18</f>
        <v>6.5529815529815494</v>
      </c>
      <c r="M17">
        <f t="shared" si="5"/>
        <v>6.3299013299013263</v>
      </c>
      <c r="N17">
        <f t="shared" si="6"/>
        <v>24.150136912407909</v>
      </c>
      <c r="O17">
        <f t="shared" si="7"/>
        <v>309.65987674378783</v>
      </c>
      <c r="P17">
        <f t="shared" si="8"/>
        <v>350.65708782193661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41.160446160446163</v>
      </c>
      <c r="D18">
        <f t="shared" si="2"/>
        <v>40.173745173745175</v>
      </c>
      <c r="E18">
        <f t="shared" si="0"/>
        <v>821.7913086956429</v>
      </c>
      <c r="F18">
        <f t="shared" si="3"/>
        <v>610926.01560590789</v>
      </c>
      <c r="G18">
        <f t="shared" si="4"/>
        <v>320748.87936777464</v>
      </c>
      <c r="L18">
        <f>Input!J19</f>
        <v>7.6469326469326546</v>
      </c>
      <c r="M18">
        <f t="shared" si="5"/>
        <v>7.4238524238524315</v>
      </c>
      <c r="N18">
        <f t="shared" si="6"/>
        <v>24.878785993822799</v>
      </c>
      <c r="O18">
        <f t="shared" si="7"/>
        <v>296.93676976872905</v>
      </c>
      <c r="P18">
        <f t="shared" si="8"/>
        <v>323.89888491616648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50.068640068640072</v>
      </c>
      <c r="D19">
        <f t="shared" si="2"/>
        <v>49.081939081939083</v>
      </c>
      <c r="E19">
        <f t="shared" si="0"/>
        <v>846.82055423477482</v>
      </c>
      <c r="F19">
        <f t="shared" si="3"/>
        <v>636386.8981059643</v>
      </c>
      <c r="G19">
        <f t="shared" si="4"/>
        <v>293024.86824389175</v>
      </c>
      <c r="L19">
        <f>Input!J20</f>
        <v>8.9081939081939083</v>
      </c>
      <c r="M19">
        <f t="shared" si="5"/>
        <v>8.6851136851136843</v>
      </c>
      <c r="N19">
        <f t="shared" si="6"/>
        <v>25.629618378155858</v>
      </c>
      <c r="O19">
        <f t="shared" si="7"/>
        <v>279.60603630464226</v>
      </c>
      <c r="P19">
        <f t="shared" si="8"/>
        <v>297.43688648308381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60.190905190905191</v>
      </c>
      <c r="D20">
        <f t="shared" si="2"/>
        <v>59.204204204204203</v>
      </c>
      <c r="E20">
        <f t="shared" si="0"/>
        <v>872.61200420370528</v>
      </c>
      <c r="F20">
        <f t="shared" si="3"/>
        <v>661632.24910002842</v>
      </c>
      <c r="G20">
        <f t="shared" si="4"/>
        <v>265767.32962362713</v>
      </c>
      <c r="L20">
        <f>Input!J21</f>
        <v>10.122265122265119</v>
      </c>
      <c r="M20">
        <f t="shared" si="5"/>
        <v>9.8991848991848954</v>
      </c>
      <c r="N20">
        <f t="shared" si="6"/>
        <v>26.403309039941792</v>
      </c>
      <c r="O20">
        <f t="shared" si="7"/>
        <v>265.07239104931659</v>
      </c>
      <c r="P20">
        <f t="shared" si="8"/>
        <v>271.34879045761897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71.975546975546976</v>
      </c>
      <c r="D21">
        <f t="shared" si="2"/>
        <v>70.988845988845995</v>
      </c>
      <c r="E21">
        <f t="shared" si="0"/>
        <v>899.18886288895442</v>
      </c>
      <c r="F21">
        <f t="shared" si="3"/>
        <v>685915.2679933398</v>
      </c>
      <c r="G21">
        <f t="shared" si="4"/>
        <v>239071.5216688221</v>
      </c>
      <c r="L21">
        <f>Input!J22</f>
        <v>11.784641784641785</v>
      </c>
      <c r="M21">
        <f t="shared" si="5"/>
        <v>11.561561561561561</v>
      </c>
      <c r="N21">
        <f t="shared" si="6"/>
        <v>27.200553467552083</v>
      </c>
      <c r="O21">
        <f t="shared" si="7"/>
        <v>237.65033301529024</v>
      </c>
      <c r="P21">
        <f t="shared" si="8"/>
        <v>245.71890362132606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85.546975546975546</v>
      </c>
      <c r="D22">
        <f t="shared" si="2"/>
        <v>84.560274560274564</v>
      </c>
      <c r="E22">
        <f t="shared" si="0"/>
        <v>926.57504058071947</v>
      </c>
      <c r="F22">
        <f t="shared" si="3"/>
        <v>708988.86619646451</v>
      </c>
      <c r="G22">
        <f t="shared" si="4"/>
        <v>213040.61376508878</v>
      </c>
      <c r="L22">
        <f>Input!J23</f>
        <v>13.571428571428569</v>
      </c>
      <c r="M22">
        <f t="shared" si="5"/>
        <v>13.348348348348345</v>
      </c>
      <c r="N22">
        <f t="shared" si="6"/>
        <v>28.022068285184972</v>
      </c>
      <c r="O22">
        <f t="shared" si="7"/>
        <v>208.82098813679372</v>
      </c>
      <c r="P22">
        <f t="shared" si="8"/>
        <v>220.63860477109202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101.12183612183613</v>
      </c>
      <c r="D23">
        <f t="shared" si="2"/>
        <v>100.13513513513514</v>
      </c>
      <c r="E23">
        <f t="shared" si="0"/>
        <v>954.79517502749536</v>
      </c>
      <c r="F23">
        <f t="shared" si="3"/>
        <v>730443.78378881083</v>
      </c>
      <c r="G23">
        <f t="shared" si="4"/>
        <v>187786.23703381993</v>
      </c>
      <c r="L23">
        <f>Input!J24</f>
        <v>15.57486057486058</v>
      </c>
      <c r="M23">
        <f t="shared" si="5"/>
        <v>15.351780351780356</v>
      </c>
      <c r="N23">
        <f t="shared" si="6"/>
        <v>28.868591893623943</v>
      </c>
      <c r="O23">
        <f t="shared" si="7"/>
        <v>176.72329237546992</v>
      </c>
      <c r="P23">
        <f t="shared" si="8"/>
        <v>196.20683814357366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120.39253539253539</v>
      </c>
      <c r="D24">
        <f t="shared" si="2"/>
        <v>119.40583440583441</v>
      </c>
      <c r="E24">
        <f t="shared" si="0"/>
        <v>983.87465354106905</v>
      </c>
      <c r="F24">
        <f t="shared" si="3"/>
        <v>747306.33925706707</v>
      </c>
      <c r="G24">
        <f t="shared" si="4"/>
        <v>163429.07072809912</v>
      </c>
      <c r="L24">
        <f>Input!J25</f>
        <v>19.270699270699268</v>
      </c>
      <c r="M24">
        <f t="shared" si="5"/>
        <v>19.047619047619044</v>
      </c>
      <c r="N24">
        <f t="shared" si="6"/>
        <v>29.740885130325168</v>
      </c>
      <c r="O24">
        <f t="shared" si="7"/>
        <v>109.62479193511015</v>
      </c>
      <c r="P24">
        <f t="shared" si="8"/>
        <v>172.5306390111092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143.1016731016731</v>
      </c>
      <c r="D25">
        <f t="shared" si="2"/>
        <v>142.11497211497212</v>
      </c>
      <c r="E25">
        <f t="shared" si="0"/>
        <v>1013.8396357715073</v>
      </c>
      <c r="F25">
        <f t="shared" si="3"/>
        <v>759903.88922709937</v>
      </c>
      <c r="G25">
        <f t="shared" si="4"/>
        <v>140099.46678502843</v>
      </c>
      <c r="L25">
        <f>Input!J26</f>
        <v>22.709137709137707</v>
      </c>
      <c r="M25">
        <f t="shared" si="5"/>
        <v>22.486057486057483</v>
      </c>
      <c r="N25">
        <f t="shared" si="6"/>
        <v>30.639731949411079</v>
      </c>
      <c r="O25">
        <f t="shared" si="7"/>
        <v>62.894325003857183</v>
      </c>
      <c r="P25">
        <f t="shared" si="8"/>
        <v>149.72569348425134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169.44444444444443</v>
      </c>
      <c r="D26">
        <f t="shared" si="2"/>
        <v>168.45774345774345</v>
      </c>
      <c r="E26">
        <f t="shared" si="0"/>
        <v>1044.7170771723297</v>
      </c>
      <c r="F26">
        <f t="shared" si="3"/>
        <v>767830.41992193076</v>
      </c>
      <c r="G26">
        <f t="shared" si="4"/>
        <v>117938.11494891233</v>
      </c>
      <c r="L26">
        <f>Input!J27</f>
        <v>26.342771342771329</v>
      </c>
      <c r="M26">
        <f t="shared" si="5"/>
        <v>26.119691119691105</v>
      </c>
      <c r="N26">
        <f t="shared" si="6"/>
        <v>31.565940122163603</v>
      </c>
      <c r="O26">
        <f t="shared" si="7"/>
        <v>27.281492098018184</v>
      </c>
      <c r="P26">
        <f t="shared" si="8"/>
        <v>127.91693468286559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200.13942513942513</v>
      </c>
      <c r="D27">
        <f t="shared" si="2"/>
        <v>199.15272415272415</v>
      </c>
      <c r="E27">
        <f t="shared" si="0"/>
        <v>1076.5347531766952</v>
      </c>
      <c r="F27">
        <f t="shared" si="3"/>
        <v>769799.22485422029</v>
      </c>
      <c r="G27">
        <f t="shared" si="4"/>
        <v>97096.751030413303</v>
      </c>
      <c r="L27">
        <f>Input!J28</f>
        <v>30.6949806949807</v>
      </c>
      <c r="M27">
        <f t="shared" si="5"/>
        <v>30.471900471900476</v>
      </c>
      <c r="N27">
        <f t="shared" si="6"/>
        <v>32.520341958629423</v>
      </c>
      <c r="O27">
        <f t="shared" si="7"/>
        <v>3.3319437428292638</v>
      </c>
      <c r="P27">
        <f t="shared" si="8"/>
        <v>107.23917757230684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235.010725010725</v>
      </c>
      <c r="D28">
        <f t="shared" si="2"/>
        <v>234.02402402402402</v>
      </c>
      <c r="E28">
        <f t="shared" si="0"/>
        <v>1109.3212841059942</v>
      </c>
      <c r="F28">
        <f t="shared" si="3"/>
        <v>766145.29350700416</v>
      </c>
      <c r="G28">
        <f t="shared" si="4"/>
        <v>77738.911026880683</v>
      </c>
      <c r="L28">
        <f>Input!J29</f>
        <v>34.871299871299868</v>
      </c>
      <c r="M28">
        <f t="shared" si="5"/>
        <v>34.648219648219644</v>
      </c>
      <c r="N28">
        <f t="shared" si="6"/>
        <v>33.503795050964925</v>
      </c>
      <c r="O28">
        <f t="shared" si="7"/>
        <v>1.8700694336393058</v>
      </c>
      <c r="P28">
        <f t="shared" si="8"/>
        <v>87.83779490416515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273.36765336765336</v>
      </c>
      <c r="D29">
        <f t="shared" si="2"/>
        <v>272.38095238095235</v>
      </c>
      <c r="E29">
        <f t="shared" si="0"/>
        <v>1143.1061608329335</v>
      </c>
      <c r="F29">
        <f t="shared" si="3"/>
        <v>758162.38863374607</v>
      </c>
      <c r="G29">
        <f t="shared" si="4"/>
        <v>60040.733998958975</v>
      </c>
      <c r="L29">
        <f>Input!J30</f>
        <v>38.356928356928364</v>
      </c>
      <c r="M29">
        <f t="shared" si="5"/>
        <v>38.13384813384814</v>
      </c>
      <c r="N29">
        <f t="shared" si="6"/>
        <v>34.517183039169311</v>
      </c>
      <c r="O29">
        <f t="shared" si="7"/>
        <v>14.743644105252574</v>
      </c>
      <c r="P29">
        <f t="shared" si="8"/>
        <v>69.869436852731241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314.90132990132992</v>
      </c>
      <c r="D30">
        <f t="shared" si="2"/>
        <v>313.91462891462891</v>
      </c>
      <c r="E30">
        <f t="shared" si="0"/>
        <v>1177.9197712218258</v>
      </c>
      <c r="F30">
        <f t="shared" si="3"/>
        <v>746504.88593327964</v>
      </c>
      <c r="G30">
        <f t="shared" si="4"/>
        <v>44191.816779081833</v>
      </c>
      <c r="L30">
        <f>Input!J31</f>
        <v>41.533676533676555</v>
      </c>
      <c r="M30">
        <f t="shared" si="5"/>
        <v>41.310596310596331</v>
      </c>
      <c r="N30">
        <f t="shared" si="6"/>
        <v>35.561416399871717</v>
      </c>
      <c r="O30">
        <f t="shared" si="7"/>
        <v>35.667891105834578</v>
      </c>
      <c r="P30">
        <f t="shared" si="8"/>
        <v>53.502797099449189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360.59202059202056</v>
      </c>
      <c r="D31">
        <f t="shared" si="2"/>
        <v>359.60531960531955</v>
      </c>
      <c r="E31">
        <f t="shared" si="0"/>
        <v>1213.7934273694664</v>
      </c>
      <c r="F31">
        <f t="shared" si="3"/>
        <v>729637.32344569371</v>
      </c>
      <c r="G31">
        <f t="shared" si="4"/>
        <v>30396.123779099486</v>
      </c>
      <c r="L31">
        <f>Input!J32</f>
        <v>45.690690690690644</v>
      </c>
      <c r="M31">
        <f t="shared" si="5"/>
        <v>45.46761046761042</v>
      </c>
      <c r="N31">
        <f t="shared" si="6"/>
        <v>36.637433258857421</v>
      </c>
      <c r="O31">
        <f t="shared" si="7"/>
        <v>81.961470127043498</v>
      </c>
      <c r="P31">
        <f t="shared" si="8"/>
        <v>38.919428288619237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410.8815958815959</v>
      </c>
      <c r="D32">
        <f t="shared" si="2"/>
        <v>409.89489489489489</v>
      </c>
      <c r="E32">
        <f t="shared" si="0"/>
        <v>1250.7593936707206</v>
      </c>
      <c r="F32">
        <f t="shared" si="3"/>
        <v>707053.10530152067</v>
      </c>
      <c r="G32">
        <f t="shared" si="4"/>
        <v>18872.955367766197</v>
      </c>
      <c r="L32">
        <f>Input!J33</f>
        <v>50.289575289575339</v>
      </c>
      <c r="M32">
        <f t="shared" si="5"/>
        <v>50.066495066495115</v>
      </c>
      <c r="N32">
        <f t="shared" si="6"/>
        <v>37.746200228039626</v>
      </c>
      <c r="O32">
        <f t="shared" si="7"/>
        <v>157.33625793435604</v>
      </c>
      <c r="P32">
        <f t="shared" si="8"/>
        <v>26.314609959122127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465.93522093522097</v>
      </c>
      <c r="D33">
        <f t="shared" si="2"/>
        <v>464.94851994851996</v>
      </c>
      <c r="E33">
        <f t="shared" si="0"/>
        <v>1288.850915733587</v>
      </c>
      <c r="F33">
        <f t="shared" si="3"/>
        <v>678815.15778037324</v>
      </c>
      <c r="G33">
        <f t="shared" si="4"/>
        <v>9857.9785049382735</v>
      </c>
      <c r="L33">
        <f>Input!J34</f>
        <v>55.053625053625069</v>
      </c>
      <c r="M33">
        <f t="shared" si="5"/>
        <v>54.830544830544845</v>
      </c>
      <c r="N33">
        <f t="shared" si="6"/>
        <v>38.888713267601283</v>
      </c>
      <c r="O33">
        <f t="shared" si="7"/>
        <v>261.30437304993075</v>
      </c>
      <c r="P33">
        <f t="shared" si="8"/>
        <v>15.898272249681712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524.80909480909486</v>
      </c>
      <c r="D34">
        <f t="shared" si="2"/>
        <v>523.82239382239391</v>
      </c>
      <c r="E34">
        <f t="shared" si="0"/>
        <v>1328.1022501693058</v>
      </c>
      <c r="F34">
        <f t="shared" si="3"/>
        <v>646866.08732540917</v>
      </c>
      <c r="G34">
        <f t="shared" si="4"/>
        <v>3604.323548748725</v>
      </c>
      <c r="L34">
        <f>Input!J35</f>
        <v>58.87387387387389</v>
      </c>
      <c r="M34">
        <f t="shared" si="5"/>
        <v>58.650793650793666</v>
      </c>
      <c r="N34">
        <f t="shared" si="6"/>
        <v>40.06599857405444</v>
      </c>
      <c r="O34">
        <f t="shared" si="7"/>
        <v>353.73617329355858</v>
      </c>
      <c r="P34">
        <f t="shared" si="8"/>
        <v>7.8959788797085428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587.35950235950236</v>
      </c>
      <c r="D35">
        <f t="shared" si="2"/>
        <v>586.3728013728014</v>
      </c>
      <c r="E35">
        <f t="shared" ref="E35:E66" si="9">(_Ac/(1+EXP(-1*(B35-_Muc)/_sc)))</f>
        <v>1368.5486952838057</v>
      </c>
      <c r="F35">
        <f t="shared" si="3"/>
        <v>611799.12901547865</v>
      </c>
      <c r="G35">
        <f t="shared" si="4"/>
        <v>383.75139567696306</v>
      </c>
      <c r="L35">
        <f>Input!J36</f>
        <v>62.550407550407499</v>
      </c>
      <c r="M35">
        <f t="shared" si="5"/>
        <v>62.327327327327275</v>
      </c>
      <c r="N35">
        <f t="shared" ref="N35:N66" si="10">_Ac*EXP(-1*(B35-_Muc)/_sc)*(1/_sc)*(1/(1+EXP(-1*(B35-_Muc)/_sc))^2)+$L$3</f>
        <v>41.279113494985161</v>
      </c>
      <c r="O35">
        <f t="shared" si="7"/>
        <v>452.46795079224569</v>
      </c>
      <c r="P35">
        <f t="shared" si="8"/>
        <v>2.5499731249275008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652.47962247962255</v>
      </c>
      <c r="D36">
        <f t="shared" si="2"/>
        <v>651.4929214929216</v>
      </c>
      <c r="E36">
        <f t="shared" si="9"/>
        <v>1410.2266226975664</v>
      </c>
      <c r="F36">
        <f t="shared" si="3"/>
        <v>575676.82934369927</v>
      </c>
      <c r="G36">
        <f t="shared" si="4"/>
        <v>487.895372119115</v>
      </c>
      <c r="L36">
        <f>Input!J37</f>
        <v>65.120120120120191</v>
      </c>
      <c r="M36">
        <f t="shared" si="5"/>
        <v>64.897039897039974</v>
      </c>
      <c r="N36">
        <f t="shared" si="10"/>
        <v>42.529147471274349</v>
      </c>
      <c r="O36">
        <f t="shared" si="7"/>
        <v>510.35204522090089</v>
      </c>
      <c r="P36">
        <f t="shared" si="8"/>
        <v>0.12029073747749307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719.18060918060928</v>
      </c>
      <c r="D37">
        <f t="shared" si="2"/>
        <v>718.19390819390833</v>
      </c>
      <c r="E37">
        <f t="shared" si="9"/>
        <v>1453.1735099217669</v>
      </c>
      <c r="F37">
        <f t="shared" si="3"/>
        <v>540195.0149560417</v>
      </c>
      <c r="G37">
        <f t="shared" si="4"/>
        <v>4229.5825707333906</v>
      </c>
      <c r="L37">
        <f>Input!J38</f>
        <v>66.700986700986732</v>
      </c>
      <c r="M37">
        <f t="shared" si="5"/>
        <v>66.477906477906515</v>
      </c>
      <c r="N37">
        <f t="shared" si="10"/>
        <v>43.817223007607033</v>
      </c>
      <c r="O37">
        <f t="shared" si="7"/>
        <v>523.66664077444284</v>
      </c>
      <c r="P37">
        <f t="shared" si="8"/>
        <v>0.88594400482176594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788.03088803088815</v>
      </c>
      <c r="D38">
        <f t="shared" si="2"/>
        <v>787.0441870441872</v>
      </c>
      <c r="E38">
        <f t="shared" si="9"/>
        <v>1497.4279739194594</v>
      </c>
      <c r="F38">
        <f t="shared" si="3"/>
        <v>504645.12465525221</v>
      </c>
      <c r="G38">
        <f t="shared" si="4"/>
        <v>11944.23961647501</v>
      </c>
      <c r="L38">
        <f>Input!J39</f>
        <v>68.850278850278869</v>
      </c>
      <c r="M38">
        <f t="shared" si="5"/>
        <v>68.627198627198652</v>
      </c>
      <c r="N38">
        <f t="shared" si="10"/>
        <v>45.144496672107486</v>
      </c>
      <c r="O38">
        <f t="shared" si="7"/>
        <v>561.96410867890791</v>
      </c>
      <c r="P38">
        <f t="shared" si="8"/>
        <v>5.1461814014787057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858.88674388674383</v>
      </c>
      <c r="D39">
        <f t="shared" si="2"/>
        <v>857.90004290004288</v>
      </c>
      <c r="E39">
        <f t="shared" si="9"/>
        <v>1543.0298056812735</v>
      </c>
      <c r="F39">
        <f t="shared" si="3"/>
        <v>469402.79184866534</v>
      </c>
      <c r="G39">
        <f t="shared" si="4"/>
        <v>23991.388156876234</v>
      </c>
      <c r="L39">
        <f>Input!J40</f>
        <v>70.85585585585568</v>
      </c>
      <c r="M39">
        <f t="shared" si="5"/>
        <v>70.632775632775463</v>
      </c>
      <c r="N39">
        <f t="shared" si="10"/>
        <v>46.512160125958879</v>
      </c>
      <c r="O39">
        <f t="shared" si="7"/>
        <v>592.61552178979571</v>
      </c>
      <c r="P39">
        <f t="shared" si="8"/>
        <v>13.221827563199714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930.20377520377508</v>
      </c>
      <c r="D40">
        <f t="shared" si="2"/>
        <v>929.21707421707413</v>
      </c>
      <c r="E40">
        <f t="shared" si="9"/>
        <v>1590.020005846111</v>
      </c>
      <c r="F40">
        <f t="shared" si="3"/>
        <v>436660.51444952952</v>
      </c>
      <c r="G40">
        <f t="shared" si="4"/>
        <v>40756.235699881501</v>
      </c>
      <c r="L40">
        <f>Input!J41</f>
        <v>71.317031317031251</v>
      </c>
      <c r="M40">
        <f t="shared" si="5"/>
        <v>71.093951093951034</v>
      </c>
      <c r="N40">
        <f t="shared" si="10"/>
        <v>47.92144118389345</v>
      </c>
      <c r="O40">
        <f t="shared" si="7"/>
        <v>547.35363767777483</v>
      </c>
      <c r="P40">
        <f t="shared" si="8"/>
        <v>25.45670860573712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1001.4929214929215</v>
      </c>
      <c r="D41">
        <f t="shared" si="2"/>
        <v>1000.5062205062205</v>
      </c>
      <c r="E41">
        <f t="shared" si="9"/>
        <v>1638.4408213981487</v>
      </c>
      <c r="F41">
        <f t="shared" si="3"/>
        <v>406960.55501514371</v>
      </c>
      <c r="G41">
        <f t="shared" si="4"/>
        <v>62651.367771593832</v>
      </c>
      <c r="L41">
        <f>Input!J42</f>
        <v>71.289146289146402</v>
      </c>
      <c r="M41">
        <f t="shared" si="5"/>
        <v>71.066066066066185</v>
      </c>
      <c r="N41">
        <f t="shared" si="10"/>
        <v>49.373604906462404</v>
      </c>
      <c r="O41">
        <f t="shared" si="7"/>
        <v>480.29095409613484</v>
      </c>
      <c r="P41">
        <f t="shared" si="8"/>
        <v>42.219168120804277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1071.4950664950663</v>
      </c>
      <c r="D42">
        <f t="shared" si="2"/>
        <v>1070.5083655083654</v>
      </c>
      <c r="E42">
        <f t="shared" si="9"/>
        <v>1688.3357834723702</v>
      </c>
      <c r="F42">
        <f t="shared" si="3"/>
        <v>381710.71838806907</v>
      </c>
      <c r="G42">
        <f t="shared" si="4"/>
        <v>90118.547736845037</v>
      </c>
      <c r="L42">
        <f>Input!J43</f>
        <v>70.002145002144857</v>
      </c>
      <c r="M42">
        <f t="shared" si="5"/>
        <v>69.77906477906464</v>
      </c>
      <c r="N42">
        <f t="shared" si="10"/>
        <v>50.869954725021231</v>
      </c>
      <c r="O42">
        <f t="shared" si="7"/>
        <v>366.04070480006385</v>
      </c>
      <c r="P42">
        <f t="shared" si="8"/>
        <v>63.90367951130829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1140.5469755469755</v>
      </c>
      <c r="D43">
        <f t="shared" si="2"/>
        <v>1139.5602745602746</v>
      </c>
      <c r="E43">
        <f t="shared" si="9"/>
        <v>1739.7497463018726</v>
      </c>
      <c r="F43">
        <f t="shared" si="3"/>
        <v>360227.40198945848</v>
      </c>
      <c r="G43">
        <f t="shared" si="4"/>
        <v>123630.6310189615</v>
      </c>
      <c r="L43">
        <f>Input!J44</f>
        <v>69.051909051909206</v>
      </c>
      <c r="M43">
        <f t="shared" si="5"/>
        <v>68.828828828828989</v>
      </c>
      <c r="N43">
        <f t="shared" si="10"/>
        <v>52.411833600393663</v>
      </c>
      <c r="O43">
        <f t="shared" si="7"/>
        <v>276.89211103213017</v>
      </c>
      <c r="P43">
        <f t="shared" si="8"/>
        <v>90.932560677619193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1209.3865293865294</v>
      </c>
      <c r="D44">
        <f t="shared" si="2"/>
        <v>1208.3998283998285</v>
      </c>
      <c r="E44">
        <f t="shared" si="9"/>
        <v>1792.7289273410586</v>
      </c>
      <c r="F44">
        <f t="shared" si="3"/>
        <v>341440.49586946989</v>
      </c>
      <c r="G44">
        <f t="shared" si="4"/>
        <v>163693.60087272365</v>
      </c>
      <c r="L44">
        <f>Input!J45</f>
        <v>68.839553839553901</v>
      </c>
      <c r="M44">
        <f t="shared" si="5"/>
        <v>68.616473616473684</v>
      </c>
      <c r="N44">
        <f t="shared" si="10"/>
        <v>54.000625216202366</v>
      </c>
      <c r="O44">
        <f t="shared" si="7"/>
        <v>220.19380268892149</v>
      </c>
      <c r="P44">
        <f t="shared" si="8"/>
        <v>123.75779743768337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1275.883740883741</v>
      </c>
      <c r="D45">
        <f t="shared" si="2"/>
        <v>1274.89703989704</v>
      </c>
      <c r="E45">
        <f t="shared" si="9"/>
        <v>1847.3209485999282</v>
      </c>
      <c r="F45">
        <f t="shared" si="3"/>
        <v>327669.13125469245</v>
      </c>
      <c r="G45">
        <f t="shared" si="4"/>
        <v>210848.73330798172</v>
      </c>
      <c r="L45">
        <f>Input!J46</f>
        <v>66.497211497211538</v>
      </c>
      <c r="M45">
        <f t="shared" si="5"/>
        <v>66.274131274131321</v>
      </c>
      <c r="N45">
        <f t="shared" si="10"/>
        <v>55.63775520788456</v>
      </c>
      <c r="O45">
        <f t="shared" si="7"/>
        <v>117.92779089980326</v>
      </c>
      <c r="P45">
        <f t="shared" si="8"/>
        <v>162.86298245758954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1339.967824967825</v>
      </c>
      <c r="D46">
        <f t="shared" si="2"/>
        <v>1338.981123981124</v>
      </c>
      <c r="E46">
        <f t="shared" si="9"/>
        <v>1903.5748792256622</v>
      </c>
      <c r="F46">
        <f t="shared" si="3"/>
        <v>318766.10846112954</v>
      </c>
      <c r="G46">
        <f t="shared" si="4"/>
        <v>265674.8992321011</v>
      </c>
      <c r="L46">
        <f>Input!J47</f>
        <v>64.084084084083997</v>
      </c>
      <c r="M46">
        <f t="shared" si="5"/>
        <v>63.861003861003773</v>
      </c>
      <c r="N46">
        <f t="shared" si="10"/>
        <v>57.324692428438546</v>
      </c>
      <c r="O46">
        <f t="shared" si="7"/>
        <v>45.689375554409359</v>
      </c>
      <c r="P46">
        <f t="shared" si="8"/>
        <v>208.76537688705051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1403.914628914629</v>
      </c>
      <c r="D47">
        <f t="shared" si="2"/>
        <v>1402.9279279279281</v>
      </c>
      <c r="E47">
        <f t="shared" si="9"/>
        <v>1961.541279368766</v>
      </c>
      <c r="F47">
        <f t="shared" si="3"/>
        <v>312048.87640796514</v>
      </c>
      <c r="G47">
        <f t="shared" si="4"/>
        <v>328791.01237914799</v>
      </c>
      <c r="L47">
        <f>Input!J48</f>
        <v>63.946803946804039</v>
      </c>
      <c r="M47">
        <f t="shared" si="5"/>
        <v>63.723723723723815</v>
      </c>
      <c r="N47">
        <f t="shared" si="10"/>
        <v>59.062950251976197</v>
      </c>
      <c r="O47">
        <f t="shared" si="7"/>
        <v>23.852026912483563</v>
      </c>
      <c r="P47">
        <f t="shared" si="8"/>
        <v>262.01810233765468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1468.818103818104</v>
      </c>
      <c r="D48">
        <f t="shared" si="2"/>
        <v>1467.831402831403</v>
      </c>
      <c r="E48">
        <f t="shared" si="9"/>
        <v>2021.2722453721119</v>
      </c>
      <c r="F48">
        <f t="shared" si="3"/>
        <v>306296.76619216974</v>
      </c>
      <c r="G48">
        <f t="shared" si="4"/>
        <v>400858.6321241954</v>
      </c>
      <c r="L48">
        <f>Input!J49</f>
        <v>64.903474903474944</v>
      </c>
      <c r="M48">
        <f t="shared" si="5"/>
        <v>64.680394680394727</v>
      </c>
      <c r="N48">
        <f t="shared" si="10"/>
        <v>60.854087916186479</v>
      </c>
      <c r="O48">
        <f t="shared" si="7"/>
        <v>16.397534972821148</v>
      </c>
      <c r="P48">
        <f t="shared" si="8"/>
        <v>323.21247131221423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1535.11583011583</v>
      </c>
      <c r="D49">
        <f t="shared" si="2"/>
        <v>1534.1291291291291</v>
      </c>
      <c r="E49">
        <f t="shared" si="9"/>
        <v>2082.8214563224078</v>
      </c>
      <c r="F49">
        <f t="shared" si="3"/>
        <v>301063.26992077607</v>
      </c>
      <c r="G49">
        <f t="shared" si="4"/>
        <v>482584.73084435269</v>
      </c>
      <c r="L49">
        <f>Input!J50</f>
        <v>66.297726297726058</v>
      </c>
      <c r="M49">
        <f t="shared" si="5"/>
        <v>66.074646074645841</v>
      </c>
      <c r="N49">
        <f t="shared" si="10"/>
        <v>62.699711904847582</v>
      </c>
      <c r="O49">
        <f t="shared" si="7"/>
        <v>12.945707571360666</v>
      </c>
      <c r="P49">
        <f t="shared" si="8"/>
        <v>392.98046469280001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1603.8567138567137</v>
      </c>
      <c r="D50">
        <f t="shared" si="2"/>
        <v>1602.8700128700127</v>
      </c>
      <c r="E50">
        <f t="shared" si="9"/>
        <v>2146.2442220046519</v>
      </c>
      <c r="F50">
        <f t="shared" si="3"/>
        <v>295255.5311526946</v>
      </c>
      <c r="G50">
        <f t="shared" si="4"/>
        <v>574724.63608578302</v>
      </c>
      <c r="L50">
        <f>Input!J51</f>
        <v>68.740883740883646</v>
      </c>
      <c r="M50">
        <f t="shared" si="5"/>
        <v>68.517803517803429</v>
      </c>
      <c r="N50">
        <f t="shared" si="10"/>
        <v>64.601477371553486</v>
      </c>
      <c r="O50">
        <f t="shared" si="7"/>
        <v>17.1346850904511</v>
      </c>
      <c r="P50">
        <f t="shared" si="8"/>
        <v>471.99736542460914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1673.3633633633633</v>
      </c>
      <c r="D51">
        <f t="shared" si="2"/>
        <v>1672.3766623766624</v>
      </c>
      <c r="E51">
        <f t="shared" si="9"/>
        <v>2211.5975323014386</v>
      </c>
      <c r="F51">
        <f t="shared" si="3"/>
        <v>290759.14656243246</v>
      </c>
      <c r="G51">
        <f t="shared" si="4"/>
        <v>678085.15843066457</v>
      </c>
      <c r="L51">
        <f>Input!J52</f>
        <v>69.506649506649637</v>
      </c>
      <c r="M51">
        <f t="shared" si="5"/>
        <v>69.28356928356942</v>
      </c>
      <c r="N51">
        <f t="shared" si="10"/>
        <v>66.561089605856765</v>
      </c>
      <c r="O51">
        <f t="shared" si="7"/>
        <v>8.6763231291589165</v>
      </c>
      <c r="P51">
        <f t="shared" si="8"/>
        <v>560.98455809488223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1744.317889317889</v>
      </c>
      <c r="D52">
        <f t="shared" si="2"/>
        <v>1743.3311883311881</v>
      </c>
      <c r="E52">
        <f t="shared" si="9"/>
        <v>2278.9401080801172</v>
      </c>
      <c r="F52">
        <f t="shared" si="3"/>
        <v>286876.91491461481</v>
      </c>
      <c r="G52">
        <f t="shared" si="4"/>
        <v>793527.91663153539</v>
      </c>
      <c r="L52">
        <f>Input!J53</f>
        <v>70.954525954525707</v>
      </c>
      <c r="M52">
        <f t="shared" si="5"/>
        <v>70.73144573144549</v>
      </c>
      <c r="N52">
        <f t="shared" si="10"/>
        <v>68.580305543059922</v>
      </c>
      <c r="O52">
        <f t="shared" si="7"/>
        <v>5.6369225622207626</v>
      </c>
      <c r="P52">
        <f t="shared" si="8"/>
        <v>660.71250470220048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1816.2054912054912</v>
      </c>
      <c r="D53">
        <f t="shared" si="2"/>
        <v>1815.2187902187902</v>
      </c>
      <c r="E53">
        <f t="shared" si="9"/>
        <v>2348.3324536121086</v>
      </c>
      <c r="F53">
        <f t="shared" si="3"/>
        <v>284210.17809664435</v>
      </c>
      <c r="G53">
        <f t="shared" si="4"/>
        <v>921972.87229551119</v>
      </c>
      <c r="L53">
        <f>Input!J54</f>
        <v>71.887601887602159</v>
      </c>
      <c r="M53">
        <f t="shared" si="5"/>
        <v>71.664521664521942</v>
      </c>
      <c r="N53">
        <f t="shared" si="10"/>
        <v>70.660935318923663</v>
      </c>
      <c r="O53">
        <f t="shared" si="7"/>
        <v>1.5047108707134755</v>
      </c>
      <c r="P53">
        <f t="shared" si="8"/>
        <v>772.00390754408761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1889.0047190047189</v>
      </c>
      <c r="D54">
        <f t="shared" si="2"/>
        <v>1888.018018018018</v>
      </c>
      <c r="E54">
        <f t="shared" si="9"/>
        <v>2419.8369105699171</v>
      </c>
      <c r="F54">
        <f t="shared" si="3"/>
        <v>282831.33447512845</v>
      </c>
      <c r="G54">
        <f t="shared" si="4"/>
        <v>1064402.087159686</v>
      </c>
      <c r="L54">
        <f>Input!J55</f>
        <v>72.799227799227765</v>
      </c>
      <c r="M54">
        <f t="shared" si="5"/>
        <v>72.576147576147548</v>
      </c>
      <c r="N54">
        <f t="shared" si="10"/>
        <v>72.804843870592805</v>
      </c>
      <c r="O54">
        <f t="shared" si="7"/>
        <v>3.1540257577221609E-5</v>
      </c>
      <c r="P54">
        <f t="shared" si="8"/>
        <v>895.73707082173223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1961.4714714714714</v>
      </c>
      <c r="D55">
        <f t="shared" si="2"/>
        <v>1960.4847704847705</v>
      </c>
      <c r="E55">
        <f t="shared" si="9"/>
        <v>2493.5177136487259</v>
      </c>
      <c r="F55">
        <f t="shared" si="3"/>
        <v>284124.11849802855</v>
      </c>
      <c r="G55">
        <f t="shared" si="4"/>
        <v>1221863.7168045745</v>
      </c>
      <c r="L55">
        <f>Input!J56</f>
        <v>72.466752466752496</v>
      </c>
      <c r="M55">
        <f t="shared" si="5"/>
        <v>72.243672243672279</v>
      </c>
      <c r="N55">
        <f t="shared" si="10"/>
        <v>75.013952585078314</v>
      </c>
      <c r="O55">
        <f t="shared" si="7"/>
        <v>6.4882284427990644</v>
      </c>
      <c r="P55">
        <f t="shared" si="8"/>
        <v>1032.8494732725464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2033.9553839553841</v>
      </c>
      <c r="D56">
        <f t="shared" si="2"/>
        <v>2032.9686829686832</v>
      </c>
      <c r="E56">
        <f t="shared" si="9"/>
        <v>2569.4410478608484</v>
      </c>
      <c r="F56">
        <f t="shared" si="3"/>
        <v>287802.59829299239</v>
      </c>
      <c r="G56">
        <f t="shared" si="4"/>
        <v>1395476.255507496</v>
      </c>
      <c r="L56">
        <f>Input!J57</f>
        <v>72.483912483912718</v>
      </c>
      <c r="M56">
        <f t="shared" si="5"/>
        <v>72.260832260832501</v>
      </c>
      <c r="N56">
        <f t="shared" si="10"/>
        <v>77.290240996670008</v>
      </c>
      <c r="O56">
        <f t="shared" si="7"/>
        <v>23.1007937725437</v>
      </c>
      <c r="P56">
        <f t="shared" si="8"/>
        <v>1184.3415648963473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2104.3629343629345</v>
      </c>
      <c r="D57">
        <f t="shared" si="2"/>
        <v>2103.3762333762334</v>
      </c>
      <c r="E57">
        <f t="shared" si="9"/>
        <v>2647.675107552624</v>
      </c>
      <c r="F57">
        <f t="shared" si="3"/>
        <v>296261.26442968636</v>
      </c>
      <c r="G57">
        <f t="shared" si="4"/>
        <v>1586433.0478450761</v>
      </c>
      <c r="L57">
        <f>Input!J58</f>
        <v>70.407550407550389</v>
      </c>
      <c r="M57">
        <f t="shared" si="5"/>
        <v>70.184470184470172</v>
      </c>
      <c r="N57">
        <f t="shared" si="10"/>
        <v>79.635748534690094</v>
      </c>
      <c r="O57">
        <f t="shared" si="7"/>
        <v>85.159640673744775</v>
      </c>
      <c r="P57">
        <f t="shared" si="8"/>
        <v>1351.2808016417655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2173.9468039468043</v>
      </c>
      <c r="D58">
        <f t="shared" si="2"/>
        <v>2172.9601029601031</v>
      </c>
      <c r="E58">
        <f t="shared" si="9"/>
        <v>2728.290157194835</v>
      </c>
      <c r="F58">
        <f t="shared" si="3"/>
        <v>308391.46913635032</v>
      </c>
      <c r="G58">
        <f t="shared" si="4"/>
        <v>1796007.0836172516</v>
      </c>
      <c r="L58">
        <f>Input!J59</f>
        <v>69.583869583869728</v>
      </c>
      <c r="M58">
        <f t="shared" si="5"/>
        <v>69.360789360789511</v>
      </c>
      <c r="N58">
        <f t="shared" si="10"/>
        <v>82.052576323037712</v>
      </c>
      <c r="O58">
        <f t="shared" si="7"/>
        <v>155.46864774737313</v>
      </c>
      <c r="P58">
        <f t="shared" si="8"/>
        <v>1534.8059327691124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2243.1960531960531</v>
      </c>
      <c r="D59">
        <f t="shared" si="2"/>
        <v>2242.2093522093519</v>
      </c>
      <c r="E59">
        <f t="shared" si="9"/>
        <v>2811.3585939992095</v>
      </c>
      <c r="F59">
        <f t="shared" si="3"/>
        <v>323930.85942996974</v>
      </c>
      <c r="G59">
        <f t="shared" si="4"/>
        <v>2025556.0936873967</v>
      </c>
      <c r="L59">
        <f>Input!J60</f>
        <v>69.249249249248805</v>
      </c>
      <c r="M59">
        <f t="shared" si="5"/>
        <v>69.026169026168589</v>
      </c>
      <c r="N59">
        <f t="shared" si="10"/>
        <v>84.542889033013779</v>
      </c>
      <c r="O59">
        <f t="shared" si="7"/>
        <v>233.89541783555876</v>
      </c>
      <c r="P59">
        <f t="shared" si="8"/>
        <v>1736.1315565070217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2312.3616473616476</v>
      </c>
      <c r="D60">
        <f t="shared" si="2"/>
        <v>2311.3749463749464</v>
      </c>
      <c r="E60">
        <f t="shared" si="9"/>
        <v>2896.9550124150001</v>
      </c>
      <c r="F60">
        <f t="shared" si="3"/>
        <v>342904.01374347362</v>
      </c>
      <c r="G60">
        <f t="shared" si="4"/>
        <v>2276527.9654178079</v>
      </c>
      <c r="L60">
        <f>Input!J61</f>
        <v>69.165594165594484</v>
      </c>
      <c r="M60">
        <f t="shared" si="5"/>
        <v>68.942513942514267</v>
      </c>
      <c r="N60">
        <f t="shared" si="10"/>
        <v>87.108916790952819</v>
      </c>
      <c r="O60">
        <f t="shared" si="7"/>
        <v>321.9628268376963</v>
      </c>
      <c r="P60">
        <f t="shared" si="8"/>
        <v>1956.5529605756308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2381.4092664092664</v>
      </c>
      <c r="D61">
        <f t="shared" si="2"/>
        <v>2380.4225654225652</v>
      </c>
      <c r="E61">
        <f t="shared" si="9"/>
        <v>2985.1562705612473</v>
      </c>
      <c r="F61">
        <f t="shared" si="3"/>
        <v>365702.85413075855</v>
      </c>
      <c r="G61">
        <f t="shared" si="4"/>
        <v>2550466.4975312222</v>
      </c>
      <c r="L61">
        <f>Input!J62</f>
        <v>69.047619047618809</v>
      </c>
      <c r="M61">
        <f t="shared" si="5"/>
        <v>68.824538824538593</v>
      </c>
      <c r="N61">
        <f t="shared" si="10"/>
        <v>89.752957142232106</v>
      </c>
      <c r="O61">
        <f t="shared" si="7"/>
        <v>428.71102561224455</v>
      </c>
      <c r="P61">
        <f t="shared" si="8"/>
        <v>2197.4512651627747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2450.0557700557697</v>
      </c>
      <c r="D62">
        <f t="shared" si="2"/>
        <v>2449.0690690690685</v>
      </c>
      <c r="E62">
        <f t="shared" si="9"/>
        <v>3076.0415586519421</v>
      </c>
      <c r="F62">
        <f t="shared" si="3"/>
        <v>393094.50269374647</v>
      </c>
      <c r="G62">
        <f t="shared" si="4"/>
        <v>2849017.5154509409</v>
      </c>
      <c r="L62">
        <f>Input!J63</f>
        <v>68.646503646503334</v>
      </c>
      <c r="M62">
        <f t="shared" si="5"/>
        <v>68.423423423423117</v>
      </c>
      <c r="N62">
        <f t="shared" si="10"/>
        <v>92.477377073269366</v>
      </c>
      <c r="O62">
        <f t="shared" si="7"/>
        <v>567.9105282825434</v>
      </c>
      <c r="P62">
        <f t="shared" si="8"/>
        <v>2460.2988870144677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2518.1746031746029</v>
      </c>
      <c r="D63">
        <f t="shared" si="2"/>
        <v>2517.1879021879017</v>
      </c>
      <c r="E63">
        <f t="shared" si="9"/>
        <v>3169.6924694728204</v>
      </c>
      <c r="F63">
        <f t="shared" si="3"/>
        <v>425762.210327679</v>
      </c>
      <c r="G63">
        <f t="shared" si="4"/>
        <v>3173935.3694683765</v>
      </c>
      <c r="L63">
        <f>Input!J64</f>
        <v>68.118833118833209</v>
      </c>
      <c r="M63">
        <f t="shared" si="5"/>
        <v>67.895752895752992</v>
      </c>
      <c r="N63">
        <f t="shared" si="10"/>
        <v>95.284615093160227</v>
      </c>
      <c r="O63">
        <f t="shared" si="7"/>
        <v>737.97971027667074</v>
      </c>
      <c r="P63">
        <f t="shared" si="8"/>
        <v>2746.6653444404801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2585.1630201630205</v>
      </c>
      <c r="D64">
        <f t="shared" si="2"/>
        <v>2584.1763191763193</v>
      </c>
      <c r="E64">
        <f t="shared" si="9"/>
        <v>3266.1930709703679</v>
      </c>
      <c r="F64">
        <f t="shared" si="3"/>
        <v>465146.84972770483</v>
      </c>
      <c r="G64">
        <f t="shared" si="4"/>
        <v>3527089.8394633103</v>
      </c>
      <c r="L64">
        <f>Input!J65</f>
        <v>66.988416988417612</v>
      </c>
      <c r="M64">
        <f t="shared" si="5"/>
        <v>66.765336765337395</v>
      </c>
      <c r="N64">
        <f t="shared" si="10"/>
        <v>98.17718337665508</v>
      </c>
      <c r="O64">
        <f t="shared" si="7"/>
        <v>972.73914882005124</v>
      </c>
      <c r="P64">
        <f t="shared" si="8"/>
        <v>3058.2234242449153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2651.0918060918061</v>
      </c>
      <c r="D65">
        <f t="shared" si="2"/>
        <v>2650.1051051051049</v>
      </c>
      <c r="E65">
        <f t="shared" si="9"/>
        <v>3365.6299810151622</v>
      </c>
      <c r="F65">
        <f t="shared" si="3"/>
        <v>511975.84804610291</v>
      </c>
      <c r="G65">
        <f t="shared" si="4"/>
        <v>3910473.4713617414</v>
      </c>
      <c r="L65">
        <f>Input!J66</f>
        <v>65.928785928785601</v>
      </c>
      <c r="M65">
        <f t="shared" si="5"/>
        <v>65.705705705705384</v>
      </c>
      <c r="N65">
        <f t="shared" si="10"/>
        <v>101.15766997021395</v>
      </c>
      <c r="O65">
        <f t="shared" si="7"/>
        <v>1241.0742708044047</v>
      </c>
      <c r="P65">
        <f t="shared" si="8"/>
        <v>3396.7557328727648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2714.1806091806093</v>
      </c>
      <c r="D66">
        <f t="shared" si="2"/>
        <v>2713.1939081939081</v>
      </c>
      <c r="E66">
        <f t="shared" si="9"/>
        <v>3468.0924444035536</v>
      </c>
      <c r="F66">
        <f t="shared" si="3"/>
        <v>569871.79997146549</v>
      </c>
      <c r="G66">
        <f t="shared" si="4"/>
        <v>4326209.3720659092</v>
      </c>
      <c r="L66">
        <f>Input!J67</f>
        <v>63.088803088803161</v>
      </c>
      <c r="M66">
        <f t="shared" si="5"/>
        <v>62.865722865722937</v>
      </c>
      <c r="N66">
        <f t="shared" si="10"/>
        <v>104.22874106292662</v>
      </c>
      <c r="O66">
        <f t="shared" si="7"/>
        <v>1692.4944965147251</v>
      </c>
      <c r="P66">
        <f t="shared" si="8"/>
        <v>3764.1616554225352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2775.0450450450448</v>
      </c>
      <c r="D67">
        <f t="shared" si="2"/>
        <v>2774.0583440583437</v>
      </c>
      <c r="E67">
        <f t="shared" ref="E67:E83" si="11">(_Ac/(1+EXP(-1*(B67-_Muc)/_sc)))</f>
        <v>3573.6724121634829</v>
      </c>
      <c r="F67">
        <f t="shared" si="3"/>
        <v>639382.65791165025</v>
      </c>
      <c r="G67">
        <f t="shared" si="4"/>
        <v>4776559.4912351547</v>
      </c>
      <c r="L67">
        <f>Input!J68</f>
        <v>60.864435864435563</v>
      </c>
      <c r="M67">
        <f t="shared" si="5"/>
        <v>60.641355641355339</v>
      </c>
      <c r="N67">
        <f t="shared" ref="N67:N83" si="12">_Ac*EXP(-1*(B67-_Muc)/_sc)*(1/_sc)*(1/(1+EXP(-1*(B67-_Muc)/_sc))^2)+$L$3</f>
        <v>107.3931433241312</v>
      </c>
      <c r="O67">
        <f t="shared" si="7"/>
        <v>2164.9206178699365</v>
      </c>
      <c r="P67">
        <f t="shared" si="8"/>
        <v>4162.4647476157552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2832.468897468897</v>
      </c>
      <c r="D68">
        <f t="shared" ref="D68:D83" si="14">C68-$C$3</f>
        <v>2831.4821964821958</v>
      </c>
      <c r="E68">
        <f t="shared" si="11"/>
        <v>3682.4646232320306</v>
      </c>
      <c r="F68">
        <f t="shared" ref="F68:F83" si="15">(D68-E68)^2</f>
        <v>724171.09063703788</v>
      </c>
      <c r="G68">
        <f t="shared" ref="G68:G83" si="16">(E68-$H$4)^2</f>
        <v>5263933.4200404799</v>
      </c>
      <c r="L68">
        <f>Input!J69</f>
        <v>57.423852423852168</v>
      </c>
      <c r="M68">
        <f t="shared" ref="M68:M83" si="17">L68-$L$3</f>
        <v>57.200772200771944</v>
      </c>
      <c r="N68">
        <f t="shared" si="12"/>
        <v>110.65370630960919</v>
      </c>
      <c r="O68">
        <f t="shared" ref="O68:O83" si="18">(L68-N68)^2</f>
        <v>2833.4173446990421</v>
      </c>
      <c r="P68">
        <f t="shared" ref="P68:P83" si="19">(N68-$Q$4)^2</f>
        <v>4593.8205873412608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2887.3423423423424</v>
      </c>
      <c r="D69">
        <f t="shared" si="14"/>
        <v>2886.3556413556412</v>
      </c>
      <c r="E69">
        <f t="shared" si="11"/>
        <v>3794.5666885742362</v>
      </c>
      <c r="F69">
        <f t="shared" si="15"/>
        <v>824847.30628989707</v>
      </c>
      <c r="G69">
        <f t="shared" si="16"/>
        <v>5790897.7388668759</v>
      </c>
      <c r="L69">
        <f>Input!J70</f>
        <v>54.873444873445351</v>
      </c>
      <c r="M69">
        <f t="shared" si="17"/>
        <v>54.650364650365127</v>
      </c>
      <c r="N69">
        <f t="shared" si="12"/>
        <v>114.0133449382849</v>
      </c>
      <c r="O69">
        <f t="shared" si="18"/>
        <v>3497.5277796792093</v>
      </c>
      <c r="P69">
        <f t="shared" si="19"/>
        <v>5060.5251140115652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2938.6164736164742</v>
      </c>
      <c r="D70">
        <f t="shared" si="14"/>
        <v>2937.629772629773</v>
      </c>
      <c r="E70">
        <f t="shared" si="11"/>
        <v>3910.0791778147318</v>
      </c>
      <c r="F70">
        <f t="shared" si="15"/>
        <v>945657.84564458008</v>
      </c>
      <c r="G70">
        <f t="shared" si="16"/>
        <v>6360185.947901547</v>
      </c>
      <c r="L70">
        <f>Input!J71</f>
        <v>51.274131274131832</v>
      </c>
      <c r="M70">
        <f t="shared" si="17"/>
        <v>51.051051051051608</v>
      </c>
      <c r="N70">
        <f t="shared" si="12"/>
        <v>117.47506204140666</v>
      </c>
      <c r="O70">
        <f t="shared" si="18"/>
        <v>4382.5632344535152</v>
      </c>
      <c r="P70">
        <f t="shared" si="19"/>
        <v>5565.0234856851421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2987.5933075933076</v>
      </c>
      <c r="D71">
        <f t="shared" si="14"/>
        <v>2986.6066066066064</v>
      </c>
      <c r="E71">
        <f t="shared" si="11"/>
        <v>4029.1057084556037</v>
      </c>
      <c r="F71">
        <f t="shared" si="15"/>
        <v>1086804.377355966</v>
      </c>
      <c r="G71">
        <f t="shared" si="16"/>
        <v>6974709.0166293969</v>
      </c>
      <c r="L71">
        <f>Input!J72</f>
        <v>48.976833976833404</v>
      </c>
      <c r="M71">
        <f t="shared" si="17"/>
        <v>48.75375375375318</v>
      </c>
      <c r="N71">
        <f t="shared" si="12"/>
        <v>121.0419509862337</v>
      </c>
      <c r="O71">
        <f t="shared" si="18"/>
        <v>5193.3810895785555</v>
      </c>
      <c r="P71">
        <f t="shared" si="19"/>
        <v>6109.9194857274679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3035.1694551694554</v>
      </c>
      <c r="D72">
        <f t="shared" si="14"/>
        <v>3034.1827541827543</v>
      </c>
      <c r="E72">
        <f t="shared" si="11"/>
        <v>4151.7530377560588</v>
      </c>
      <c r="F72">
        <f t="shared" si="15"/>
        <v>1248963.3387261163</v>
      </c>
      <c r="G72">
        <f t="shared" si="16"/>
        <v>7637566.5904682484</v>
      </c>
      <c r="L72">
        <f>Input!J73</f>
        <v>47.576147576147832</v>
      </c>
      <c r="M72">
        <f t="shared" si="17"/>
        <v>47.353067353067608</v>
      </c>
      <c r="N72">
        <f t="shared" si="12"/>
        <v>124.71719837630633</v>
      </c>
      <c r="O72">
        <f t="shared" si="18"/>
        <v>5950.7417185526338</v>
      </c>
      <c r="P72">
        <f t="shared" si="19"/>
        <v>6697.985512712432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3083.1853281853287</v>
      </c>
      <c r="D73">
        <f t="shared" si="14"/>
        <v>3082.1986271986275</v>
      </c>
      <c r="E73">
        <f t="shared" si="11"/>
        <v>4278.1311573515677</v>
      </c>
      <c r="F73">
        <f t="shared" si="15"/>
        <v>1430254.6166780132</v>
      </c>
      <c r="G73">
        <f t="shared" si="16"/>
        <v>8352058.8951217327</v>
      </c>
      <c r="L73">
        <f>Input!J74</f>
        <v>48.01587301587324</v>
      </c>
      <c r="M73">
        <f t="shared" si="17"/>
        <v>47.792792792793016</v>
      </c>
      <c r="N73">
        <f t="shared" si="12"/>
        <v>128.50408683042781</v>
      </c>
      <c r="O73">
        <f t="shared" si="18"/>
        <v>6478.3525630574532</v>
      </c>
      <c r="P73">
        <f t="shared" si="19"/>
        <v>7332.1731893096239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3130.5684255684255</v>
      </c>
      <c r="D74">
        <f t="shared" si="14"/>
        <v>3129.5817245817243</v>
      </c>
      <c r="E74">
        <f t="shared" si="11"/>
        <v>4408.3533906922185</v>
      </c>
      <c r="F74">
        <f t="shared" si="15"/>
        <v>1635256.9740470091</v>
      </c>
      <c r="G74">
        <f t="shared" si="16"/>
        <v>9121699.3817154206</v>
      </c>
      <c r="L74">
        <f>Input!J75</f>
        <v>47.383097383096811</v>
      </c>
      <c r="M74">
        <f t="shared" si="17"/>
        <v>47.160017160016587</v>
      </c>
      <c r="N74">
        <f t="shared" si="12"/>
        <v>132.40599784253715</v>
      </c>
      <c r="O74">
        <f t="shared" si="18"/>
        <v>7228.8936025358998</v>
      </c>
      <c r="P74">
        <f t="shared" si="19"/>
        <v>8015.6246280687828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3176.8082368082369</v>
      </c>
      <c r="D75">
        <f t="shared" si="14"/>
        <v>3175.8215358215357</v>
      </c>
      <c r="E75">
        <f t="shared" si="11"/>
        <v>4542.536493382323</v>
      </c>
      <c r="F75">
        <f t="shared" si="15"/>
        <v>1867909.7752203846</v>
      </c>
      <c r="G75">
        <f t="shared" si="16"/>
        <v>9950228.1584219616</v>
      </c>
      <c r="L75">
        <f>Input!J76</f>
        <v>46.239811239811388</v>
      </c>
      <c r="M75">
        <f t="shared" si="17"/>
        <v>46.016731016731164</v>
      </c>
      <c r="N75">
        <f t="shared" si="12"/>
        <v>136.42641472470609</v>
      </c>
      <c r="O75">
        <f t="shared" si="18"/>
        <v>8133.6234481416213</v>
      </c>
      <c r="P75">
        <f t="shared" si="19"/>
        <v>8751.6843943083004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3220.5641355641355</v>
      </c>
      <c r="D76">
        <f t="shared" si="14"/>
        <v>3219.5774345774344</v>
      </c>
      <c r="E76">
        <f t="shared" si="11"/>
        <v>4680.8007565055632</v>
      </c>
      <c r="F76">
        <f t="shared" si="15"/>
        <v>2135173.596546676</v>
      </c>
      <c r="G76">
        <f t="shared" si="16"/>
        <v>10841626.257081026</v>
      </c>
      <c r="L76">
        <f>Input!J77</f>
        <v>43.75589875589867</v>
      </c>
      <c r="M76">
        <f t="shared" si="17"/>
        <v>43.532818532818446</v>
      </c>
      <c r="N76">
        <f t="shared" si="12"/>
        <v>140.5689256355495</v>
      </c>
      <c r="O76">
        <f t="shared" si="18"/>
        <v>9372.7621735999946</v>
      </c>
      <c r="P76">
        <f t="shared" si="19"/>
        <v>9543.9122087473916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3263.1788931788933</v>
      </c>
      <c r="D77">
        <f t="shared" si="14"/>
        <v>3262.1921921921921</v>
      </c>
      <c r="E77">
        <f t="shared" si="11"/>
        <v>4823.2701130221722</v>
      </c>
      <c r="F77">
        <f t="shared" si="15"/>
        <v>2436964.2749028532</v>
      </c>
      <c r="G77">
        <f t="shared" si="16"/>
        <v>11800130.786289547</v>
      </c>
      <c r="L77">
        <f>Input!J78</f>
        <v>42.614757614757764</v>
      </c>
      <c r="M77">
        <f t="shared" si="17"/>
        <v>42.39167739167754</v>
      </c>
      <c r="N77">
        <f t="shared" si="12"/>
        <v>144.83722669638775</v>
      </c>
      <c r="O77">
        <f t="shared" si="18"/>
        <v>10449.433185144797</v>
      </c>
      <c r="P77">
        <f t="shared" si="19"/>
        <v>10396.096435097885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3305.6113256113254</v>
      </c>
      <c r="D78">
        <f t="shared" si="14"/>
        <v>3304.6246246246242</v>
      </c>
      <c r="E78">
        <f t="shared" si="11"/>
        <v>4970.0722473272144</v>
      </c>
      <c r="F78">
        <f t="shared" si="15"/>
        <v>2773715.7839657096</v>
      </c>
      <c r="G78">
        <f t="shared" si="16"/>
        <v>12830251.025589675</v>
      </c>
      <c r="L78">
        <f>Input!J79</f>
        <v>42.432432432432051</v>
      </c>
      <c r="M78">
        <f t="shared" si="17"/>
        <v>42.209352209351827</v>
      </c>
      <c r="N78">
        <f t="shared" si="12"/>
        <v>149.23512519756272</v>
      </c>
      <c r="O78">
        <f t="shared" si="18"/>
        <v>11406.815181882896</v>
      </c>
      <c r="P78">
        <f t="shared" si="19"/>
        <v>11312.268400563555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3346.9819819819822</v>
      </c>
      <c r="D79">
        <f t="shared" si="14"/>
        <v>3345.9952809952811</v>
      </c>
      <c r="E79">
        <f t="shared" si="11"/>
        <v>5121.3387080612301</v>
      </c>
      <c r="F79">
        <f t="shared" si="15"/>
        <v>3151844.2840262689</v>
      </c>
      <c r="G79">
        <f t="shared" si="16"/>
        <v>13936785.518722501</v>
      </c>
      <c r="L79">
        <f>Input!J80</f>
        <v>41.370656370656889</v>
      </c>
      <c r="M79">
        <f t="shared" si="17"/>
        <v>41.147576147576665</v>
      </c>
      <c r="N79">
        <f t="shared" si="12"/>
        <v>153.76654289735751</v>
      </c>
      <c r="O79">
        <f t="shared" si="18"/>
        <v>12632.835308122962</v>
      </c>
      <c r="P79">
        <f t="shared" si="19"/>
        <v>12296.717600086364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3386.1883311883312</v>
      </c>
      <c r="D80">
        <f t="shared" si="14"/>
        <v>3385.20163020163</v>
      </c>
      <c r="E80">
        <f t="shared" si="11"/>
        <v>5277.2050242671548</v>
      </c>
      <c r="F80">
        <f t="shared" si="15"/>
        <v>3579676.8431554656</v>
      </c>
      <c r="G80">
        <f t="shared" si="16"/>
        <v>15124840.22746126</v>
      </c>
      <c r="L80">
        <f>Input!J81</f>
        <v>39.206349206348932</v>
      </c>
      <c r="M80">
        <f t="shared" si="17"/>
        <v>38.983268983268708</v>
      </c>
      <c r="N80">
        <f t="shared" si="12"/>
        <v>158.43551941603209</v>
      </c>
      <c r="O80">
        <f t="shared" si="18"/>
        <v>14215.595028889598</v>
      </c>
      <c r="P80">
        <f t="shared" si="19"/>
        <v>13354.007838244488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3424.6482196482198</v>
      </c>
      <c r="D81">
        <f t="shared" si="14"/>
        <v>3423.6615186615186</v>
      </c>
      <c r="E81">
        <f t="shared" si="11"/>
        <v>5437.8108249899269</v>
      </c>
      <c r="F81">
        <f t="shared" si="15"/>
        <v>4056797.4281832082</v>
      </c>
      <c r="G81">
        <f t="shared" si="16"/>
        <v>16399847.81129723</v>
      </c>
      <c r="L81">
        <f>Input!J82</f>
        <v>38.459888459888589</v>
      </c>
      <c r="M81">
        <f t="shared" si="17"/>
        <v>38.236808236808365</v>
      </c>
      <c r="N81">
        <f t="shared" si="12"/>
        <v>163.24621572754396</v>
      </c>
      <c r="O81">
        <f t="shared" si="18"/>
        <v>15571.627472950389</v>
      </c>
      <c r="P81">
        <f t="shared" si="19"/>
        <v>14488.994365952954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3461.8382668382669</v>
      </c>
      <c r="D82">
        <f t="shared" si="14"/>
        <v>3460.8515658515657</v>
      </c>
      <c r="E82">
        <f t="shared" si="11"/>
        <v>5603.2999624177228</v>
      </c>
      <c r="F82">
        <f t="shared" si="15"/>
        <v>4590085.1319488976</v>
      </c>
      <c r="G82">
        <f t="shared" si="16"/>
        <v>17767588.10223826</v>
      </c>
      <c r="L82">
        <f>Input!J83</f>
        <v>37.190047190047153</v>
      </c>
      <c r="M82">
        <f t="shared" si="17"/>
        <v>36.966966966966929</v>
      </c>
      <c r="N82">
        <f t="shared" si="12"/>
        <v>168.2029177515783</v>
      </c>
      <c r="O82">
        <f t="shared" si="18"/>
        <v>17164.372252772515</v>
      </c>
      <c r="P82">
        <f t="shared" si="19"/>
        <v>15706.842072555397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3498.8845988845997</v>
      </c>
      <c r="D83">
        <f t="shared" si="14"/>
        <v>3497.8978978978985</v>
      </c>
      <c r="E83">
        <f t="shared" si="11"/>
        <v>5773.8206386664824</v>
      </c>
      <c r="F83">
        <f t="shared" si="15"/>
        <v>5179824.321947583</v>
      </c>
      <c r="G83">
        <f t="shared" si="16"/>
        <v>19234209.848209057</v>
      </c>
      <c r="L83">
        <f>Input!J84</f>
        <v>37.046332046332736</v>
      </c>
      <c r="M83">
        <f t="shared" si="17"/>
        <v>36.823251823252512</v>
      </c>
      <c r="N83">
        <f t="shared" si="12"/>
        <v>173.31004004857309</v>
      </c>
      <c r="O83">
        <f t="shared" si="18"/>
        <v>18567.798118519822</v>
      </c>
      <c r="P83">
        <f t="shared" si="19"/>
        <v>17013.044797536953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3534.8863148863143</v>
      </c>
      <c r="D84">
        <f t="shared" ref="D84" si="20">C84-$C$3</f>
        <v>3533.8996138996131</v>
      </c>
      <c r="E84">
        <f t="shared" ref="E84" si="21">(_Ac/(1+EXP(-1*(B84-_Muc)/_sc)))</f>
        <v>5949.5255363121487</v>
      </c>
      <c r="F84">
        <f t="shared" ref="F84" si="22">(D84-E84)^2</f>
        <v>5835248.5970314136</v>
      </c>
      <c r="G84">
        <f t="shared" ref="G84" si="23">(E84-$H$4)^2</f>
        <v>20806253.803027298</v>
      </c>
      <c r="L84">
        <f>Input!J85</f>
        <v>36.001716001714613</v>
      </c>
      <c r="M84">
        <f t="shared" ref="M84" si="24">L84-$L$3</f>
        <v>35.778635778634388</v>
      </c>
      <c r="N84">
        <f t="shared" ref="N84" si="25">_Ac*EXP(-1*(B84-_Muc)/_sc)*(1/_sc)*(1/(1+EXP(-1*(B84-_Muc)/_sc))^2)+$L$3</f>
        <v>178.57212962048553</v>
      </c>
      <c r="O84">
        <f t="shared" ref="O84" si="26">(L84-N84)^2</f>
        <v>20326.322839427419</v>
      </c>
      <c r="P84">
        <f t="shared" ref="P84" si="27">(N84-$Q$4)^2</f>
        <v>18413.445829945034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"/>
  <sheetViews>
    <sheetView topLeftCell="A49" zoomScale="80" zoomScaleNormal="80" workbookViewId="0">
      <selection activeCell="O49" sqref="O49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9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9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9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0.98670098670098672</v>
      </c>
      <c r="F3" s="3"/>
      <c r="G3" s="3"/>
      <c r="H3" s="3"/>
      <c r="I3" s="3"/>
      <c r="J3" s="2" t="s">
        <v>11</v>
      </c>
      <c r="K3" s="23">
        <f>SUM(H4:H161)</f>
        <v>308225.82763004123</v>
      </c>
      <c r="L3">
        <f>1-(K3/K5)</f>
        <v>0.99904958581395276</v>
      </c>
      <c r="N3" s="15">
        <f>Input!J4</f>
        <v>0.22308022308022313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1672.6280752636771</v>
      </c>
      <c r="U3">
        <f>1-(T3/T5)</f>
        <v>0.99239961892005957</v>
      </c>
      <c r="W3">
        <f>COUNT(B4:B500)</f>
        <v>124</v>
      </c>
      <c r="Y3">
        <v>18898.649739567376</v>
      </c>
      <c r="Z3">
        <v>4.0656189872660793</v>
      </c>
      <c r="AA3">
        <v>0.49702236820526152</v>
      </c>
    </row>
    <row r="4" spans="1:29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-8.1799517433127882</v>
      </c>
      <c r="E4" s="4">
        <f>Input!I5</f>
        <v>1.3191763191763193</v>
      </c>
      <c r="F4">
        <f>E4-$E$4</f>
        <v>0</v>
      </c>
      <c r="G4">
        <f>P4</f>
        <v>1.1067388709458151E-11</v>
      </c>
      <c r="H4">
        <f>(F4-G4)^2</f>
        <v>1.2248709284624176E-22</v>
      </c>
      <c r="I4">
        <f>(G4-$J$4)^2</f>
        <v>5293350.6189597165</v>
      </c>
      <c r="J4">
        <f>AVERAGE(F3:F161)</f>
        <v>2300.728280123441</v>
      </c>
      <c r="K4" t="s">
        <v>5</v>
      </c>
      <c r="L4" t="s">
        <v>6</v>
      </c>
      <c r="N4" s="4">
        <f>Input!J5</f>
        <v>0.33247533247533256</v>
      </c>
      <c r="O4">
        <f>N4-$N$4</f>
        <v>0</v>
      </c>
      <c r="P4">
        <f>$Y$3*((1/B4*$AA$3)*(1/SQRT(2*PI()))*EXP(-1*D4*D4/2))</f>
        <v>1.1067388709458151E-11</v>
      </c>
      <c r="Q4">
        <f>(O4-P4)^2</f>
        <v>1.2248709284624176E-22</v>
      </c>
      <c r="R4">
        <f>(O4-S4)^2</f>
        <v>1157.4835439903848</v>
      </c>
      <c r="S4">
        <f>AVERAGE(O3:O167)</f>
        <v>34.021809828261411</v>
      </c>
      <c r="T4" t="s">
        <v>5</v>
      </c>
      <c r="U4" t="s">
        <v>6</v>
      </c>
    </row>
    <row r="5" spans="1:29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-6.7853521741568024</v>
      </c>
      <c r="E5" s="4">
        <f>Input!I6</f>
        <v>1.7653367653367655</v>
      </c>
      <c r="F5">
        <f t="shared" ref="F5:F68" si="3">E5-$E$4</f>
        <v>0.44616044616044626</v>
      </c>
      <c r="G5">
        <f>G4+P5</f>
        <v>1.8838021113901017E-7</v>
      </c>
      <c r="H5">
        <f t="shared" ref="H5:H68" si="4">(F5-G5)^2</f>
        <v>0.19905897562252584</v>
      </c>
      <c r="I5">
        <f t="shared" ref="I5:I68" si="5">(G5-$J$4)^2</f>
        <v>5293350.6180929439</v>
      </c>
      <c r="K5">
        <f>SUM(I4:I161)</f>
        <v>324306846.5885762</v>
      </c>
      <c r="L5">
        <f>1-((1-L3)*(W3-1)/(W3-1-1))</f>
        <v>0.99904179553373929</v>
      </c>
      <c r="N5" s="4">
        <f>Input!J6</f>
        <v>0.44616044616044626</v>
      </c>
      <c r="O5">
        <f t="shared" ref="O5:O68" si="6">N5-$N$4</f>
        <v>0.11368511368511369</v>
      </c>
      <c r="P5">
        <f t="shared" ref="P5:P68" si="7">$Y$3*((1/B5*$AA$3)*(1/SQRT(2*PI()))*EXP(-1*D5*D5/2))</f>
        <v>1.8836914375030073E-7</v>
      </c>
      <c r="Q5">
        <f t="shared" ref="Q5:Q68" si="8">(O5-P5)^2</f>
        <v>1.2924262244097663E-2</v>
      </c>
      <c r="R5">
        <f t="shared" ref="R5:R68" si="9">(O5-S5)^2</f>
        <v>1.2924305073597224E-2</v>
      </c>
      <c r="T5">
        <f>SUM(R4:R167)</f>
        <v>220071.60663012127</v>
      </c>
      <c r="U5">
        <f>1-((1-U3)*(Y3-1)/(Y3-1-1))</f>
        <v>0.99239921671219811</v>
      </c>
    </row>
    <row r="6" spans="1:29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-5.9695637226786697</v>
      </c>
      <c r="E6" s="4">
        <f>Input!I7</f>
        <v>2.3015873015873018</v>
      </c>
      <c r="F6">
        <f t="shared" si="3"/>
        <v>0.98241098241098257</v>
      </c>
      <c r="G6">
        <f t="shared" ref="G6:G69" si="10">G5+P6</f>
        <v>2.3012999008187768E-5</v>
      </c>
      <c r="H6">
        <f t="shared" si="4"/>
        <v>0.96508612244538228</v>
      </c>
      <c r="I6">
        <f t="shared" si="5"/>
        <v>5293350.513066452</v>
      </c>
      <c r="N6" s="4">
        <f>Input!J7</f>
        <v>0.53625053625053631</v>
      </c>
      <c r="O6">
        <f t="shared" si="6"/>
        <v>0.20377520377520375</v>
      </c>
      <c r="P6">
        <f t="shared" si="7"/>
        <v>2.2824618797048758E-5</v>
      </c>
      <c r="Q6">
        <f t="shared" si="8"/>
        <v>4.1515032011896116E-2</v>
      </c>
      <c r="R6">
        <f t="shared" si="9"/>
        <v>4.1524333673625811E-2</v>
      </c>
    </row>
    <row r="7" spans="1:29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-5.3907526050008165</v>
      </c>
      <c r="E7" s="4">
        <f>Input!I8</f>
        <v>2.9815529815529813</v>
      </c>
      <c r="F7">
        <f t="shared" si="3"/>
        <v>1.662376662376662</v>
      </c>
      <c r="G7">
        <f t="shared" si="10"/>
        <v>4.8148368184034861E-4</v>
      </c>
      <c r="H7">
        <f t="shared" si="4"/>
        <v>2.7618955849690936</v>
      </c>
      <c r="I7">
        <f t="shared" si="5"/>
        <v>5293348.4034337513</v>
      </c>
      <c r="N7" s="4">
        <f>Input!J8</f>
        <v>0.67996567996567947</v>
      </c>
      <c r="O7">
        <f t="shared" si="6"/>
        <v>0.34749034749034691</v>
      </c>
      <c r="P7">
        <f t="shared" si="7"/>
        <v>4.5847068283216082E-4</v>
      </c>
      <c r="Q7">
        <f t="shared" si="8"/>
        <v>0.12043112352054608</v>
      </c>
      <c r="R7">
        <f t="shared" si="9"/>
        <v>0.12074954159896205</v>
      </c>
      <c r="T7" s="17"/>
      <c r="U7" s="18"/>
    </row>
    <row r="8" spans="1:29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-4.9417918225716937</v>
      </c>
      <c r="E8" s="4">
        <f>Input!I9</f>
        <v>3.7687687687687692</v>
      </c>
      <c r="F8">
        <f t="shared" si="3"/>
        <v>2.4495924495924499</v>
      </c>
      <c r="G8">
        <f t="shared" si="10"/>
        <v>4.2116437006502697E-3</v>
      </c>
      <c r="H8">
        <f t="shared" si="4"/>
        <v>5.9798872858240273</v>
      </c>
      <c r="I8">
        <f t="shared" si="5"/>
        <v>5293331.2392819682</v>
      </c>
      <c r="N8" s="4">
        <f>Input!J9</f>
        <v>0.78721578721578789</v>
      </c>
      <c r="O8">
        <f t="shared" si="6"/>
        <v>0.45474045474045532</v>
      </c>
      <c r="P8">
        <f t="shared" si="7"/>
        <v>3.7301600188099212E-3</v>
      </c>
      <c r="Q8">
        <f t="shared" si="8"/>
        <v>0.20341028594490543</v>
      </c>
      <c r="R8">
        <f t="shared" si="9"/>
        <v>0.20678888117755609</v>
      </c>
      <c r="T8" s="19" t="s">
        <v>28</v>
      </c>
      <c r="U8" s="24">
        <f>SQRT((U5-L5)^2)</f>
        <v>6.6425788215411785E-3</v>
      </c>
    </row>
    <row r="9" spans="1:29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-4.5749641535226848</v>
      </c>
      <c r="E9" s="4">
        <f>Input!I10</f>
        <v>4.6010296010296008</v>
      </c>
      <c r="F9">
        <f t="shared" si="3"/>
        <v>3.2818532818532815</v>
      </c>
      <c r="G9">
        <f t="shared" si="10"/>
        <v>2.2019403075292376E-2</v>
      </c>
      <c r="H9">
        <f t="shared" si="4"/>
        <v>10.626516917228749</v>
      </c>
      <c r="I9">
        <f t="shared" si="5"/>
        <v>5293249.2981178872</v>
      </c>
      <c r="N9" s="4">
        <f>Input!J10</f>
        <v>0.83226083226083158</v>
      </c>
      <c r="O9">
        <f t="shared" si="6"/>
        <v>0.49978549978549902</v>
      </c>
      <c r="P9">
        <f t="shared" si="7"/>
        <v>1.7807759374642105E-2</v>
      </c>
      <c r="Q9">
        <f t="shared" si="8"/>
        <v>0.23230254225155536</v>
      </c>
      <c r="R9">
        <f t="shared" si="9"/>
        <v>0.24978554579584103</v>
      </c>
      <c r="T9" s="21"/>
      <c r="U9" s="22"/>
    </row>
    <row r="10" spans="1:29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-4.2648157785433174</v>
      </c>
      <c r="E10" s="4">
        <f>Input!I11</f>
        <v>5.6628056628056624</v>
      </c>
      <c r="F10">
        <f t="shared" si="3"/>
        <v>4.3436293436293436</v>
      </c>
      <c r="G10">
        <f t="shared" si="10"/>
        <v>8.2137162329039198E-2</v>
      </c>
      <c r="H10">
        <f t="shared" si="4"/>
        <v>18.160315611283625</v>
      </c>
      <c r="I10">
        <f t="shared" si="5"/>
        <v>5292972.6751218401</v>
      </c>
      <c r="N10" s="4">
        <f>Input!J11</f>
        <v>1.0617760617760617</v>
      </c>
      <c r="O10">
        <f t="shared" si="6"/>
        <v>0.72930072930072909</v>
      </c>
      <c r="P10">
        <f t="shared" si="7"/>
        <v>6.0117759253746829E-2</v>
      </c>
      <c r="Q10">
        <f t="shared" si="8"/>
        <v>0.44780584740090035</v>
      </c>
      <c r="R10">
        <f t="shared" si="9"/>
        <v>0.53187955375857532</v>
      </c>
    </row>
    <row r="11" spans="1:29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-3.9961530358448316</v>
      </c>
      <c r="E11" s="4">
        <f>Input!I12</f>
        <v>7.1600171600171603</v>
      </c>
      <c r="F11">
        <f t="shared" si="3"/>
        <v>5.8408408408408405</v>
      </c>
      <c r="G11">
        <f t="shared" si="10"/>
        <v>0.24170691857408033</v>
      </c>
      <c r="H11">
        <f t="shared" si="4"/>
        <v>31.350300679478352</v>
      </c>
      <c r="I11">
        <f t="shared" si="5"/>
        <v>5292238.4734958718</v>
      </c>
      <c r="N11" s="4">
        <f>Input!J12</f>
        <v>1.4972114972114978</v>
      </c>
      <c r="O11">
        <f t="shared" si="6"/>
        <v>1.1647361647361651</v>
      </c>
      <c r="P11">
        <f t="shared" si="7"/>
        <v>0.15956975624504113</v>
      </c>
      <c r="Q11">
        <f t="shared" si="8"/>
        <v>1.0103595087589452</v>
      </c>
      <c r="R11">
        <f t="shared" si="9"/>
        <v>1.3566103334443111</v>
      </c>
    </row>
    <row r="12" spans="1:29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-3.7591757020445518</v>
      </c>
      <c r="E12" s="4">
        <f>Input!I13</f>
        <v>9.4187044187044187</v>
      </c>
      <c r="F12">
        <f t="shared" si="3"/>
        <v>8.0995280995280989</v>
      </c>
      <c r="G12">
        <f t="shared" si="10"/>
        <v>0.59723942999259116</v>
      </c>
      <c r="H12">
        <f t="shared" si="4"/>
        <v>56.28433528104086</v>
      </c>
      <c r="I12">
        <f t="shared" si="5"/>
        <v>5290602.8043615269</v>
      </c>
      <c r="N12" s="4">
        <f>Input!J13</f>
        <v>2.2586872586872584</v>
      </c>
      <c r="O12">
        <f t="shared" si="6"/>
        <v>1.9262119262119257</v>
      </c>
      <c r="P12">
        <f t="shared" si="7"/>
        <v>0.35553251141851089</v>
      </c>
      <c r="Q12">
        <f t="shared" si="8"/>
        <v>2.4670338240557843</v>
      </c>
      <c r="R12">
        <f t="shared" si="9"/>
        <v>3.7102923846810572</v>
      </c>
      <c r="Z12">
        <f>Z3+AA3</f>
        <v>4.5626413554713405</v>
      </c>
      <c r="AA12">
        <f>EXP(Z12)</f>
        <v>95.836283502687948</v>
      </c>
      <c r="AC12">
        <v>3943</v>
      </c>
    </row>
    <row r="13" spans="1:29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-3.5471922534157079</v>
      </c>
      <c r="E13" s="4">
        <f>Input!I14</f>
        <v>12.621192621192622</v>
      </c>
      <c r="F13">
        <f t="shared" si="3"/>
        <v>11.302016302016302</v>
      </c>
      <c r="G13">
        <f t="shared" si="10"/>
        <v>1.2913773828823383</v>
      </c>
      <c r="H13">
        <f t="shared" si="4"/>
        <v>100.21289156927962</v>
      </c>
      <c r="I13">
        <f t="shared" si="5"/>
        <v>5287410.0696850941</v>
      </c>
      <c r="N13" s="4">
        <f>Input!J14</f>
        <v>3.2024882024882029</v>
      </c>
      <c r="O13">
        <f t="shared" si="6"/>
        <v>2.8700128700128702</v>
      </c>
      <c r="P13">
        <f t="shared" si="7"/>
        <v>0.69413795288974711</v>
      </c>
      <c r="Q13">
        <f t="shared" si="8"/>
        <v>4.7344316549655581</v>
      </c>
      <c r="R13">
        <f t="shared" si="9"/>
        <v>8.2369738740395118</v>
      </c>
      <c r="Z13">
        <f>Z3+AA3*2</f>
        <v>5.0596637236766027</v>
      </c>
      <c r="AA13">
        <f>EXP(Z13)</f>
        <v>157.53753127324367</v>
      </c>
    </row>
    <row r="14" spans="1:29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-3.3554298984366193</v>
      </c>
      <c r="E14" s="4">
        <f>Input!I15</f>
        <v>16.681681681681681</v>
      </c>
      <c r="F14">
        <f t="shared" si="3"/>
        <v>15.362505362505361</v>
      </c>
      <c r="G14">
        <f t="shared" si="10"/>
        <v>2.5145363151194191</v>
      </c>
      <c r="H14">
        <f t="shared" si="4"/>
        <v>165.07030864258721</v>
      </c>
      <c r="I14">
        <f t="shared" si="5"/>
        <v>5281786.4122294607</v>
      </c>
      <c r="N14" s="4">
        <f>Input!J15</f>
        <v>4.0604890604890596</v>
      </c>
      <c r="O14">
        <f t="shared" si="6"/>
        <v>3.7280137280137269</v>
      </c>
      <c r="P14">
        <f t="shared" si="7"/>
        <v>1.2231589322370806</v>
      </c>
      <c r="Q14">
        <f t="shared" si="8"/>
        <v>6.2742975479252641</v>
      </c>
      <c r="R14">
        <f t="shared" si="9"/>
        <v>13.898086356258807</v>
      </c>
    </row>
    <row r="15" spans="1:29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-3.180364584366699</v>
      </c>
      <c r="E15" s="4">
        <f>Input!I16</f>
        <v>21.404976404976406</v>
      </c>
      <c r="F15">
        <f t="shared" si="3"/>
        <v>20.085800085800088</v>
      </c>
      <c r="G15">
        <f t="shared" si="10"/>
        <v>4.5013275269361719</v>
      </c>
      <c r="H15">
        <f t="shared" si="4"/>
        <v>242.87578493798239</v>
      </c>
      <c r="I15">
        <f t="shared" si="5"/>
        <v>5272658.217830631</v>
      </c>
      <c r="N15" s="4">
        <f>Input!J16</f>
        <v>4.7232947232947247</v>
      </c>
      <c r="O15">
        <f t="shared" si="6"/>
        <v>4.3908193908193924</v>
      </c>
      <c r="P15">
        <f t="shared" si="7"/>
        <v>1.9867912118167526</v>
      </c>
      <c r="Q15">
        <f t="shared" si="8"/>
        <v>5.779351485438748</v>
      </c>
      <c r="R15">
        <f t="shared" si="9"/>
        <v>19.279294922795579</v>
      </c>
    </row>
    <row r="16" spans="1:29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-3.019320106705524</v>
      </c>
      <c r="E16" s="4">
        <f>Input!I17</f>
        <v>26.960531960531959</v>
      </c>
      <c r="F16">
        <f t="shared" si="3"/>
        <v>25.641355641355641</v>
      </c>
      <c r="G16">
        <f t="shared" si="10"/>
        <v>7.5226379876351572</v>
      </c>
      <c r="H16">
        <f t="shared" si="4"/>
        <v>328.28792941524233</v>
      </c>
      <c r="I16">
        <f t="shared" si="5"/>
        <v>5258792.117123493</v>
      </c>
      <c r="N16" s="4">
        <f>Input!J17</f>
        <v>5.5555555555555536</v>
      </c>
      <c r="O16">
        <f t="shared" si="6"/>
        <v>5.2230802230802214</v>
      </c>
      <c r="P16">
        <f t="shared" si="7"/>
        <v>3.0213104606989858</v>
      </c>
      <c r="Q16">
        <f t="shared" si="8"/>
        <v>4.8477900865363228</v>
      </c>
      <c r="R16">
        <f t="shared" si="9"/>
        <v>27.280567016731734</v>
      </c>
    </row>
    <row r="17" spans="1:25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-2.8702162093873329</v>
      </c>
      <c r="E17" s="4">
        <f>Input!I18</f>
        <v>33.513513513513509</v>
      </c>
      <c r="F17">
        <f t="shared" si="3"/>
        <v>32.194337194337187</v>
      </c>
      <c r="G17">
        <f t="shared" si="10"/>
        <v>11.874740661261439</v>
      </c>
      <c r="H17">
        <f t="shared" si="4"/>
        <v>412.88600326698389</v>
      </c>
      <c r="I17">
        <f t="shared" si="5"/>
        <v>5238850.5251085469</v>
      </c>
      <c r="N17" s="4">
        <f>Input!J18</f>
        <v>6.5529815529815494</v>
      </c>
      <c r="O17">
        <f t="shared" si="6"/>
        <v>6.2205062205062172</v>
      </c>
      <c r="P17">
        <f t="shared" si="7"/>
        <v>4.3521026736262822</v>
      </c>
      <c r="Q17">
        <f t="shared" si="8"/>
        <v>3.4909318139935213</v>
      </c>
      <c r="R17">
        <f t="shared" si="9"/>
        <v>38.694697639356541</v>
      </c>
    </row>
    <row r="18" spans="1:25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-2.7314038019375761</v>
      </c>
      <c r="E18" s="4">
        <f>Input!I19</f>
        <v>41.160446160446163</v>
      </c>
      <c r="F18">
        <f t="shared" si="3"/>
        <v>39.841269841269842</v>
      </c>
      <c r="G18">
        <f t="shared" si="10"/>
        <v>17.866909419655219</v>
      </c>
      <c r="H18">
        <f t="shared" si="4"/>
        <v>482.87251593902317</v>
      </c>
      <c r="I18">
        <f t="shared" si="5"/>
        <v>5211456.0378515674</v>
      </c>
      <c r="N18" s="4">
        <f>Input!J19</f>
        <v>7.6469326469326546</v>
      </c>
      <c r="O18">
        <f t="shared" si="6"/>
        <v>7.3144573144573224</v>
      </c>
      <c r="P18">
        <f t="shared" si="7"/>
        <v>5.9921687583937784</v>
      </c>
      <c r="Q18">
        <f t="shared" si="8"/>
        <v>1.7484470254966122</v>
      </c>
      <c r="R18">
        <f t="shared" si="9"/>
        <v>53.501285805018227</v>
      </c>
    </row>
    <row r="19" spans="1:25" x14ac:dyDescent="0.25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-2.6015534666888458</v>
      </c>
      <c r="E19" s="4">
        <f>Input!I20</f>
        <v>50.068640068640072</v>
      </c>
      <c r="F19">
        <f t="shared" si="3"/>
        <v>48.74946374946375</v>
      </c>
      <c r="G19">
        <f t="shared" si="10"/>
        <v>25.808853035798993</v>
      </c>
      <c r="H19">
        <f t="shared" si="4"/>
        <v>526.27161991591026</v>
      </c>
      <c r="I19">
        <f t="shared" si="5"/>
        <v>5175258.3997407649</v>
      </c>
      <c r="N19" s="4">
        <f>Input!J20</f>
        <v>8.9081939081939083</v>
      </c>
      <c r="O19">
        <f t="shared" si="6"/>
        <v>8.5757185757185752</v>
      </c>
      <c r="P19">
        <f t="shared" si="7"/>
        <v>7.9419436161437735</v>
      </c>
      <c r="Q19">
        <f t="shared" si="8"/>
        <v>0.40167069938404149</v>
      </c>
      <c r="R19">
        <f t="shared" si="9"/>
        <v>73.542949089924633</v>
      </c>
      <c r="X19" t="s">
        <v>466</v>
      </c>
      <c r="Y19">
        <f>EXP($Z$3-$AA$3*$AA$3)</f>
        <v>45.539849360036939</v>
      </c>
    </row>
    <row r="20" spans="1:25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-2.4795778259639638</v>
      </c>
      <c r="E20" s="4">
        <f>Input!I21</f>
        <v>60.190905190905191</v>
      </c>
      <c r="F20">
        <f t="shared" si="3"/>
        <v>58.87172887172887</v>
      </c>
      <c r="G20">
        <f t="shared" si="10"/>
        <v>35.998992504165429</v>
      </c>
      <c r="H20">
        <f t="shared" si="4"/>
        <v>523.16206894005927</v>
      </c>
      <c r="I20">
        <f t="shared" si="5"/>
        <v>5128998.7462005112</v>
      </c>
      <c r="N20" s="4">
        <f>Input!J21</f>
        <v>10.122265122265119</v>
      </c>
      <c r="O20">
        <f t="shared" si="6"/>
        <v>9.7897897897897863</v>
      </c>
      <c r="P20">
        <f t="shared" si="7"/>
        <v>10.190139468366436</v>
      </c>
      <c r="Q20">
        <f t="shared" si="8"/>
        <v>0.16027986513642647</v>
      </c>
      <c r="R20">
        <f t="shared" si="9"/>
        <v>95.839984128272349</v>
      </c>
    </row>
    <row r="21" spans="1:25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-2.3645761328885668</v>
      </c>
      <c r="E21" s="4">
        <f>Input!I22</f>
        <v>71.975546975546976</v>
      </c>
      <c r="F21">
        <f t="shared" si="3"/>
        <v>70.656370656370655</v>
      </c>
      <c r="G21">
        <f t="shared" si="10"/>
        <v>48.714280815069472</v>
      </c>
      <c r="H21">
        <f t="shared" si="4"/>
        <v>481.45530660373254</v>
      </c>
      <c r="I21">
        <f t="shared" si="5"/>
        <v>5071567.0530808866</v>
      </c>
      <c r="N21" s="4">
        <f>Input!J22</f>
        <v>11.784641784641785</v>
      </c>
      <c r="O21">
        <f t="shared" si="6"/>
        <v>11.452166452166452</v>
      </c>
      <c r="P21">
        <f t="shared" si="7"/>
        <v>12.71528831090404</v>
      </c>
      <c r="Q21">
        <f t="shared" si="8"/>
        <v>1.5954768300206983</v>
      </c>
      <c r="R21">
        <f t="shared" si="9"/>
        <v>131.15211644812675</v>
      </c>
    </row>
    <row r="22" spans="1:25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-2.2557938632585071</v>
      </c>
      <c r="E22" s="4">
        <f>Input!I23</f>
        <v>85.546975546975546</v>
      </c>
      <c r="F22">
        <f t="shared" si="3"/>
        <v>84.227799227799224</v>
      </c>
      <c r="G22">
        <f t="shared" si="10"/>
        <v>64.201963144469218</v>
      </c>
      <c r="H22">
        <f t="shared" si="4"/>
        <v>401.03411083640208</v>
      </c>
      <c r="I22">
        <f t="shared" si="5"/>
        <v>5002049.9665395245</v>
      </c>
      <c r="N22" s="4">
        <f>Input!J23</f>
        <v>13.571428571428569</v>
      </c>
      <c r="O22">
        <f t="shared" si="6"/>
        <v>13.238953238953236</v>
      </c>
      <c r="P22">
        <f t="shared" si="7"/>
        <v>15.487682329399751</v>
      </c>
      <c r="Q22">
        <f t="shared" si="8"/>
        <v>5.056782522220411</v>
      </c>
      <c r="R22">
        <f t="shared" si="9"/>
        <v>175.26988286319039</v>
      </c>
    </row>
    <row r="23" spans="1:25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-2.1525926842597234</v>
      </c>
      <c r="E23" s="4">
        <f>Input!I24</f>
        <v>101.12183612183613</v>
      </c>
      <c r="F23">
        <f t="shared" si="3"/>
        <v>99.802659802659804</v>
      </c>
      <c r="G23">
        <f t="shared" si="10"/>
        <v>82.673427422131411</v>
      </c>
      <c r="H23">
        <f t="shared" si="4"/>
        <v>293.41060194614238</v>
      </c>
      <c r="I23">
        <f t="shared" si="5"/>
        <v>4919767.3295918293</v>
      </c>
      <c r="N23" s="4">
        <f>Input!J24</f>
        <v>15.57486057486058</v>
      </c>
      <c r="O23">
        <f t="shared" si="6"/>
        <v>15.242385242385247</v>
      </c>
      <c r="P23">
        <f t="shared" si="7"/>
        <v>18.471464277662196</v>
      </c>
      <c r="Q23">
        <f t="shared" si="8"/>
        <v>10.426951416065117</v>
      </c>
      <c r="R23">
        <f t="shared" si="9"/>
        <v>232.33030787728356</v>
      </c>
    </row>
    <row r="24" spans="1:25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-2.0544277579091998</v>
      </c>
      <c r="E24" s="4">
        <f>Input!I25</f>
        <v>120.39253539253539</v>
      </c>
      <c r="F24">
        <f t="shared" si="3"/>
        <v>119.07335907335907</v>
      </c>
      <c r="G24">
        <f t="shared" si="10"/>
        <v>104.30010945227011</v>
      </c>
      <c r="H24">
        <f t="shared" si="4"/>
        <v>218.24890436700525</v>
      </c>
      <c r="I24">
        <f t="shared" si="5"/>
        <v>4824296.7089179056</v>
      </c>
      <c r="N24" s="4">
        <f>Input!J25</f>
        <v>19.270699270699268</v>
      </c>
      <c r="O24">
        <f t="shared" si="6"/>
        <v>18.938223938223935</v>
      </c>
      <c r="P24">
        <f t="shared" si="7"/>
        <v>21.626682030138703</v>
      </c>
      <c r="Q24">
        <f t="shared" si="8"/>
        <v>7.227806911981995</v>
      </c>
      <c r="R24">
        <f t="shared" si="9"/>
        <v>358.65632593431809</v>
      </c>
    </row>
    <row r="25" spans="1:25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-1.9608303292806335</v>
      </c>
      <c r="E25" s="4">
        <f>Input!I26</f>
        <v>143.1016731016731</v>
      </c>
      <c r="F25">
        <f t="shared" si="3"/>
        <v>141.78249678249679</v>
      </c>
      <c r="G25">
        <f t="shared" si="10"/>
        <v>129.21129028263886</v>
      </c>
      <c r="H25">
        <f t="shared" si="4"/>
        <v>158.03523286207044</v>
      </c>
      <c r="I25">
        <f t="shared" si="5"/>
        <v>4715486.0371672586</v>
      </c>
      <c r="N25" s="4">
        <f>Input!J26</f>
        <v>22.709137709137707</v>
      </c>
      <c r="O25">
        <f t="shared" si="6"/>
        <v>22.376662376662374</v>
      </c>
      <c r="P25">
        <f t="shared" si="7"/>
        <v>24.911180830368739</v>
      </c>
      <c r="Q25">
        <f t="shared" si="8"/>
        <v>6.4237837921781047</v>
      </c>
      <c r="R25">
        <f t="shared" si="9"/>
        <v>500.71501911913737</v>
      </c>
    </row>
    <row r="26" spans="1:25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-1.8713941883452705</v>
      </c>
      <c r="E26" s="4">
        <f>Input!I27</f>
        <v>169.44444444444443</v>
      </c>
      <c r="F26">
        <f t="shared" si="3"/>
        <v>168.12526812526812</v>
      </c>
      <c r="G26">
        <f t="shared" si="10"/>
        <v>157.49354752528487</v>
      </c>
      <c r="H26">
        <f t="shared" si="4"/>
        <v>113.03348291610828</v>
      </c>
      <c r="I26">
        <f t="shared" si="5"/>
        <v>4593455.1190150892</v>
      </c>
      <c r="N26" s="4">
        <f>Input!J27</f>
        <v>26.342771342771329</v>
      </c>
      <c r="O26">
        <f t="shared" si="6"/>
        <v>26.010296010295995</v>
      </c>
      <c r="P26">
        <f t="shared" si="7"/>
        <v>28.282257242646008</v>
      </c>
      <c r="Q26">
        <f t="shared" si="8"/>
        <v>5.1618078413013864</v>
      </c>
      <c r="R26">
        <f t="shared" si="9"/>
        <v>676.53549854321977</v>
      </c>
    </row>
    <row r="27" spans="1:25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-1.7857650152107132</v>
      </c>
      <c r="E27" s="4">
        <f>Input!I28</f>
        <v>200.13942513942513</v>
      </c>
      <c r="F27">
        <f t="shared" si="3"/>
        <v>198.82024882024882</v>
      </c>
      <c r="G27">
        <f t="shared" si="10"/>
        <v>189.19158597363545</v>
      </c>
      <c r="H27">
        <f t="shared" si="4"/>
        <v>92.711148213752622</v>
      </c>
      <c r="I27">
        <f t="shared" si="5"/>
        <v>4458587.2107410897</v>
      </c>
      <c r="N27" s="4">
        <f>Input!J28</f>
        <v>30.6949806949807</v>
      </c>
      <c r="O27">
        <f t="shared" si="6"/>
        <v>30.362505362505367</v>
      </c>
      <c r="P27">
        <f t="shared" si="7"/>
        <v>31.698038448350587</v>
      </c>
      <c r="Q27">
        <f t="shared" si="8"/>
        <v>1.7836486233872573</v>
      </c>
      <c r="R27">
        <f t="shared" si="9"/>
        <v>921.88173188816711</v>
      </c>
    </row>
    <row r="28" spans="1:25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-1.7036319018306005</v>
      </c>
      <c r="E28" s="4">
        <f>Input!I29</f>
        <v>235.010725010725</v>
      </c>
      <c r="F28">
        <f t="shared" si="3"/>
        <v>233.69154869154869</v>
      </c>
      <c r="G28">
        <f t="shared" si="10"/>
        <v>224.31016551736121</v>
      </c>
      <c r="H28">
        <f t="shared" si="4"/>
        <v>88.010350260927893</v>
      </c>
      <c r="I28">
        <f t="shared" si="5"/>
        <v>4311512.1866642665</v>
      </c>
      <c r="N28" s="4">
        <f>Input!J29</f>
        <v>34.871299871299868</v>
      </c>
      <c r="O28">
        <f t="shared" si="6"/>
        <v>34.538824538824535</v>
      </c>
      <c r="P28">
        <f t="shared" si="7"/>
        <v>35.118579543725765</v>
      </c>
      <c r="Q28">
        <f t="shared" si="8"/>
        <v>0.33611586570802537</v>
      </c>
      <c r="R28">
        <f t="shared" si="9"/>
        <v>1192.9304005237079</v>
      </c>
    </row>
    <row r="29" spans="1:25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-1.6247205375495386</v>
      </c>
      <c r="E29" s="4">
        <f>Input!I30</f>
        <v>273.36765336765336</v>
      </c>
      <c r="F29">
        <f t="shared" si="3"/>
        <v>272.04847704847703</v>
      </c>
      <c r="G29">
        <f t="shared" si="10"/>
        <v>262.81685676767108</v>
      </c>
      <c r="H29">
        <f t="shared" si="4"/>
        <v>85.222813008987572</v>
      </c>
      <c r="I29">
        <f t="shared" si="5"/>
        <v>4153082.9694439396</v>
      </c>
      <c r="N29" s="4">
        <f>Input!J30</f>
        <v>38.356928356928364</v>
      </c>
      <c r="O29">
        <f t="shared" si="6"/>
        <v>38.024453024453031</v>
      </c>
      <c r="P29">
        <f t="shared" si="7"/>
        <v>38.506691250309864</v>
      </c>
      <c r="Q29">
        <f t="shared" si="8"/>
        <v>0.23255370647754542</v>
      </c>
      <c r="R29">
        <f t="shared" si="9"/>
        <v>1445.8590278088352</v>
      </c>
    </row>
    <row r="30" spans="1:25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-1.5487876814104342</v>
      </c>
      <c r="E30" s="4">
        <f>Input!I31</f>
        <v>314.90132990132992</v>
      </c>
      <c r="F30">
        <f t="shared" si="3"/>
        <v>313.58215358215358</v>
      </c>
      <c r="G30">
        <f t="shared" si="10"/>
        <v>304.64537948315268</v>
      </c>
      <c r="H30">
        <f t="shared" si="4"/>
        <v>79.865931296573336</v>
      </c>
      <c r="I30">
        <f t="shared" si="5"/>
        <v>3984346.946228547</v>
      </c>
      <c r="N30" s="4">
        <f>Input!J31</f>
        <v>41.533676533676555</v>
      </c>
      <c r="O30">
        <f t="shared" si="6"/>
        <v>41.201201201201222</v>
      </c>
      <c r="P30">
        <f t="shared" si="7"/>
        <v>41.828522715481604</v>
      </c>
      <c r="Q30">
        <f t="shared" si="8"/>
        <v>0.39353228227903159</v>
      </c>
      <c r="R30">
        <f t="shared" si="9"/>
        <v>1697.5389804218651</v>
      </c>
    </row>
    <row r="31" spans="1:25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-1.4756166402313471</v>
      </c>
      <c r="E31" s="4">
        <f>Input!I32</f>
        <v>360.59202059202056</v>
      </c>
      <c r="F31">
        <f t="shared" si="3"/>
        <v>359.27284427284422</v>
      </c>
      <c r="G31">
        <f t="shared" si="10"/>
        <v>349.69931012284889</v>
      </c>
      <c r="H31">
        <f t="shared" si="4"/>
        <v>91.652556121126977</v>
      </c>
      <c r="I31">
        <f t="shared" si="5"/>
        <v>3806514.0417815717</v>
      </c>
      <c r="N31" s="4">
        <f>Input!J32</f>
        <v>45.690690690690644</v>
      </c>
      <c r="O31">
        <f t="shared" si="6"/>
        <v>45.358215358215311</v>
      </c>
      <c r="P31">
        <f t="shared" si="7"/>
        <v>45.053930639696226</v>
      </c>
      <c r="Q31">
        <f t="shared" si="8"/>
        <v>9.2589189924238868E-2</v>
      </c>
      <c r="R31">
        <f t="shared" si="9"/>
        <v>2057.3677004822393</v>
      </c>
    </row>
    <row r="32" spans="1:25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-1.4050135405399098</v>
      </c>
      <c r="E32" s="4">
        <f>Input!I33</f>
        <v>410.8815958815959</v>
      </c>
      <c r="F32">
        <f t="shared" si="3"/>
        <v>409.56241956241956</v>
      </c>
      <c r="G32">
        <f t="shared" si="10"/>
        <v>397.85597852705877</v>
      </c>
      <c r="H32">
        <f t="shared" si="4"/>
        <v>137.04076171437916</v>
      </c>
      <c r="I32">
        <f t="shared" si="5"/>
        <v>3620922.9961827127</v>
      </c>
      <c r="N32" s="4">
        <f>Input!J33</f>
        <v>50.289575289575339</v>
      </c>
      <c r="O32">
        <f t="shared" si="6"/>
        <v>49.957099957100006</v>
      </c>
      <c r="P32">
        <f t="shared" si="7"/>
        <v>48.156668404209881</v>
      </c>
      <c r="Q32">
        <f t="shared" si="8"/>
        <v>3.2415537766423452</v>
      </c>
      <c r="R32">
        <f t="shared" si="9"/>
        <v>2495.7118361236812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-1.3368042327815906</v>
      </c>
      <c r="E33" s="4">
        <f>Input!I34</f>
        <v>465.93522093522097</v>
      </c>
      <c r="F33">
        <f t="shared" si="3"/>
        <v>464.61604461604463</v>
      </c>
      <c r="G33">
        <f t="shared" si="10"/>
        <v>448.97040702511492</v>
      </c>
      <c r="H33">
        <f t="shared" si="4"/>
        <v>244.7859756267128</v>
      </c>
      <c r="I33">
        <f t="shared" si="5"/>
        <v>3429007.2205816358</v>
      </c>
      <c r="N33" s="4">
        <f>Input!J34</f>
        <v>55.053625053625069</v>
      </c>
      <c r="O33">
        <f t="shared" si="6"/>
        <v>54.721149721149736</v>
      </c>
      <c r="P33">
        <f t="shared" si="7"/>
        <v>51.114428498056178</v>
      </c>
      <c r="Q33">
        <f t="shared" si="8"/>
        <v>13.008437981113492</v>
      </c>
      <c r="R33">
        <f t="shared" si="9"/>
        <v>2994.4042268044859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-1.2708317033330785</v>
      </c>
      <c r="E34" s="4">
        <f>Input!I35</f>
        <v>524.80909480909486</v>
      </c>
      <c r="F34">
        <f t="shared" si="3"/>
        <v>523.48991848991852</v>
      </c>
      <c r="G34">
        <f t="shared" si="10"/>
        <v>502.87917640561716</v>
      </c>
      <c r="H34">
        <f t="shared" si="4"/>
        <v>424.80268926559137</v>
      </c>
      <c r="I34">
        <f t="shared" si="5"/>
        <v>3232261.3997389819</v>
      </c>
      <c r="N34" s="4">
        <f>Input!J35</f>
        <v>58.87387387387389</v>
      </c>
      <c r="O34">
        <f t="shared" si="6"/>
        <v>58.541398541398557</v>
      </c>
      <c r="P34">
        <f t="shared" si="7"/>
        <v>53.908769380502235</v>
      </c>
      <c r="Q34">
        <f t="shared" si="8"/>
        <v>21.461252942386956</v>
      </c>
      <c r="R34">
        <f t="shared" si="9"/>
        <v>3427.0953431828611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-1.2069538975328602</v>
      </c>
      <c r="E35" s="4">
        <f>Input!I36</f>
        <v>587.35950235950236</v>
      </c>
      <c r="F35">
        <f t="shared" si="3"/>
        <v>586.04032604032602</v>
      </c>
      <c r="G35">
        <f t="shared" si="10"/>
        <v>559.40413113715442</v>
      </c>
      <c r="H35">
        <f t="shared" si="4"/>
        <v>709.48687891974464</v>
      </c>
      <c r="I35">
        <f t="shared" si="5"/>
        <v>3032209.7918428155</v>
      </c>
      <c r="N35" s="4">
        <f>Input!J36</f>
        <v>62.550407550407499</v>
      </c>
      <c r="O35">
        <f t="shared" si="6"/>
        <v>62.217932217932166</v>
      </c>
      <c r="P35">
        <f t="shared" si="7"/>
        <v>56.524954731537285</v>
      </c>
      <c r="Q35">
        <f t="shared" si="8"/>
        <v>32.409992660598974</v>
      </c>
      <c r="R35">
        <f t="shared" si="9"/>
        <v>3871.0710894752015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-1.1450418778025018</v>
      </c>
      <c r="E36" s="4">
        <f>Input!I37</f>
        <v>652.47962247962255</v>
      </c>
      <c r="F36">
        <f t="shared" si="3"/>
        <v>651.16044616044621</v>
      </c>
      <c r="G36">
        <f t="shared" si="10"/>
        <v>618.35586052445785</v>
      </c>
      <c r="H36">
        <f t="shared" si="4"/>
        <v>1076.1408387488939</v>
      </c>
      <c r="I36">
        <f t="shared" si="5"/>
        <v>2830376.9582273364</v>
      </c>
      <c r="N36" s="4">
        <f>Input!J37</f>
        <v>65.120120120120191</v>
      </c>
      <c r="O36">
        <f t="shared" si="6"/>
        <v>64.787644787644865</v>
      </c>
      <c r="P36">
        <f t="shared" si="7"/>
        <v>58.951729387303381</v>
      </c>
      <c r="Q36">
        <f t="shared" si="8"/>
        <v>34.057908559942909</v>
      </c>
      <c r="R36">
        <f t="shared" si="9"/>
        <v>4197.4389171300472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-1.0849782568079782</v>
      </c>
      <c r="E37" s="4">
        <f>Input!I38</f>
        <v>719.18060918060928</v>
      </c>
      <c r="F37">
        <f t="shared" si="3"/>
        <v>717.86143286143295</v>
      </c>
      <c r="G37">
        <f t="shared" si="10"/>
        <v>679.53691303011999</v>
      </c>
      <c r="H37">
        <f t="shared" si="4"/>
        <v>1468.7688203006999</v>
      </c>
      <c r="I37">
        <f t="shared" si="5"/>
        <v>2628261.4487379105</v>
      </c>
      <c r="N37" s="4">
        <f>Input!J38</f>
        <v>66.700986700986732</v>
      </c>
      <c r="O37">
        <f t="shared" si="6"/>
        <v>66.368511368511406</v>
      </c>
      <c r="P37">
        <f t="shared" si="7"/>
        <v>61.181052505662095</v>
      </c>
      <c r="Q37">
        <f t="shared" si="8"/>
        <v>26.909729453753872</v>
      </c>
      <c r="R37">
        <f t="shared" si="9"/>
        <v>4404.7793012722277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-1.0266558578022245</v>
      </c>
      <c r="E38" s="4">
        <f>Input!I39</f>
        <v>788.03088803088815</v>
      </c>
      <c r="F38">
        <f t="shared" si="3"/>
        <v>786.71171171171181</v>
      </c>
      <c r="G38">
        <f t="shared" si="10"/>
        <v>742.74471793269015</v>
      </c>
      <c r="H38">
        <f t="shared" si="4"/>
        <v>1933.0965419645297</v>
      </c>
      <c r="I38">
        <f t="shared" si="5"/>
        <v>2427312.7800565814</v>
      </c>
      <c r="N38" s="4">
        <f>Input!J39</f>
        <v>68.850278850278869</v>
      </c>
      <c r="O38">
        <f t="shared" si="6"/>
        <v>68.517803517803543</v>
      </c>
      <c r="P38">
        <f t="shared" si="7"/>
        <v>63.207804902570203</v>
      </c>
      <c r="Q38">
        <f t="shared" si="8"/>
        <v>28.196085293779991</v>
      </c>
      <c r="R38">
        <f t="shared" si="9"/>
        <v>4694.6893989043319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-0.96997656373258134</v>
      </c>
      <c r="E39" s="4">
        <f>Input!I40</f>
        <v>858.88674388674383</v>
      </c>
      <c r="F39">
        <f t="shared" si="3"/>
        <v>857.56756756756749</v>
      </c>
      <c r="G39">
        <f t="shared" si="10"/>
        <v>807.77420212058325</v>
      </c>
      <c r="H39">
        <f t="shared" si="4"/>
        <v>2479.3792425369238</v>
      </c>
      <c r="I39">
        <f t="shared" si="5"/>
        <v>2228911.8790253634</v>
      </c>
      <c r="N39" s="4">
        <f>Input!J40</f>
        <v>70.85585585585568</v>
      </c>
      <c r="O39">
        <f t="shared" si="6"/>
        <v>70.523380523380354</v>
      </c>
      <c r="P39">
        <f t="shared" si="7"/>
        <v>65.029484187893132</v>
      </c>
      <c r="Q39">
        <f t="shared" si="8"/>
        <v>30.182896945079921</v>
      </c>
      <c r="R39">
        <f t="shared" si="9"/>
        <v>4973.5472004455032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-0.9148503240684559</v>
      </c>
      <c r="E40" s="4">
        <f>Input!I41</f>
        <v>930.20377520377508</v>
      </c>
      <c r="F40">
        <f t="shared" si="3"/>
        <v>928.88459888459874</v>
      </c>
      <c r="G40">
        <f t="shared" si="10"/>
        <v>874.42010050568138</v>
      </c>
      <c r="H40">
        <f t="shared" si="4"/>
        <v>2966.3815836670929</v>
      </c>
      <c r="I40">
        <f t="shared" si="5"/>
        <v>2034355.0232445272</v>
      </c>
      <c r="N40" s="4">
        <f>Input!J41</f>
        <v>71.317031317031251</v>
      </c>
      <c r="O40">
        <f t="shared" si="6"/>
        <v>70.984555984555925</v>
      </c>
      <c r="P40">
        <f t="shared" si="7"/>
        <v>66.645898385098178</v>
      </c>
      <c r="Q40">
        <f t="shared" si="8"/>
        <v>18.823949765332461</v>
      </c>
      <c r="R40">
        <f t="shared" si="9"/>
        <v>5038.8071883245548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-0.86119429410252135</v>
      </c>
      <c r="E41" s="4">
        <f>Input!I42</f>
        <v>1001.4929214929215</v>
      </c>
      <c r="F41">
        <f t="shared" si="3"/>
        <v>1000.1737451737451</v>
      </c>
      <c r="G41">
        <f t="shared" si="10"/>
        <v>942.4789666759832</v>
      </c>
      <c r="H41">
        <f t="shared" si="4"/>
        <v>3328.687465905814</v>
      </c>
      <c r="I41">
        <f t="shared" si="5"/>
        <v>1844841.1974804904</v>
      </c>
      <c r="N41" s="4">
        <f>Input!J42</f>
        <v>71.289146289146402</v>
      </c>
      <c r="O41">
        <f t="shared" si="6"/>
        <v>70.956670956671076</v>
      </c>
      <c r="P41">
        <f t="shared" si="7"/>
        <v>68.058866170301869</v>
      </c>
      <c r="Q41">
        <f t="shared" si="8"/>
        <v>8.3972725799042855</v>
      </c>
      <c r="R41">
        <f t="shared" si="9"/>
        <v>5034.8491532532889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-0.80893208607140665</v>
      </c>
      <c r="E42" s="4">
        <f>Input!I43</f>
        <v>1071.4950664950663</v>
      </c>
      <c r="F42">
        <f t="shared" si="3"/>
        <v>1070.1758901758901</v>
      </c>
      <c r="G42">
        <f t="shared" si="10"/>
        <v>1011.7508963841886</v>
      </c>
      <c r="H42">
        <f t="shared" si="4"/>
        <v>3413.4798995603551</v>
      </c>
      <c r="I42">
        <f t="shared" si="5"/>
        <v>1661462.6957912876</v>
      </c>
      <c r="N42" s="4">
        <f>Input!J43</f>
        <v>70.002145002144857</v>
      </c>
      <c r="O42">
        <f t="shared" si="6"/>
        <v>69.669669669669531</v>
      </c>
      <c r="P42">
        <f t="shared" si="7"/>
        <v>69.271929708205448</v>
      </c>
      <c r="Q42">
        <f t="shared" si="8"/>
        <v>0.15819707694545029</v>
      </c>
      <c r="R42">
        <f t="shared" si="9"/>
        <v>4853.8628718808704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-0.75799311510373757</v>
      </c>
      <c r="E43" s="4">
        <f>Input!I44</f>
        <v>1140.5469755469755</v>
      </c>
      <c r="F43">
        <f t="shared" si="3"/>
        <v>1139.2277992277993</v>
      </c>
      <c r="G43">
        <f t="shared" si="10"/>
        <v>1082.0409806561058</v>
      </c>
      <c r="H43">
        <f t="shared" si="4"/>
        <v>3270.332218351788</v>
      </c>
      <c r="I43">
        <f t="shared" si="5"/>
        <v>1485198.7338829862</v>
      </c>
      <c r="N43" s="4">
        <f>Input!J44</f>
        <v>69.051909051909206</v>
      </c>
      <c r="O43">
        <f t="shared" si="6"/>
        <v>68.71943371943388</v>
      </c>
      <c r="P43">
        <f t="shared" si="7"/>
        <v>70.290084271917181</v>
      </c>
      <c r="Q43">
        <f t="shared" si="8"/>
        <v>2.4669431580160972</v>
      </c>
      <c r="R43">
        <f t="shared" si="9"/>
        <v>4722.3605707196657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-0.70831202594162146</v>
      </c>
      <c r="E44" s="4">
        <f>Input!I45</f>
        <v>1209.3865293865294</v>
      </c>
      <c r="F44">
        <f t="shared" si="3"/>
        <v>1208.0673530673532</v>
      </c>
      <c r="G44">
        <f t="shared" si="10"/>
        <v>1153.1605080321508</v>
      </c>
      <c r="H44">
        <f t="shared" si="4"/>
        <v>3014.761631719733</v>
      </c>
      <c r="I44">
        <f t="shared" si="5"/>
        <v>1316911.7915425673</v>
      </c>
      <c r="N44" s="4">
        <f>Input!J45</f>
        <v>68.839553839553901</v>
      </c>
      <c r="O44">
        <f t="shared" si="6"/>
        <v>68.507078507078575</v>
      </c>
      <c r="P44">
        <f t="shared" si="7"/>
        <v>71.11952737604507</v>
      </c>
      <c r="Q44">
        <f t="shared" si="8"/>
        <v>6.8248890929643231</v>
      </c>
      <c r="R44">
        <f t="shared" si="9"/>
        <v>4693.2198055750268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-0.65982818875321425</v>
      </c>
      <c r="E45" s="4">
        <f>Input!I46</f>
        <v>1275.883740883741</v>
      </c>
      <c r="F45">
        <f t="shared" si="3"/>
        <v>1274.5645645645648</v>
      </c>
      <c r="G45">
        <f t="shared" si="10"/>
        <v>1224.9279370205068</v>
      </c>
      <c r="H45">
        <f t="shared" si="4"/>
        <v>2463.7947939475375</v>
      </c>
      <c r="I45">
        <f t="shared" si="5"/>
        <v>1157346.378220391</v>
      </c>
      <c r="N45" s="4">
        <f>Input!J46</f>
        <v>66.497211497211538</v>
      </c>
      <c r="O45">
        <f t="shared" si="6"/>
        <v>66.164736164736212</v>
      </c>
      <c r="P45">
        <f t="shared" si="7"/>
        <v>71.767428988355988</v>
      </c>
      <c r="Q45">
        <f t="shared" si="8"/>
        <v>31.390166875840539</v>
      </c>
      <c r="R45">
        <f t="shared" si="9"/>
        <v>4377.7723117491523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-0.61248525427893263</v>
      </c>
      <c r="E46" s="4">
        <f>Input!I47</f>
        <v>1339.967824967825</v>
      </c>
      <c r="F46">
        <f t="shared" si="3"/>
        <v>1338.6486486486488</v>
      </c>
      <c r="G46">
        <f t="shared" si="10"/>
        <v>1297.1696604948804</v>
      </c>
      <c r="H46">
        <f t="shared" si="4"/>
        <v>1720.5064582604543</v>
      </c>
      <c r="I46">
        <f t="shared" si="5"/>
        <v>1007129.9030307819</v>
      </c>
      <c r="N46" s="4">
        <f>Input!J47</f>
        <v>64.084084084083997</v>
      </c>
      <c r="O46">
        <f t="shared" si="6"/>
        <v>63.751608751608664</v>
      </c>
      <c r="P46">
        <f t="shared" si="7"/>
        <v>72.241723474373757</v>
      </c>
      <c r="Q46">
        <f t="shared" si="8"/>
        <v>72.082048005712579</v>
      </c>
      <c r="R46">
        <f t="shared" si="9"/>
        <v>4064.2676184181864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-0.56623076012464868</v>
      </c>
      <c r="E47" s="4">
        <f>Input!I48</f>
        <v>1403.914628914629</v>
      </c>
      <c r="F47">
        <f t="shared" si="3"/>
        <v>1402.5954525954528</v>
      </c>
      <c r="G47">
        <f t="shared" si="10"/>
        <v>1369.720583727569</v>
      </c>
      <c r="H47">
        <f t="shared" si="4"/>
        <v>1080.7570030805578</v>
      </c>
      <c r="I47">
        <f t="shared" si="5"/>
        <v>866775.33074834815</v>
      </c>
      <c r="N47" s="4">
        <f>Input!J48</f>
        <v>63.946803946804039</v>
      </c>
      <c r="O47">
        <f t="shared" si="6"/>
        <v>63.614328614328706</v>
      </c>
      <c r="P47">
        <f t="shared" si="7"/>
        <v>72.550923232688447</v>
      </c>
      <c r="Q47">
        <f t="shared" si="8"/>
        <v>79.862723372896298</v>
      </c>
      <c r="R47">
        <f t="shared" si="9"/>
        <v>4046.7828050518001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-0.52101578130345871</v>
      </c>
      <c r="E48" s="4">
        <f>Input!I49</f>
        <v>1468.818103818104</v>
      </c>
      <c r="F48">
        <f t="shared" si="3"/>
        <v>1467.4989274989277</v>
      </c>
      <c r="G48">
        <f t="shared" si="10"/>
        <v>1442.4245371881811</v>
      </c>
      <c r="H48">
        <f t="shared" si="4"/>
        <v>628.72504945566266</v>
      </c>
      <c r="I48">
        <f t="shared" si="5"/>
        <v>736685.31513667654</v>
      </c>
      <c r="N48" s="4">
        <f>Input!J49</f>
        <v>64.903474903474944</v>
      </c>
      <c r="O48">
        <f t="shared" si="6"/>
        <v>64.570999570999618</v>
      </c>
      <c r="P48">
        <f t="shared" si="7"/>
        <v>72.70395346061224</v>
      </c>
      <c r="Q48">
        <f t="shared" si="8"/>
        <v>66.144938970565079</v>
      </c>
      <c r="R48">
        <f t="shared" si="9"/>
        <v>4169.4139855980329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-0.4767946191892849</v>
      </c>
      <c r="E49" s="4">
        <f>Input!I50</f>
        <v>1535.11583011583</v>
      </c>
      <c r="F49">
        <f t="shared" si="3"/>
        <v>1533.7966537966538</v>
      </c>
      <c r="G49">
        <f t="shared" si="10"/>
        <v>1515.1345443061971</v>
      </c>
      <c r="H49">
        <f t="shared" si="4"/>
        <v>348.27433063379459</v>
      </c>
      <c r="I49">
        <f t="shared" si="5"/>
        <v>617157.51775529364</v>
      </c>
      <c r="N49" s="4">
        <f>Input!J50</f>
        <v>66.297726297726058</v>
      </c>
      <c r="O49">
        <f t="shared" si="6"/>
        <v>65.965250965250732</v>
      </c>
      <c r="P49">
        <f t="shared" si="7"/>
        <v>72.710007118015909</v>
      </c>
      <c r="Q49">
        <f t="shared" si="8"/>
        <v>45.491735560263713</v>
      </c>
      <c r="R49">
        <f t="shared" si="9"/>
        <v>4351.4143349085125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-0.43352452392451468</v>
      </c>
      <c r="E50" s="4">
        <f>Input!I51</f>
        <v>1603.8567138567137</v>
      </c>
      <c r="F50">
        <f t="shared" si="3"/>
        <v>1602.5375375375374</v>
      </c>
      <c r="G50">
        <f t="shared" si="10"/>
        <v>1587.7129632097783</v>
      </c>
      <c r="H50">
        <f t="shared" si="4"/>
        <v>219.76800399925528</v>
      </c>
      <c r="I50">
        <f t="shared" si="5"/>
        <v>508390.84215349081</v>
      </c>
      <c r="N50" s="4">
        <f>Input!J51</f>
        <v>68.740883740883646</v>
      </c>
      <c r="O50">
        <f t="shared" si="6"/>
        <v>68.40840840840832</v>
      </c>
      <c r="P50">
        <f t="shared" si="7"/>
        <v>72.578418903581237</v>
      </c>
      <c r="Q50">
        <f t="shared" si="8"/>
        <v>17.38898752985228</v>
      </c>
      <c r="R50">
        <f t="shared" si="9"/>
        <v>4679.7103409715901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-0.39116544605472753</v>
      </c>
      <c r="E51" s="4">
        <f>Input!I52</f>
        <v>1673.3633633633633</v>
      </c>
      <c r="F51">
        <f t="shared" si="3"/>
        <v>1672.0441870441871</v>
      </c>
      <c r="G51">
        <f t="shared" si="10"/>
        <v>1660.0315201079056</v>
      </c>
      <c r="H51">
        <f t="shared" si="4"/>
        <v>144.30416692202951</v>
      </c>
      <c r="I51">
        <f t="shared" si="5"/>
        <v>410492.3382944045</v>
      </c>
      <c r="N51" s="4">
        <f>Input!J52</f>
        <v>69.506649506649637</v>
      </c>
      <c r="O51">
        <f t="shared" si="6"/>
        <v>69.174174174174311</v>
      </c>
      <c r="P51">
        <f t="shared" si="7"/>
        <v>72.318556898127213</v>
      </c>
      <c r="Q51">
        <f t="shared" si="8"/>
        <v>9.8871427146934678</v>
      </c>
      <c r="R51">
        <f t="shared" si="9"/>
        <v>4785.0663726790044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-0.3496798137738481</v>
      </c>
      <c r="E52" s="4">
        <f>Input!I53</f>
        <v>1744.317889317889</v>
      </c>
      <c r="F52">
        <f t="shared" si="3"/>
        <v>1742.9987129987128</v>
      </c>
      <c r="G52">
        <f t="shared" si="10"/>
        <v>1731.9712505515608</v>
      </c>
      <c r="H52">
        <f t="shared" si="4"/>
        <v>121.60492802334642</v>
      </c>
      <c r="I52">
        <f t="shared" si="5"/>
        <v>323484.55868742854</v>
      </c>
      <c r="N52" s="4">
        <f>Input!J53</f>
        <v>70.954525954525707</v>
      </c>
      <c r="O52">
        <f t="shared" si="6"/>
        <v>70.622050622050381</v>
      </c>
      <c r="P52">
        <f t="shared" si="7"/>
        <v>71.939730443655236</v>
      </c>
      <c r="Q52">
        <f t="shared" si="8"/>
        <v>1.7362801122646032</v>
      </c>
      <c r="R52">
        <f t="shared" si="9"/>
        <v>4987.4740340634462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-0.30903233267461494</v>
      </c>
      <c r="E53" s="4">
        <f>Input!I54</f>
        <v>1816.2054912054912</v>
      </c>
      <c r="F53">
        <f t="shared" si="3"/>
        <v>1814.8863148863149</v>
      </c>
      <c r="G53">
        <f t="shared" si="10"/>
        <v>1803.4223633488039</v>
      </c>
      <c r="H53">
        <f t="shared" si="4"/>
        <v>131.42218485440296</v>
      </c>
      <c r="I53">
        <f t="shared" si="5"/>
        <v>247313.1748590623</v>
      </c>
      <c r="N53" s="4">
        <f>Input!J54</f>
        <v>71.887601887602159</v>
      </c>
      <c r="O53">
        <f t="shared" si="6"/>
        <v>71.555126555126833</v>
      </c>
      <c r="P53">
        <f t="shared" si="7"/>
        <v>71.451112797242928</v>
      </c>
      <c r="Q53">
        <f t="shared" si="8"/>
        <v>1.081886182913163E-2</v>
      </c>
      <c r="R53">
        <f t="shared" si="9"/>
        <v>5120.1361363202177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-0.26918980532984632</v>
      </c>
      <c r="E54" s="4">
        <f>Input!I55</f>
        <v>1889.0047190047189</v>
      </c>
      <c r="F54">
        <f t="shared" si="3"/>
        <v>1887.6855426855427</v>
      </c>
      <c r="G54">
        <f t="shared" si="10"/>
        <v>1874.2840404606352</v>
      </c>
      <c r="H54">
        <f t="shared" si="4"/>
        <v>179.60026188420113</v>
      </c>
      <c r="I54">
        <f t="shared" si="5"/>
        <v>181854.68954158854</v>
      </c>
      <c r="N54" s="4">
        <f>Input!J55</f>
        <v>72.799227799227765</v>
      </c>
      <c r="O54">
        <f t="shared" si="6"/>
        <v>72.466752466752439</v>
      </c>
      <c r="P54">
        <f t="shared" si="7"/>
        <v>70.861677111831412</v>
      </c>
      <c r="Q54">
        <f t="shared" si="8"/>
        <v>2.5762668949748608</v>
      </c>
      <c r="R54">
        <f t="shared" si="9"/>
        <v>5251.4302130775704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-0.23012096839355281</v>
      </c>
      <c r="E55" s="4">
        <f>Input!I56</f>
        <v>1961.4714714714714</v>
      </c>
      <c r="F55">
        <f t="shared" si="3"/>
        <v>1960.1522951522952</v>
      </c>
      <c r="G55">
        <f t="shared" si="10"/>
        <v>1944.4641848004994</v>
      </c>
      <c r="H55">
        <f t="shared" si="4"/>
        <v>246.11680641012208</v>
      </c>
      <c r="I55">
        <f t="shared" si="5"/>
        <v>126924.10561627398</v>
      </c>
      <c r="N55" s="4">
        <f>Input!J56</f>
        <v>72.466752466752496</v>
      </c>
      <c r="O55">
        <f t="shared" si="6"/>
        <v>72.13427713427717</v>
      </c>
      <c r="P55">
        <f t="shared" si="7"/>
        <v>70.180144339864142</v>
      </c>
      <c r="Q55">
        <f t="shared" si="8"/>
        <v>3.8186349782004672</v>
      </c>
      <c r="R55">
        <f t="shared" si="9"/>
        <v>5203.353937684702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-0.19179634521919325</v>
      </c>
      <c r="E56" s="4">
        <f>Input!I57</f>
        <v>2033.9553839553841</v>
      </c>
      <c r="F56">
        <f t="shared" si="3"/>
        <v>2032.6362076362079</v>
      </c>
      <c r="G56">
        <f t="shared" si="10"/>
        <v>2013.8791265219352</v>
      </c>
      <c r="H56">
        <f t="shared" si="4"/>
        <v>351.82809192740751</v>
      </c>
      <c r="I56">
        <f t="shared" si="5"/>
        <v>82282.436921900269</v>
      </c>
      <c r="N56" s="4">
        <f>Input!J57</f>
        <v>72.483912483912718</v>
      </c>
      <c r="O56">
        <f t="shared" si="6"/>
        <v>72.151437151437392</v>
      </c>
      <c r="P56">
        <f t="shared" si="7"/>
        <v>69.414941721435682</v>
      </c>
      <c r="Q56">
        <f t="shared" si="8"/>
        <v>7.4884072384202458</v>
      </c>
      <c r="R56">
        <f t="shared" si="9"/>
        <v>5205.8298830178201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-0.15418811225444864</v>
      </c>
      <c r="E57" s="4">
        <f>Input!I58</f>
        <v>2104.3629343629345</v>
      </c>
      <c r="F57">
        <f t="shared" si="3"/>
        <v>2103.0437580437583</v>
      </c>
      <c r="G57">
        <f t="shared" si="10"/>
        <v>2082.4532971207414</v>
      </c>
      <c r="H57">
        <f t="shared" si="4"/>
        <v>423.96708102228854</v>
      </c>
      <c r="I57">
        <f t="shared" si="5"/>
        <v>47643.968204828809</v>
      </c>
      <c r="N57" s="4">
        <f>Input!J58</f>
        <v>70.407550407550389</v>
      </c>
      <c r="O57">
        <f t="shared" si="6"/>
        <v>70.075075075075063</v>
      </c>
      <c r="P57">
        <f t="shared" si="7"/>
        <v>68.574170598805992</v>
      </c>
      <c r="Q57">
        <f t="shared" si="8"/>
        <v>2.2527142468845334</v>
      </c>
      <c r="R57">
        <f t="shared" si="9"/>
        <v>4910.516146777406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-0.11726997769552516</v>
      </c>
      <c r="E58" s="4">
        <f>Input!I59</f>
        <v>2173.9468039468043</v>
      </c>
      <c r="F58">
        <f t="shared" si="3"/>
        <v>2172.627627627628</v>
      </c>
      <c r="G58">
        <f t="shared" si="10"/>
        <v>2150.1188795088424</v>
      </c>
      <c r="H58">
        <f t="shared" si="4"/>
        <v>506.64374187493706</v>
      </c>
      <c r="I58">
        <f t="shared" si="5"/>
        <v>22683.191553488654</v>
      </c>
      <c r="N58" s="4">
        <f>Input!J59</f>
        <v>69.583869583869728</v>
      </c>
      <c r="O58">
        <f t="shared" si="6"/>
        <v>69.251394251394402</v>
      </c>
      <c r="P58">
        <f t="shared" si="7"/>
        <v>67.665582388100972</v>
      </c>
      <c r="Q58">
        <f t="shared" si="8"/>
        <v>2.514799265762178</v>
      </c>
      <c r="R58">
        <f t="shared" si="9"/>
        <v>4795.7556057620614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-8.101707107536045E-2</v>
      </c>
      <c r="E59" s="4">
        <f>Input!I60</f>
        <v>2243.1960531960531</v>
      </c>
      <c r="F59">
        <f t="shared" si="3"/>
        <v>2241.8768768768768</v>
      </c>
      <c r="G59">
        <f t="shared" si="10"/>
        <v>2216.8154411411938</v>
      </c>
      <c r="H59">
        <f t="shared" si="4"/>
        <v>628.075561133772</v>
      </c>
      <c r="I59">
        <f t="shared" si="5"/>
        <v>7041.3645460605439</v>
      </c>
      <c r="N59" s="4">
        <f>Input!J60</f>
        <v>69.249249249248805</v>
      </c>
      <c r="O59">
        <f t="shared" si="6"/>
        <v>68.916773916773479</v>
      </c>
      <c r="P59">
        <f t="shared" si="7"/>
        <v>66.696561632351589</v>
      </c>
      <c r="Q59">
        <f t="shared" si="8"/>
        <v>4.9293425878978701</v>
      </c>
      <c r="R59">
        <f t="shared" si="9"/>
        <v>4749.5217270956691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-4.5405842624388584E-2</v>
      </c>
      <c r="E60" s="4">
        <f>Input!I61</f>
        <v>2312.3616473616476</v>
      </c>
      <c r="F60">
        <f t="shared" si="3"/>
        <v>2311.0424710424713</v>
      </c>
      <c r="G60">
        <f t="shared" si="10"/>
        <v>2282.4895562955712</v>
      </c>
      <c r="H60">
        <f t="shared" si="4"/>
        <v>815.268940543746</v>
      </c>
      <c r="I60">
        <f t="shared" si="5"/>
        <v>332.65104686930425</v>
      </c>
      <c r="N60" s="4">
        <f>Input!J61</f>
        <v>69.165594165594484</v>
      </c>
      <c r="O60">
        <f t="shared" si="6"/>
        <v>68.833118833119158</v>
      </c>
      <c r="P60">
        <f t="shared" si="7"/>
        <v>65.674115154377276</v>
      </c>
      <c r="Q60">
        <f t="shared" si="8"/>
        <v>9.979304242304746</v>
      </c>
      <c r="R60">
        <f t="shared" si="9"/>
        <v>4737.9982482943033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-1.0413971383924926E-2</v>
      </c>
      <c r="E61" s="4">
        <f>Input!I62</f>
        <v>2381.4092664092664</v>
      </c>
      <c r="F61">
        <f t="shared" si="3"/>
        <v>2380.0900900900901</v>
      </c>
      <c r="G61">
        <f t="shared" si="10"/>
        <v>2347.0944227164964</v>
      </c>
      <c r="H61">
        <f t="shared" si="4"/>
        <v>1088.714065428838</v>
      </c>
      <c r="I61">
        <f t="shared" si="5"/>
        <v>2149.8191789595489</v>
      </c>
      <c r="N61" s="4">
        <f>Input!J62</f>
        <v>69.047619047618809</v>
      </c>
      <c r="O61">
        <f t="shared" si="6"/>
        <v>68.715143715143483</v>
      </c>
      <c r="P61">
        <f t="shared" si="7"/>
        <v>64.604866420925006</v>
      </c>
      <c r="Q61">
        <f t="shared" si="8"/>
        <v>16.894379435367966</v>
      </c>
      <c r="R61">
        <f t="shared" si="9"/>
        <v>4721.7709757928233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2.3979718825689358E-2</v>
      </c>
      <c r="E62" s="4">
        <f>Input!I63</f>
        <v>2450.0557700557697</v>
      </c>
      <c r="F62">
        <f t="shared" si="3"/>
        <v>2448.7365937365935</v>
      </c>
      <c r="G62">
        <f t="shared" si="10"/>
        <v>2410.5894770356513</v>
      </c>
      <c r="H62">
        <f t="shared" si="4"/>
        <v>1455.2025125953037</v>
      </c>
      <c r="I62">
        <f t="shared" si="5"/>
        <v>12069.482586983444</v>
      </c>
      <c r="N62" s="4">
        <f>Input!J63</f>
        <v>68.646503646503334</v>
      </c>
      <c r="O62">
        <f t="shared" si="6"/>
        <v>68.314028314028008</v>
      </c>
      <c r="P62">
        <f t="shared" si="7"/>
        <v>63.495054319154846</v>
      </c>
      <c r="Q62">
        <f t="shared" si="8"/>
        <v>23.222510363263797</v>
      </c>
      <c r="R62">
        <f t="shared" si="9"/>
        <v>4666.8064644898204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5.7795336374394254E-2</v>
      </c>
      <c r="E63" s="4">
        <f>Input!I64</f>
        <v>2518.1746031746029</v>
      </c>
      <c r="F63">
        <f t="shared" si="3"/>
        <v>2516.8554268554267</v>
      </c>
      <c r="G63">
        <f t="shared" si="10"/>
        <v>2472.9400126674418</v>
      </c>
      <c r="H63">
        <f t="shared" si="4"/>
        <v>1928.5636033022636</v>
      </c>
      <c r="I63">
        <f t="shared" si="5"/>
        <v>29656.880825806471</v>
      </c>
      <c r="N63" s="4">
        <f>Input!J64</f>
        <v>68.118833118833209</v>
      </c>
      <c r="O63">
        <f t="shared" si="6"/>
        <v>67.786357786357883</v>
      </c>
      <c r="P63">
        <f t="shared" si="7"/>
        <v>62.350535631790514</v>
      </c>
      <c r="Q63">
        <f t="shared" si="8"/>
        <v>29.548162496085428</v>
      </c>
      <c r="R63">
        <f t="shared" si="9"/>
        <v>4594.9903019401218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9.1051992429730236E-2</v>
      </c>
      <c r="E64" s="4">
        <f>Input!I65</f>
        <v>2585.1630201630205</v>
      </c>
      <c r="F64">
        <f t="shared" si="3"/>
        <v>2583.8438438438443</v>
      </c>
      <c r="G64">
        <f t="shared" si="10"/>
        <v>2534.1168032446762</v>
      </c>
      <c r="H64">
        <f t="shared" si="4"/>
        <v>2472.7785667513076</v>
      </c>
      <c r="I64">
        <f t="shared" si="5"/>
        <v>54470.202724711366</v>
      </c>
      <c r="N64" s="4">
        <f>Input!J65</f>
        <v>66.988416988417612</v>
      </c>
      <c r="O64">
        <f t="shared" si="6"/>
        <v>66.655941655942286</v>
      </c>
      <c r="P64">
        <f t="shared" si="7"/>
        <v>61.176790577234286</v>
      </c>
      <c r="Q64">
        <f t="shared" si="8"/>
        <v>30.021096543307038</v>
      </c>
      <c r="R64">
        <f t="shared" si="9"/>
        <v>4443.0145580403823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0.12376786582290719</v>
      </c>
      <c r="E65" s="4">
        <f>Input!I66</f>
        <v>2651.0918060918061</v>
      </c>
      <c r="F65">
        <f t="shared" si="3"/>
        <v>2649.7726297726299</v>
      </c>
      <c r="G65">
        <f t="shared" si="10"/>
        <v>2594.095734099898</v>
      </c>
      <c r="H65">
        <f t="shared" si="4"/>
        <v>3099.9167117522738</v>
      </c>
      <c r="I65">
        <f t="shared" si="5"/>
        <v>86064.46305262862</v>
      </c>
      <c r="N65" s="4">
        <f>Input!J66</f>
        <v>65.928785928785601</v>
      </c>
      <c r="O65">
        <f t="shared" si="6"/>
        <v>65.596310596310275</v>
      </c>
      <c r="P65">
        <f t="shared" si="7"/>
        <v>59.978930855221648</v>
      </c>
      <c r="Q65">
        <f t="shared" si="8"/>
        <v>31.554955155592925</v>
      </c>
      <c r="R65">
        <f t="shared" si="9"/>
        <v>4302.8759638476076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0.15596026272491753</v>
      </c>
      <c r="E66" s="4">
        <f>Input!I67</f>
        <v>2714.1806091806093</v>
      </c>
      <c r="F66">
        <f t="shared" si="3"/>
        <v>2712.8614328614331</v>
      </c>
      <c r="G66">
        <f t="shared" si="10"/>
        <v>2652.8574438068549</v>
      </c>
      <c r="H66">
        <f t="shared" si="4"/>
        <v>3600.4787024619336</v>
      </c>
      <c r="I66">
        <f t="shared" si="5"/>
        <v>123994.94791638052</v>
      </c>
      <c r="N66" s="4">
        <f>Input!J67</f>
        <v>63.088803088803161</v>
      </c>
      <c r="O66">
        <f t="shared" si="6"/>
        <v>62.756327756327828</v>
      </c>
      <c r="P66">
        <f t="shared" si="7"/>
        <v>58.761709706956822</v>
      </c>
      <c r="Q66">
        <f t="shared" si="8"/>
        <v>15.956973360360621</v>
      </c>
      <c r="R66">
        <f t="shared" si="9"/>
        <v>3938.3566734596425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0.18764567162312457</v>
      </c>
      <c r="E67" s="4">
        <f>Input!I68</f>
        <v>2775.0450450450448</v>
      </c>
      <c r="F67">
        <f t="shared" si="3"/>
        <v>2773.7258687258686</v>
      </c>
      <c r="G67">
        <f t="shared" si="10"/>
        <v>2710.3869773679685</v>
      </c>
      <c r="H67">
        <f t="shared" si="4"/>
        <v>4011.8151584478769</v>
      </c>
      <c r="I67">
        <f t="shared" si="5"/>
        <v>167820.24822808345</v>
      </c>
      <c r="N67" s="4">
        <f>Input!J68</f>
        <v>60.864435864435563</v>
      </c>
      <c r="O67">
        <f t="shared" si="6"/>
        <v>60.53196053196023</v>
      </c>
      <c r="P67">
        <f t="shared" si="7"/>
        <v>57.529533561113723</v>
      </c>
      <c r="Q67">
        <f t="shared" si="8"/>
        <v>9.0145677152665318</v>
      </c>
      <c r="R67">
        <f t="shared" si="9"/>
        <v>3664.1182458427911</v>
      </c>
    </row>
    <row r="68" spans="1:18" x14ac:dyDescent="0.25">
      <c r="A68">
        <f>Input!G69</f>
        <v>65</v>
      </c>
      <c r="B68">
        <f t="shared" ref="B68:B76" si="11">A68-$A$3</f>
        <v>65</v>
      </c>
      <c r="C68">
        <f t="shared" si="1"/>
        <v>4.1743872698956368</v>
      </c>
      <c r="D68">
        <f t="shared" si="2"/>
        <v>0.21883981403556896</v>
      </c>
      <c r="E68" s="4">
        <f>Input!I69</f>
        <v>2832.468897468897</v>
      </c>
      <c r="F68">
        <f t="shared" si="3"/>
        <v>2831.1497211497208</v>
      </c>
      <c r="G68">
        <f t="shared" si="10"/>
        <v>2766.6734522617016</v>
      </c>
      <c r="H68">
        <f t="shared" si="4"/>
        <v>4157.1892497201461</v>
      </c>
      <c r="I68">
        <f t="shared" si="5"/>
        <v>217104.90343895336</v>
      </c>
      <c r="N68" s="4">
        <f>Input!J69</f>
        <v>57.423852423852168</v>
      </c>
      <c r="O68">
        <f t="shared" si="6"/>
        <v>57.091377091376835</v>
      </c>
      <c r="P68">
        <f t="shared" si="7"/>
        <v>56.286474893733228</v>
      </c>
      <c r="Q68">
        <f t="shared" si="8"/>
        <v>0.64786754777150757</v>
      </c>
      <c r="R68">
        <f t="shared" si="9"/>
        <v>3259.4253381897875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76" si="12">LN(B69)</f>
        <v>4.1896547420264252</v>
      </c>
      <c r="D69">
        <f t="shared" ref="D69:D76" si="13">((C69-$Z$3)/$AA$3)</f>
        <v>0.24955769135348313</v>
      </c>
      <c r="E69" s="4">
        <f>Input!I70</f>
        <v>2887.3423423423424</v>
      </c>
      <c r="F69">
        <f t="shared" ref="F69:F76" si="14">E69-$E$4</f>
        <v>2886.0231660231661</v>
      </c>
      <c r="G69">
        <f t="shared" si="10"/>
        <v>2821.709738242826</v>
      </c>
      <c r="H69">
        <f t="shared" ref="H69:H76" si="15">(F69-G69)^2</f>
        <v>4136.2169928570265</v>
      </c>
      <c r="I69">
        <f t="shared" ref="I69:I76" si="16">(G69-$J$4)^2</f>
        <v>271421.67970420053</v>
      </c>
      <c r="N69" s="4">
        <f>Input!J70</f>
        <v>54.873444873445351</v>
      </c>
      <c r="O69">
        <f t="shared" ref="O69:O76" si="17">N69-$N$4</f>
        <v>54.540969540970018</v>
      </c>
      <c r="P69">
        <f t="shared" ref="P69:P76" si="18">$Y$3*((1/B69*$AA$3)*(1/SQRT(2*PI()))*EXP(-1*D69*D69/2))</f>
        <v>55.036285981124152</v>
      </c>
      <c r="Q69">
        <f t="shared" ref="Q69:Q76" si="19">(O69-P69)^2</f>
        <v>0.24533837588696414</v>
      </c>
      <c r="R69">
        <f t="shared" ref="R69:R76" si="20">(O69-S69)^2</f>
        <v>2974.717358469019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0.27981362816140193</v>
      </c>
      <c r="E70" s="4">
        <f>Input!I71</f>
        <v>2938.6164736164742</v>
      </c>
      <c r="F70">
        <f t="shared" si="14"/>
        <v>2937.297297297298</v>
      </c>
      <c r="G70">
        <f t="shared" ref="G70:G76" si="21">G69+P70</f>
        <v>2875.4921515134979</v>
      </c>
      <c r="H70">
        <f t="shared" si="15"/>
        <v>3819.8760453567797</v>
      </c>
      <c r="I70">
        <f t="shared" si="16"/>
        <v>330353.50785528589</v>
      </c>
      <c r="N70" s="4">
        <f>Input!J71</f>
        <v>51.274131274131832</v>
      </c>
      <c r="O70">
        <f t="shared" si="17"/>
        <v>50.941655941656499</v>
      </c>
      <c r="P70">
        <f t="shared" si="18"/>
        <v>53.782413270671825</v>
      </c>
      <c r="Q70">
        <f t="shared" si="19"/>
        <v>8.0699022023542852</v>
      </c>
      <c r="R70">
        <f t="shared" si="20"/>
        <v>2595.052310078107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0.30962131234800749</v>
      </c>
      <c r="E71" s="4">
        <f>Input!I72</f>
        <v>2987.5933075933076</v>
      </c>
      <c r="F71">
        <f t="shared" si="14"/>
        <v>2986.2741312741314</v>
      </c>
      <c r="G71">
        <f t="shared" si="21"/>
        <v>2928.02016364881</v>
      </c>
      <c r="H71">
        <f t="shared" si="15"/>
        <v>3393.5247440919898</v>
      </c>
      <c r="I71">
        <f t="shared" si="16"/>
        <v>393495.10713680513</v>
      </c>
      <c r="N71" s="4">
        <f>Input!J72</f>
        <v>48.976833976833404</v>
      </c>
      <c r="O71">
        <f t="shared" si="17"/>
        <v>48.644358644358071</v>
      </c>
      <c r="P71">
        <f t="shared" si="18"/>
        <v>52.52801213531189</v>
      </c>
      <c r="Q71">
        <f t="shared" si="19"/>
        <v>15.082764437797783</v>
      </c>
      <c r="R71">
        <f t="shared" si="20"/>
        <v>2366.2736279209339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0.33899383228884783</v>
      </c>
      <c r="E72" s="4">
        <f>Input!I73</f>
        <v>3035.1694551694554</v>
      </c>
      <c r="F72">
        <f t="shared" si="14"/>
        <v>3033.8502788502792</v>
      </c>
      <c r="G72">
        <f t="shared" si="21"/>
        <v>2979.2961254625034</v>
      </c>
      <c r="H72">
        <f t="shared" si="15"/>
        <v>2976.1556518569741</v>
      </c>
      <c r="I72">
        <f t="shared" si="16"/>
        <v>460454.32072809769</v>
      </c>
      <c r="N72" s="4">
        <f>Input!J73</f>
        <v>47.576147576147832</v>
      </c>
      <c r="O72">
        <f t="shared" si="17"/>
        <v>47.243672243672499</v>
      </c>
      <c r="P72">
        <f t="shared" si="18"/>
        <v>51.275961813693307</v>
      </c>
      <c r="Q72">
        <f t="shared" si="19"/>
        <v>16.259359176498592</v>
      </c>
      <c r="R72">
        <f t="shared" si="20"/>
        <v>2231.9645670675513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0.36794371135376219</v>
      </c>
      <c r="E73" s="4">
        <f>Input!I74</f>
        <v>3083.1853281853287</v>
      </c>
      <c r="F73">
        <f t="shared" si="14"/>
        <v>3081.8661518661524</v>
      </c>
      <c r="G73">
        <f t="shared" si="21"/>
        <v>3029.3250058326034</v>
      </c>
      <c r="H73">
        <f t="shared" si="15"/>
        <v>2760.5720265187229</v>
      </c>
      <c r="I73">
        <f t="shared" si="16"/>
        <v>530853.1887141125</v>
      </c>
      <c r="N73" s="4">
        <f>Input!J74</f>
        <v>48.01587301587324</v>
      </c>
      <c r="O73">
        <f t="shared" si="17"/>
        <v>47.683397683397907</v>
      </c>
      <c r="P73">
        <f t="shared" si="18"/>
        <v>50.028880370100232</v>
      </c>
      <c r="Q73">
        <f t="shared" si="19"/>
        <v>5.5012890336203606</v>
      </c>
      <c r="R73">
        <f t="shared" si="20"/>
        <v>2273.7064146330767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0.39648293996670486</v>
      </c>
      <c r="E74" s="4">
        <f>Input!I75</f>
        <v>3130.5684255684255</v>
      </c>
      <c r="F74">
        <f t="shared" si="14"/>
        <v>3129.2492492492493</v>
      </c>
      <c r="G74">
        <f t="shared" si="21"/>
        <v>3078.1141453689966</v>
      </c>
      <c r="H74">
        <f t="shared" si="15"/>
        <v>2614.7988488442347</v>
      </c>
      <c r="I74">
        <f t="shared" si="16"/>
        <v>604328.78348358115</v>
      </c>
      <c r="N74" s="4">
        <f>Input!J75</f>
        <v>47.383097383096811</v>
      </c>
      <c r="O74">
        <f t="shared" si="17"/>
        <v>47.050622050621477</v>
      </c>
      <c r="P74">
        <f t="shared" si="18"/>
        <v>48.789139536392931</v>
      </c>
      <c r="Q74">
        <f t="shared" si="19"/>
        <v>3.0224430483330949</v>
      </c>
      <c r="R74">
        <f t="shared" si="20"/>
        <v>2213.7610353504278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0.42462300542340431</v>
      </c>
      <c r="E75" s="4">
        <f>Input!I76</f>
        <v>3176.8082368082369</v>
      </c>
      <c r="F75">
        <f t="shared" si="14"/>
        <v>3175.4890604890606</v>
      </c>
      <c r="G75">
        <f t="shared" si="21"/>
        <v>3125.673024691911</v>
      </c>
      <c r="H75">
        <f t="shared" si="15"/>
        <v>2481.6374225428958</v>
      </c>
      <c r="I75">
        <f t="shared" si="16"/>
        <v>680533.83159113827</v>
      </c>
      <c r="N75" s="4">
        <f>Input!J76</f>
        <v>46.239811239811388</v>
      </c>
      <c r="O75">
        <f t="shared" si="17"/>
        <v>45.907335907336055</v>
      </c>
      <c r="P75">
        <f t="shared" si="18"/>
        <v>47.558879322914215</v>
      </c>
      <c r="Q75">
        <f t="shared" si="19"/>
        <v>2.7275956535395767</v>
      </c>
      <c r="R75">
        <f t="shared" si="20"/>
        <v>2107.4834901089862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0.45237491965242194</v>
      </c>
      <c r="E76" s="4">
        <f>Input!I77</f>
        <v>3220.5641355641355</v>
      </c>
      <c r="F76">
        <f t="shared" si="14"/>
        <v>3219.2449592449593</v>
      </c>
      <c r="G76">
        <f t="shared" si="21"/>
        <v>3172.0130469987444</v>
      </c>
      <c r="H76">
        <f t="shared" si="15"/>
        <v>2230.8535344341508</v>
      </c>
      <c r="I76">
        <f t="shared" si="16"/>
        <v>759137.14498895174</v>
      </c>
      <c r="N76" s="4">
        <f>Input!J77</f>
        <v>43.75589875589867</v>
      </c>
      <c r="O76">
        <f t="shared" si="17"/>
        <v>43.423423423423337</v>
      </c>
      <c r="P76">
        <f t="shared" si="18"/>
        <v>46.340022306833141</v>
      </c>
      <c r="Q76">
        <f t="shared" si="19"/>
        <v>8.5065490467073186</v>
      </c>
      <c r="R76">
        <f t="shared" si="20"/>
        <v>1885.5937018099105</v>
      </c>
    </row>
    <row r="77" spans="1:18" x14ac:dyDescent="0.25">
      <c r="A77">
        <f>Input!G78</f>
        <v>74</v>
      </c>
      <c r="B77">
        <f t="shared" ref="B77:B92" si="22">A77-$A$3</f>
        <v>74</v>
      </c>
      <c r="C77">
        <f t="shared" ref="C77:C92" si="23">LN(B77)</f>
        <v>4.3040650932041702</v>
      </c>
      <c r="D77">
        <f t="shared" ref="D77:D92" si="24">((C77-$Z$3)/$AA$3)</f>
        <v>0.47974924508753064</v>
      </c>
      <c r="E77" s="4">
        <f>Input!I78</f>
        <v>3263.1788931788933</v>
      </c>
      <c r="F77">
        <f t="shared" ref="F77:F92" si="25">E77-$E$4</f>
        <v>3261.8597168597171</v>
      </c>
      <c r="G77">
        <f t="shared" ref="G77:G92" si="26">G76+P77</f>
        <v>3217.1473345238228</v>
      </c>
      <c r="H77">
        <f t="shared" ref="H77:H92" si="27">(F77-G77)^2</f>
        <v>1999.1971341511917</v>
      </c>
      <c r="I77">
        <f t="shared" ref="I77:I92" si="28">(G77-$J$4)^2</f>
        <v>839823.88326808996</v>
      </c>
      <c r="N77" s="4">
        <f>Input!J78</f>
        <v>42.614757614757764</v>
      </c>
      <c r="O77">
        <f t="shared" ref="O77:O92" si="29">N77-$N$4</f>
        <v>42.282282282282431</v>
      </c>
      <c r="P77">
        <f t="shared" ref="P77:P92" si="30">$Y$3*((1/B77*$AA$3)*(1/SQRT(2*PI()))*EXP(-1*D77*D77/2))</f>
        <v>45.134287525078591</v>
      </c>
      <c r="Q77">
        <f t="shared" ref="Q77:Q92" si="31">(O77-P77)^2</f>
        <v>8.133933904936784</v>
      </c>
      <c r="R77">
        <f t="shared" ref="R77:R92" si="32">(O77-S77)^2</f>
        <v>1787.7913949986148</v>
      </c>
    </row>
    <row r="78" spans="1:18" x14ac:dyDescent="0.25">
      <c r="A78">
        <f>Input!G79</f>
        <v>75</v>
      </c>
      <c r="B78">
        <f t="shared" si="22"/>
        <v>75</v>
      </c>
      <c r="C78">
        <f t="shared" si="23"/>
        <v>4.3174881135363101</v>
      </c>
      <c r="D78">
        <f t="shared" si="24"/>
        <v>0.5067561188035169</v>
      </c>
      <c r="E78" s="4">
        <f>Input!I79</f>
        <v>3305.6113256113254</v>
      </c>
      <c r="F78">
        <f t="shared" si="25"/>
        <v>3304.2921492921491</v>
      </c>
      <c r="G78">
        <f t="shared" si="26"/>
        <v>3261.0905384389775</v>
      </c>
      <c r="H78">
        <f t="shared" si="27"/>
        <v>1866.3791803088732</v>
      </c>
      <c r="I78">
        <f t="shared" si="28"/>
        <v>922295.66719691735</v>
      </c>
      <c r="N78" s="4">
        <f>Input!J79</f>
        <v>42.432432432432051</v>
      </c>
      <c r="O78">
        <f t="shared" si="29"/>
        <v>42.099957099956718</v>
      </c>
      <c r="P78">
        <f t="shared" si="30"/>
        <v>43.943203915154747</v>
      </c>
      <c r="Q78">
        <f t="shared" si="31"/>
        <v>3.3975588217376762</v>
      </c>
      <c r="R78">
        <f t="shared" si="32"/>
        <v>1772.4063878181962</v>
      </c>
    </row>
    <row r="79" spans="1:18" x14ac:dyDescent="0.25">
      <c r="A79">
        <f>Input!G80</f>
        <v>76</v>
      </c>
      <c r="B79">
        <f t="shared" si="22"/>
        <v>76</v>
      </c>
      <c r="C79">
        <f t="shared" si="23"/>
        <v>4.3307333402863311</v>
      </c>
      <c r="D79">
        <f t="shared" si="24"/>
        <v>0.53340527505346436</v>
      </c>
      <c r="E79" s="4">
        <f>Input!I80</f>
        <v>3346.9819819819822</v>
      </c>
      <c r="F79">
        <f t="shared" si="25"/>
        <v>3345.662805662806</v>
      </c>
      <c r="G79">
        <f t="shared" si="26"/>
        <v>3303.8586616999796</v>
      </c>
      <c r="H79">
        <f t="shared" si="27"/>
        <v>1747.586452464715</v>
      </c>
      <c r="I79">
        <f t="shared" si="28"/>
        <v>1006270.562441892</v>
      </c>
      <c r="N79" s="4">
        <f>Input!J80</f>
        <v>41.370656370656889</v>
      </c>
      <c r="O79">
        <f t="shared" si="29"/>
        <v>41.038181038181555</v>
      </c>
      <c r="P79">
        <f t="shared" si="30"/>
        <v>42.76812326100189</v>
      </c>
      <c r="Q79">
        <f t="shared" si="31"/>
        <v>2.9927000942965583</v>
      </c>
      <c r="R79">
        <f t="shared" si="32"/>
        <v>1684.1323029225641</v>
      </c>
    </row>
    <row r="80" spans="1:18" x14ac:dyDescent="0.25">
      <c r="A80">
        <f>Input!G81</f>
        <v>77</v>
      </c>
      <c r="B80">
        <f t="shared" si="22"/>
        <v>77</v>
      </c>
      <c r="C80">
        <f t="shared" si="23"/>
        <v>4.3438054218536841</v>
      </c>
      <c r="D80">
        <f t="shared" si="24"/>
        <v>0.55970606633285103</v>
      </c>
      <c r="E80" s="4">
        <f>Input!I81</f>
        <v>3386.1883311883312</v>
      </c>
      <c r="F80">
        <f t="shared" si="25"/>
        <v>3384.869154869155</v>
      </c>
      <c r="G80">
        <f t="shared" si="26"/>
        <v>3345.4688943129095</v>
      </c>
      <c r="H80">
        <f t="shared" si="27"/>
        <v>1552.3805319000337</v>
      </c>
      <c r="I80">
        <f t="shared" si="28"/>
        <v>1091482.9509369878</v>
      </c>
      <c r="N80" s="4">
        <f>Input!J81</f>
        <v>39.206349206348932</v>
      </c>
      <c r="O80">
        <f t="shared" si="29"/>
        <v>38.873873873873599</v>
      </c>
      <c r="P80">
        <f t="shared" si="30"/>
        <v>41.610232612930069</v>
      </c>
      <c r="Q80">
        <f t="shared" si="31"/>
        <v>7.4876591488107165</v>
      </c>
      <c r="R80">
        <f t="shared" si="32"/>
        <v>1511.1780699618323</v>
      </c>
    </row>
    <row r="81" spans="1:18" x14ac:dyDescent="0.25">
      <c r="A81">
        <f>Input!G82</f>
        <v>78</v>
      </c>
      <c r="B81">
        <f t="shared" si="22"/>
        <v>78</v>
      </c>
      <c r="C81">
        <f t="shared" si="23"/>
        <v>4.3567088266895917</v>
      </c>
      <c r="D81">
        <f t="shared" si="24"/>
        <v>0.58566748308457905</v>
      </c>
      <c r="E81" s="4">
        <f>Input!I82</f>
        <v>3424.6482196482198</v>
      </c>
      <c r="F81">
        <f t="shared" si="25"/>
        <v>3423.3290433290435</v>
      </c>
      <c r="G81">
        <f t="shared" si="26"/>
        <v>3385.9394604736453</v>
      </c>
      <c r="H81">
        <f t="shared" si="27"/>
        <v>1397.9809061006872</v>
      </c>
      <c r="I81">
        <f t="shared" si="28"/>
        <v>1177683.3059570838</v>
      </c>
      <c r="N81" s="4">
        <f>Input!J82</f>
        <v>38.459888459888589</v>
      </c>
      <c r="O81">
        <f t="shared" si="29"/>
        <v>38.127413127413256</v>
      </c>
      <c r="P81">
        <f t="shared" si="30"/>
        <v>40.47056616073597</v>
      </c>
      <c r="Q81">
        <f t="shared" si="31"/>
        <v>5.4903661375694375</v>
      </c>
      <c r="R81">
        <f t="shared" si="32"/>
        <v>1453.6996317884445</v>
      </c>
    </row>
    <row r="82" spans="1:18" x14ac:dyDescent="0.25">
      <c r="A82">
        <f>Input!G83</f>
        <v>79</v>
      </c>
      <c r="B82">
        <f t="shared" si="22"/>
        <v>79</v>
      </c>
      <c r="C82">
        <f t="shared" si="23"/>
        <v>4.3694478524670215</v>
      </c>
      <c r="D82">
        <f t="shared" si="24"/>
        <v>0.611298172148796</v>
      </c>
      <c r="E82" s="4">
        <f>Input!I83</f>
        <v>3461.8382668382669</v>
      </c>
      <c r="F82">
        <f t="shared" si="25"/>
        <v>3460.5190905190907</v>
      </c>
      <c r="G82">
        <f t="shared" si="26"/>
        <v>3425.2894770212797</v>
      </c>
      <c r="H82">
        <f t="shared" si="27"/>
        <v>1241.1256672051461</v>
      </c>
      <c r="I82">
        <f t="shared" si="28"/>
        <v>1264637.8855682996</v>
      </c>
      <c r="N82" s="4">
        <f>Input!J83</f>
        <v>37.190047190047153</v>
      </c>
      <c r="O82">
        <f t="shared" si="29"/>
        <v>36.85757185757182</v>
      </c>
      <c r="P82">
        <f t="shared" si="30"/>
        <v>39.350016547634254</v>
      </c>
      <c r="Q82">
        <f t="shared" si="31"/>
        <v>6.2122805330204258</v>
      </c>
      <c r="R82">
        <f t="shared" si="32"/>
        <v>1358.4806032360702</v>
      </c>
    </row>
    <row r="83" spans="1:18" x14ac:dyDescent="0.25">
      <c r="A83">
        <f>Input!G84</f>
        <v>80</v>
      </c>
      <c r="B83">
        <f t="shared" si="22"/>
        <v>80</v>
      </c>
      <c r="C83">
        <f t="shared" si="23"/>
        <v>4.3820266346738812</v>
      </c>
      <c r="D83">
        <f t="shared" si="24"/>
        <v>0.63660645405224725</v>
      </c>
      <c r="E83" s="4">
        <f>Input!I84</f>
        <v>3498.8845988845997</v>
      </c>
      <c r="F83">
        <f t="shared" si="25"/>
        <v>3497.5654225654234</v>
      </c>
      <c r="G83">
        <f t="shared" si="26"/>
        <v>3463.5388226410591</v>
      </c>
      <c r="H83">
        <f t="shared" si="27"/>
        <v>1157.8095024127479</v>
      </c>
      <c r="I83">
        <f t="shared" si="28"/>
        <v>1352128.3577901174</v>
      </c>
      <c r="N83" s="4">
        <f>Input!J84</f>
        <v>37.046332046332736</v>
      </c>
      <c r="O83">
        <f t="shared" si="29"/>
        <v>36.713856713857403</v>
      </c>
      <c r="P83">
        <f t="shared" si="30"/>
        <v>38.249345619779582</v>
      </c>
      <c r="Q83">
        <f t="shared" si="31"/>
        <v>2.3577261802100904</v>
      </c>
      <c r="R83">
        <f t="shared" si="32"/>
        <v>1347.9072748056524</v>
      </c>
    </row>
    <row r="84" spans="1:18" x14ac:dyDescent="0.25">
      <c r="A84">
        <f>Input!G85</f>
        <v>81</v>
      </c>
      <c r="B84">
        <f t="shared" si="22"/>
        <v>81</v>
      </c>
      <c r="C84">
        <f t="shared" si="23"/>
        <v>4.3944491546724391</v>
      </c>
      <c r="D84">
        <f t="shared" si="24"/>
        <v>0.66160033922368411</v>
      </c>
      <c r="E84" s="4">
        <f>Input!I85</f>
        <v>3534.8863148863143</v>
      </c>
      <c r="F84">
        <f t="shared" si="25"/>
        <v>3533.567138567138</v>
      </c>
      <c r="G84">
        <f t="shared" si="26"/>
        <v>3500.7080172531578</v>
      </c>
      <c r="H84">
        <f t="shared" si="27"/>
        <v>1079.7218535268723</v>
      </c>
      <c r="I84">
        <f t="shared" si="28"/>
        <v>1439951.3695219043</v>
      </c>
      <c r="N84" s="4">
        <f>Input!J85</f>
        <v>36.001716001714613</v>
      </c>
      <c r="O84">
        <f t="shared" si="29"/>
        <v>35.669240669239279</v>
      </c>
      <c r="P84">
        <f t="shared" si="30"/>
        <v>37.169194612098501</v>
      </c>
      <c r="Q84">
        <f t="shared" si="31"/>
        <v>2.2498618306989244</v>
      </c>
      <c r="R84">
        <f t="shared" si="32"/>
        <v>1272.2947299201135</v>
      </c>
    </row>
    <row r="85" spans="1:18" x14ac:dyDescent="0.25">
      <c r="A85">
        <f>Input!G86</f>
        <v>82</v>
      </c>
      <c r="B85">
        <f t="shared" si="22"/>
        <v>82</v>
      </c>
      <c r="C85">
        <f t="shared" si="23"/>
        <v>4.4067192472642533</v>
      </c>
      <c r="D85">
        <f t="shared" si="24"/>
        <v>0.68628754321436425</v>
      </c>
      <c r="E85" s="4">
        <f>Input!I86</f>
        <v>3569.6911196911201</v>
      </c>
      <c r="F85">
        <f t="shared" si="25"/>
        <v>3568.3719433719439</v>
      </c>
      <c r="G85">
        <f t="shared" si="26"/>
        <v>3536.8181110292066</v>
      </c>
      <c r="H85">
        <f t="shared" si="27"/>
        <v>995.64433551356967</v>
      </c>
      <c r="I85">
        <f t="shared" si="28"/>
        <v>1527918.0700686444</v>
      </c>
      <c r="N85" s="4">
        <f>Input!J86</f>
        <v>34.804804804805826</v>
      </c>
      <c r="O85">
        <f t="shared" si="29"/>
        <v>34.472329472330493</v>
      </c>
      <c r="P85">
        <f t="shared" si="30"/>
        <v>36.1100937760487</v>
      </c>
      <c r="Q85">
        <f t="shared" si="31"/>
        <v>2.6822719145335827</v>
      </c>
      <c r="R85">
        <f t="shared" si="32"/>
        <v>1188.3414992489056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0.71067550099605303</v>
      </c>
      <c r="E86" s="4">
        <f>Input!I87</f>
        <v>3603.4706134706139</v>
      </c>
      <c r="F86">
        <f t="shared" si="25"/>
        <v>3602.1514371514377</v>
      </c>
      <c r="G86">
        <f t="shared" si="26"/>
        <v>3571.8905824881144</v>
      </c>
      <c r="H86">
        <f t="shared" si="27"/>
        <v>915.71932495477211</v>
      </c>
      <c r="I86">
        <f t="shared" si="28"/>
        <v>1615853.5989530575</v>
      </c>
      <c r="N86" s="4">
        <f>Input!J87</f>
        <v>33.779493779493805</v>
      </c>
      <c r="O86">
        <f t="shared" si="29"/>
        <v>33.447018447018472</v>
      </c>
      <c r="P86">
        <f t="shared" si="30"/>
        <v>35.072471458907877</v>
      </c>
      <c r="Q86">
        <f t="shared" si="31"/>
        <v>2.642097493860339</v>
      </c>
      <c r="R86">
        <f t="shared" si="32"/>
        <v>1118.703042995194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0.73477138040277046</v>
      </c>
      <c r="E87" s="4">
        <f>Input!I88</f>
        <v>3635.1758901758899</v>
      </c>
      <c r="F87">
        <f t="shared" si="25"/>
        <v>3633.8567138567137</v>
      </c>
      <c r="G87">
        <f t="shared" si="26"/>
        <v>3605.9472451355132</v>
      </c>
      <c r="H87">
        <f t="shared" si="27"/>
        <v>778.93844429966816</v>
      </c>
      <c r="I87">
        <f t="shared" si="28"/>
        <v>1703596.5466271851</v>
      </c>
      <c r="N87" s="4">
        <f>Input!J88</f>
        <v>31.705276705275992</v>
      </c>
      <c r="O87">
        <f t="shared" si="29"/>
        <v>31.372801372800659</v>
      </c>
      <c r="P87">
        <f t="shared" si="30"/>
        <v>34.056662647398539</v>
      </c>
      <c r="Q87">
        <f t="shared" si="31"/>
        <v>7.2031113412861609</v>
      </c>
      <c r="R87">
        <f t="shared" si="32"/>
        <v>984.25266597720292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0.75858209477713012</v>
      </c>
      <c r="E88" s="4">
        <f>Input!I89</f>
        <v>3663.897468897469</v>
      </c>
      <c r="F88">
        <f t="shared" si="25"/>
        <v>3662.5782925782928</v>
      </c>
      <c r="G88">
        <f t="shared" si="26"/>
        <v>3639.0101621264889</v>
      </c>
      <c r="H88">
        <f t="shared" si="27"/>
        <v>555.45677299324541</v>
      </c>
      <c r="I88">
        <f t="shared" si="28"/>
        <v>1790998.39569762</v>
      </c>
      <c r="N88" s="4">
        <f>Input!J89</f>
        <v>28.721578721579135</v>
      </c>
      <c r="O88">
        <f t="shared" si="29"/>
        <v>28.389103389103802</v>
      </c>
      <c r="P88">
        <f t="shared" si="30"/>
        <v>33.062916990975623</v>
      </c>
      <c r="Q88">
        <f t="shared" si="31"/>
        <v>21.844533585042043</v>
      </c>
      <c r="R88">
        <f t="shared" si="32"/>
        <v>805.94119123722498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0.78211431487705207</v>
      </c>
      <c r="E89" s="4">
        <f>Input!I90</f>
        <v>3690.6799656799658</v>
      </c>
      <c r="F89">
        <f t="shared" si="25"/>
        <v>3689.3607893607896</v>
      </c>
      <c r="G89">
        <f t="shared" si="26"/>
        <v>3671.1015684485369</v>
      </c>
      <c r="H89">
        <f t="shared" si="27"/>
        <v>333.39914832244477</v>
      </c>
      <c r="I89">
        <f t="shared" si="28"/>
        <v>1877922.9493549366</v>
      </c>
      <c r="N89" s="4">
        <f>Input!J90</f>
        <v>26.782496782496764</v>
      </c>
      <c r="O89">
        <f t="shared" si="29"/>
        <v>26.450021450021431</v>
      </c>
      <c r="P89">
        <f t="shared" si="30"/>
        <v>32.091406322048087</v>
      </c>
      <c r="Q89">
        <f t="shared" si="31"/>
        <v>31.825223274331208</v>
      </c>
      <c r="R89">
        <f t="shared" si="32"/>
        <v>699.60363470659377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0.80537448009420776</v>
      </c>
      <c r="E90" s="4">
        <f>Input!I91</f>
        <v>3715.7293007293006</v>
      </c>
      <c r="F90">
        <f t="shared" si="25"/>
        <v>3714.4101244101244</v>
      </c>
      <c r="G90">
        <f t="shared" si="26"/>
        <v>3702.2438001403862</v>
      </c>
      <c r="H90">
        <f t="shared" si="27"/>
        <v>148.01944623642069</v>
      </c>
      <c r="I90">
        <f t="shared" si="28"/>
        <v>1964245.7528483681</v>
      </c>
      <c r="N90" s="4">
        <f>Input!J91</f>
        <v>25.049335049334786</v>
      </c>
      <c r="O90">
        <f t="shared" si="29"/>
        <v>24.716859716859453</v>
      </c>
      <c r="P90">
        <f t="shared" si="30"/>
        <v>31.142231691849297</v>
      </c>
      <c r="Q90">
        <f t="shared" si="31"/>
        <v>41.285405016984882</v>
      </c>
      <c r="R90">
        <f t="shared" si="32"/>
        <v>610.92315426290952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0.82836880903133792</v>
      </c>
      <c r="E91" s="4">
        <f>Input!I92</f>
        <v>3739.6503646503647</v>
      </c>
      <c r="F91">
        <f t="shared" si="25"/>
        <v>3738.3311883311885</v>
      </c>
      <c r="G91">
        <f t="shared" si="26"/>
        <v>3732.4592300820836</v>
      </c>
      <c r="H91">
        <f t="shared" si="27"/>
        <v>34.479893679230663</v>
      </c>
      <c r="I91">
        <f t="shared" si="28"/>
        <v>2049853.5130694774</v>
      </c>
      <c r="N91" s="4">
        <f>Input!J92</f>
        <v>23.92106392106416</v>
      </c>
      <c r="O91">
        <f t="shared" si="29"/>
        <v>23.588588588588827</v>
      </c>
      <c r="P91">
        <f t="shared" si="30"/>
        <v>30.215429941697561</v>
      </c>
      <c r="Q91">
        <f t="shared" si="31"/>
        <v>43.915026319271995</v>
      </c>
      <c r="R91">
        <f t="shared" si="32"/>
        <v>556.42151160170306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0.851103309481962</v>
      </c>
      <c r="E92" s="4">
        <f>Input!I93</f>
        <v>3762.696267696268</v>
      </c>
      <c r="F92">
        <f t="shared" si="25"/>
        <v>3761.3770913770918</v>
      </c>
      <c r="G92">
        <f t="shared" si="26"/>
        <v>3761.7702099121361</v>
      </c>
      <c r="H92">
        <f t="shared" si="27"/>
        <v>0.15454218259539454</v>
      </c>
      <c r="I92">
        <f t="shared" si="28"/>
        <v>2134643.5206006742</v>
      </c>
      <c r="N92" s="4">
        <f>Input!J93</f>
        <v>23.045903045903287</v>
      </c>
      <c r="O92">
        <f t="shared" si="29"/>
        <v>22.713427713427954</v>
      </c>
      <c r="P92">
        <f t="shared" si="30"/>
        <v>29.310979830052563</v>
      </c>
      <c r="Q92">
        <f t="shared" si="31"/>
        <v>43.527693931577858</v>
      </c>
      <c r="R92">
        <f t="shared" si="32"/>
        <v>515.89979849311703</v>
      </c>
    </row>
    <row r="93" spans="1:18" x14ac:dyDescent="0.25">
      <c r="A93">
        <f>Input!G94</f>
        <v>90</v>
      </c>
      <c r="B93">
        <f t="shared" ref="B93:B127" si="33">A93-$A$3</f>
        <v>90</v>
      </c>
      <c r="C93">
        <f t="shared" ref="C93:C127" si="34">LN(B93)</f>
        <v>4.499809670330265</v>
      </c>
      <c r="D93">
        <f t="shared" ref="D93:D127" si="35">((C93-$Z$3)/$AA$3)</f>
        <v>0.87358378785252699</v>
      </c>
      <c r="E93" s="4">
        <f>Input!I94</f>
        <v>3785.1437151437153</v>
      </c>
      <c r="F93">
        <f t="shared" ref="F93:F127" si="36">E93-$E$4</f>
        <v>3783.8245388245391</v>
      </c>
      <c r="G93">
        <f t="shared" ref="G93:G127" si="37">G92+P93</f>
        <v>3790.19901764828</v>
      </c>
      <c r="H93">
        <f t="shared" ref="H93:H127" si="38">(F93-G93)^2</f>
        <v>40.633980274321182</v>
      </c>
      <c r="I93">
        <f t="shared" ref="I93:I127" si="39">(G93-$J$4)^2</f>
        <v>2218523.0779427881</v>
      </c>
      <c r="N93" s="4">
        <f>Input!J94</f>
        <v>22.447447447447303</v>
      </c>
      <c r="O93">
        <f t="shared" ref="O93:O127" si="40">N93-$N$4</f>
        <v>22.11497211497197</v>
      </c>
      <c r="P93">
        <f t="shared" ref="P93:P127" si="41">$Y$3*((1/B93*$AA$3)*(1/SQRT(2*PI()))*EXP(-1*D93*D93/2))</f>
        <v>28.428807736143938</v>
      </c>
      <c r="Q93">
        <f t="shared" ref="Q93:Q127" si="42">(O93-P93)^2</f>
        <v>39.864520251180011</v>
      </c>
      <c r="R93">
        <f t="shared" ref="R93:R127" si="43">(O93-S93)^2</f>
        <v>489.07199164598779</v>
      </c>
    </row>
    <row r="94" spans="1:18" x14ac:dyDescent="0.25">
      <c r="A94">
        <f>Input!G95</f>
        <v>91</v>
      </c>
      <c r="B94">
        <f t="shared" si="33"/>
        <v>91</v>
      </c>
      <c r="C94">
        <f t="shared" si="34"/>
        <v>4.5108595065168497</v>
      </c>
      <c r="D94">
        <f t="shared" si="35"/>
        <v>0.89581585806394515</v>
      </c>
      <c r="E94" s="4">
        <f>Input!I95</f>
        <v>3807.2200772200772</v>
      </c>
      <c r="F94">
        <f t="shared" si="36"/>
        <v>3805.900900900901</v>
      </c>
      <c r="G94">
        <f t="shared" si="37"/>
        <v>3817.7678106093463</v>
      </c>
      <c r="H94">
        <f t="shared" si="38"/>
        <v>140.82354602839311</v>
      </c>
      <c r="I94">
        <f t="shared" si="39"/>
        <v>2301408.9370568958</v>
      </c>
      <c r="N94" s="4">
        <f>Input!J95</f>
        <v>22.076362076361875</v>
      </c>
      <c r="O94">
        <f t="shared" si="40"/>
        <v>21.743886743886542</v>
      </c>
      <c r="P94">
        <f t="shared" si="41"/>
        <v>27.568792961066357</v>
      </c>
      <c r="Q94">
        <f t="shared" si="42"/>
        <v>33.929532438940072</v>
      </c>
      <c r="R94">
        <f t="shared" si="43"/>
        <v>472.79661073096486</v>
      </c>
    </row>
    <row r="95" spans="1:18" x14ac:dyDescent="0.25">
      <c r="A95">
        <f>Input!G96</f>
        <v>92</v>
      </c>
      <c r="B95">
        <f t="shared" si="33"/>
        <v>92</v>
      </c>
      <c r="C95">
        <f t="shared" si="34"/>
        <v>4.5217885770490405</v>
      </c>
      <c r="D95">
        <f t="shared" si="35"/>
        <v>0.91780494996670081</v>
      </c>
      <c r="E95" s="4">
        <f>Input!I96</f>
        <v>3828.9039039039039</v>
      </c>
      <c r="F95">
        <f t="shared" si="36"/>
        <v>3827.5847275847277</v>
      </c>
      <c r="G95">
        <f t="shared" si="37"/>
        <v>3844.498583256493</v>
      </c>
      <c r="H95">
        <f t="shared" si="38"/>
        <v>286.07851368530737</v>
      </c>
      <c r="I95">
        <f t="shared" si="39"/>
        <v>2383226.7488355152</v>
      </c>
      <c r="N95" s="4">
        <f>Input!J96</f>
        <v>21.683826683826737</v>
      </c>
      <c r="O95">
        <f t="shared" si="40"/>
        <v>21.351351351351404</v>
      </c>
      <c r="P95">
        <f t="shared" si="41"/>
        <v>26.730772647146544</v>
      </c>
      <c r="Q95">
        <f t="shared" si="42"/>
        <v>28.938173477654264</v>
      </c>
      <c r="R95">
        <f t="shared" si="43"/>
        <v>455.88020452885542</v>
      </c>
    </row>
    <row r="96" spans="1:18" x14ac:dyDescent="0.25">
      <c r="A96">
        <f>Input!G97</f>
        <v>93</v>
      </c>
      <c r="B96">
        <f t="shared" si="33"/>
        <v>93</v>
      </c>
      <c r="C96">
        <f t="shared" si="34"/>
        <v>4.5325994931532563</v>
      </c>
      <c r="D96">
        <f t="shared" si="35"/>
        <v>0.93955631730103994</v>
      </c>
      <c r="E96" s="4">
        <f>Input!I97</f>
        <v>3849.6010296010295</v>
      </c>
      <c r="F96">
        <f t="shared" si="36"/>
        <v>3848.2818532818533</v>
      </c>
      <c r="G96">
        <f t="shared" si="37"/>
        <v>3870.4131295926263</v>
      </c>
      <c r="H96">
        <f t="shared" si="38"/>
        <v>489.79339114378422</v>
      </c>
      <c r="I96">
        <f t="shared" si="39"/>
        <v>2463910.5266530989</v>
      </c>
      <c r="N96" s="4">
        <f>Input!J97</f>
        <v>20.697125697125557</v>
      </c>
      <c r="O96">
        <f t="shared" si="40"/>
        <v>20.364650364650224</v>
      </c>
      <c r="P96">
        <f t="shared" si="41"/>
        <v>25.914546336133323</v>
      </c>
      <c r="Q96">
        <f t="shared" si="42"/>
        <v>30.801345294284339</v>
      </c>
      <c r="R96">
        <f t="shared" si="43"/>
        <v>414.71898447444852</v>
      </c>
    </row>
    <row r="97" spans="1:18" x14ac:dyDescent="0.25">
      <c r="A97">
        <f>Input!G98</f>
        <v>94</v>
      </c>
      <c r="B97">
        <f t="shared" si="33"/>
        <v>94</v>
      </c>
      <c r="C97">
        <f t="shared" si="34"/>
        <v>4.5432947822700038</v>
      </c>
      <c r="D97">
        <f t="shared" si="35"/>
        <v>0.96107504523147103</v>
      </c>
      <c r="E97" s="4">
        <f>Input!I98</f>
        <v>3869.2256542256541</v>
      </c>
      <c r="F97">
        <f t="shared" si="36"/>
        <v>3867.9064779064779</v>
      </c>
      <c r="G97">
        <f t="shared" si="37"/>
        <v>3895.5330097789929</v>
      </c>
      <c r="H97">
        <f t="shared" si="38"/>
        <v>763.22526330308654</v>
      </c>
      <c r="I97">
        <f t="shared" si="39"/>
        <v>2543402.1257317178</v>
      </c>
      <c r="N97" s="4">
        <f>Input!J98</f>
        <v>19.62462462462463</v>
      </c>
      <c r="O97">
        <f t="shared" si="40"/>
        <v>19.292149292149297</v>
      </c>
      <c r="P97">
        <f t="shared" si="41"/>
        <v>25.119880186366586</v>
      </c>
      <c r="Q97">
        <f t="shared" si="42"/>
        <v>33.962447375414648</v>
      </c>
      <c r="R97">
        <f t="shared" si="43"/>
        <v>372.18702431057665</v>
      </c>
    </row>
    <row r="98" spans="1:18" x14ac:dyDescent="0.25">
      <c r="A98">
        <f>Input!G99</f>
        <v>95</v>
      </c>
      <c r="B98">
        <f t="shared" si="33"/>
        <v>95</v>
      </c>
      <c r="C98">
        <f t="shared" si="34"/>
        <v>4.5538768916005408</v>
      </c>
      <c r="D98">
        <f t="shared" si="35"/>
        <v>0.98236605748258699</v>
      </c>
      <c r="E98" s="4">
        <f>Input!I99</f>
        <v>3887.9944229944226</v>
      </c>
      <c r="F98">
        <f t="shared" si="36"/>
        <v>3886.6752466752464</v>
      </c>
      <c r="G98">
        <f t="shared" si="37"/>
        <v>3919.8795206475743</v>
      </c>
      <c r="H98">
        <f t="shared" si="38"/>
        <v>1102.5238100294109</v>
      </c>
      <c r="I98">
        <f t="shared" si="39"/>
        <v>2621650.7396908398</v>
      </c>
      <c r="N98" s="4">
        <f>Input!J99</f>
        <v>18.768768768768496</v>
      </c>
      <c r="O98">
        <f t="shared" si="40"/>
        <v>18.436293436293163</v>
      </c>
      <c r="P98">
        <f t="shared" si="41"/>
        <v>24.346510868581262</v>
      </c>
      <c r="Q98">
        <f t="shared" si="42"/>
        <v>34.930670096922142</v>
      </c>
      <c r="R98">
        <f t="shared" si="43"/>
        <v>339.89691566910636</v>
      </c>
    </row>
    <row r="99" spans="1:18" x14ac:dyDescent="0.25">
      <c r="A99">
        <f>Input!G100</f>
        <v>96</v>
      </c>
      <c r="B99">
        <f t="shared" si="33"/>
        <v>96</v>
      </c>
      <c r="C99">
        <f t="shared" si="34"/>
        <v>4.5643481914678361</v>
      </c>
      <c r="D99">
        <f t="shared" si="35"/>
        <v>1.0034341231012573</v>
      </c>
      <c r="E99" s="4">
        <f>Input!I100</f>
        <v>3906.102531102531</v>
      </c>
      <c r="F99">
        <f t="shared" si="36"/>
        <v>3904.7833547833548</v>
      </c>
      <c r="G99">
        <f t="shared" si="37"/>
        <v>3943.4736698069892</v>
      </c>
      <c r="H99">
        <f t="shared" si="38"/>
        <v>1496.9404766280707</v>
      </c>
      <c r="I99">
        <f t="shared" si="39"/>
        <v>2698612.4153265525</v>
      </c>
      <c r="N99" s="4">
        <f>Input!J100</f>
        <v>18.108108108108354</v>
      </c>
      <c r="O99">
        <f t="shared" si="40"/>
        <v>17.775632775633021</v>
      </c>
      <c r="P99">
        <f t="shared" si="41"/>
        <v>23.594149159414787</v>
      </c>
      <c r="Q99">
        <f t="shared" si="42"/>
        <v>33.855132908336842</v>
      </c>
      <c r="R99">
        <f t="shared" si="43"/>
        <v>315.97312057415888</v>
      </c>
    </row>
    <row r="100" spans="1:18" x14ac:dyDescent="0.25">
      <c r="A100">
        <f>Input!G101</f>
        <v>97</v>
      </c>
      <c r="B100">
        <f t="shared" si="33"/>
        <v>97</v>
      </c>
      <c r="C100">
        <f t="shared" si="34"/>
        <v>4.5747109785033828</v>
      </c>
      <c r="D100">
        <f t="shared" si="35"/>
        <v>1.0242838628684363</v>
      </c>
      <c r="E100" s="4">
        <f>Input!I101</f>
        <v>3923.4555984555986</v>
      </c>
      <c r="F100">
        <f t="shared" si="36"/>
        <v>3922.1364221364224</v>
      </c>
      <c r="G100">
        <f t="shared" si="37"/>
        <v>3966.3361530580246</v>
      </c>
      <c r="H100">
        <f t="shared" si="38"/>
        <v>1953.6162135420348</v>
      </c>
      <c r="I100">
        <f t="shared" si="39"/>
        <v>2774249.5863816682</v>
      </c>
      <c r="N100" s="4">
        <f>Input!J101</f>
        <v>17.353067353067672</v>
      </c>
      <c r="O100">
        <f t="shared" si="40"/>
        <v>17.020592020592339</v>
      </c>
      <c r="P100">
        <f t="shared" si="41"/>
        <v>22.862483251035627</v>
      </c>
      <c r="Q100">
        <f t="shared" si="42"/>
        <v>34.127693148330195</v>
      </c>
      <c r="R100">
        <f t="shared" si="43"/>
        <v>289.70055273145158</v>
      </c>
    </row>
    <row r="101" spans="1:18" x14ac:dyDescent="0.25">
      <c r="A101">
        <f>Input!G102</f>
        <v>98</v>
      </c>
      <c r="B101">
        <f t="shared" si="33"/>
        <v>98</v>
      </c>
      <c r="C101">
        <f t="shared" si="34"/>
        <v>4.5849674786705723</v>
      </c>
      <c r="D101">
        <f t="shared" si="35"/>
        <v>1.0449197553821385</v>
      </c>
      <c r="E101" s="4">
        <f>Input!I102</f>
        <v>3940.0622050622046</v>
      </c>
      <c r="F101">
        <f t="shared" si="36"/>
        <v>3938.7430287430284</v>
      </c>
      <c r="G101">
        <f t="shared" si="37"/>
        <v>3988.4873348526371</v>
      </c>
      <c r="H101">
        <f t="shared" si="38"/>
        <v>2474.4959903264548</v>
      </c>
      <c r="I101">
        <f t="shared" si="39"/>
        <v>2848530.6268203896</v>
      </c>
      <c r="N101" s="4">
        <f>Input!J102</f>
        <v>16.606606606605965</v>
      </c>
      <c r="O101">
        <f t="shared" si="40"/>
        <v>16.274131274130632</v>
      </c>
      <c r="P101">
        <f t="shared" si="41"/>
        <v>22.15118179461264</v>
      </c>
      <c r="Q101">
        <f t="shared" si="42"/>
        <v>34.539722820297847</v>
      </c>
      <c r="R101">
        <f t="shared" si="43"/>
        <v>264.8473487276367</v>
      </c>
    </row>
    <row r="102" spans="1:18" x14ac:dyDescent="0.25">
      <c r="A102">
        <f>Input!G103</f>
        <v>99</v>
      </c>
      <c r="B102">
        <f t="shared" si="33"/>
        <v>99</v>
      </c>
      <c r="C102">
        <f t="shared" si="34"/>
        <v>4.5951198501345898</v>
      </c>
      <c r="D102">
        <f t="shared" si="35"/>
        <v>1.0653461428316158</v>
      </c>
      <c r="E102" s="4">
        <f>Input!I103</f>
        <v>3955.9952809952811</v>
      </c>
      <c r="F102">
        <f t="shared" si="36"/>
        <v>3954.6761046761048</v>
      </c>
      <c r="G102">
        <f t="shared" si="37"/>
        <v>4009.9472315472508</v>
      </c>
      <c r="H102">
        <f t="shared" si="38"/>
        <v>3054.8974656063124</v>
      </c>
      <c r="I102">
        <f t="shared" si="39"/>
        <v>2921429.4239063081</v>
      </c>
      <c r="N102" s="4">
        <f>Input!J103</f>
        <v>15.933075933076452</v>
      </c>
      <c r="O102">
        <f t="shared" si="40"/>
        <v>15.600600600601119</v>
      </c>
      <c r="P102">
        <f t="shared" si="41"/>
        <v>21.459896694613676</v>
      </c>
      <c r="Q102">
        <f t="shared" si="42"/>
        <v>34.331350717310798</v>
      </c>
      <c r="R102">
        <f t="shared" si="43"/>
        <v>243.37873909947601</v>
      </c>
    </row>
    <row r="103" spans="1:18" x14ac:dyDescent="0.25">
      <c r="A103">
        <f>Input!G104</f>
        <v>100</v>
      </c>
      <c r="B103">
        <f t="shared" si="33"/>
        <v>100</v>
      </c>
      <c r="C103">
        <f t="shared" si="34"/>
        <v>4.6051701859880918</v>
      </c>
      <c r="D103">
        <f t="shared" si="35"/>
        <v>1.0855672364813718</v>
      </c>
      <c r="E103" s="4">
        <f>Input!I104</f>
        <v>3971.5851565851567</v>
      </c>
      <c r="F103">
        <f t="shared" si="36"/>
        <v>3970.2659802659805</v>
      </c>
      <c r="G103">
        <f t="shared" si="37"/>
        <v>4030.7354972174217</v>
      </c>
      <c r="H103">
        <f t="shared" si="38"/>
        <v>3656.5624803406304</v>
      </c>
      <c r="I103">
        <f t="shared" si="39"/>
        <v>2992924.9711972596</v>
      </c>
      <c r="N103" s="4">
        <f>Input!J104</f>
        <v>15.589875589875646</v>
      </c>
      <c r="O103">
        <f t="shared" si="40"/>
        <v>15.257400257400313</v>
      </c>
      <c r="P103">
        <f t="shared" si="41"/>
        <v>20.788265670170766</v>
      </c>
      <c r="Q103">
        <f t="shared" si="42"/>
        <v>30.590472214180473</v>
      </c>
      <c r="R103">
        <f t="shared" si="43"/>
        <v>232.78826261451914</v>
      </c>
    </row>
    <row r="104" spans="1:18" x14ac:dyDescent="0.25">
      <c r="A104">
        <f>Input!G105</f>
        <v>101</v>
      </c>
      <c r="B104">
        <f t="shared" si="33"/>
        <v>101</v>
      </c>
      <c r="C104">
        <f t="shared" si="34"/>
        <v>4.6151205168412597</v>
      </c>
      <c r="D104">
        <f t="shared" si="35"/>
        <v>1.105587121882301</v>
      </c>
      <c r="E104" s="4">
        <f>Input!I105</f>
        <v>3986.6752466752464</v>
      </c>
      <c r="F104">
        <f t="shared" si="36"/>
        <v>3985.3560703560702</v>
      </c>
      <c r="G104">
        <f t="shared" si="37"/>
        <v>4050.8714118164107</v>
      </c>
      <c r="H104">
        <f t="shared" si="38"/>
        <v>4292.2599666650176</v>
      </c>
      <c r="I104">
        <f t="shared" si="39"/>
        <v>3063000.9814120755</v>
      </c>
      <c r="N104" s="4">
        <f>Input!J105</f>
        <v>15.090090090089689</v>
      </c>
      <c r="O104">
        <f t="shared" si="40"/>
        <v>14.757614757614355</v>
      </c>
      <c r="P104">
        <f t="shared" si="41"/>
        <v>20.135914598988943</v>
      </c>
      <c r="Q104">
        <f t="shared" si="42"/>
        <v>28.926109183729917</v>
      </c>
      <c r="R104">
        <f t="shared" si="43"/>
        <v>217.78719333415702</v>
      </c>
    </row>
    <row r="105" spans="1:18" x14ac:dyDescent="0.25">
      <c r="A105">
        <f>Input!G106</f>
        <v>102</v>
      </c>
      <c r="B105">
        <f t="shared" si="33"/>
        <v>102</v>
      </c>
      <c r="C105">
        <f t="shared" si="34"/>
        <v>4.6249728132842707</v>
      </c>
      <c r="D105">
        <f t="shared" si="35"/>
        <v>1.1254097638261384</v>
      </c>
      <c r="E105" s="4">
        <f>Input!I106</f>
        <v>4001.6537966537971</v>
      </c>
      <c r="F105">
        <f t="shared" si="36"/>
        <v>4000.3346203346209</v>
      </c>
      <c r="G105">
        <f t="shared" si="37"/>
        <v>4070.3738714749215</v>
      </c>
      <c r="H105">
        <f t="shared" si="38"/>
        <v>4905.4967002941021</v>
      </c>
      <c r="I105">
        <f t="shared" si="39"/>
        <v>3131645.5189897316</v>
      </c>
      <c r="N105" s="4">
        <f>Input!J106</f>
        <v>14.978549978550745</v>
      </c>
      <c r="O105">
        <f t="shared" si="40"/>
        <v>14.646074646075412</v>
      </c>
      <c r="P105">
        <f t="shared" si="41"/>
        <v>19.502459658510979</v>
      </c>
      <c r="Q105">
        <f t="shared" si="42"/>
        <v>23.584475389008801</v>
      </c>
      <c r="R105">
        <f t="shared" si="43"/>
        <v>214.50750253841301</v>
      </c>
    </row>
    <row r="106" spans="1:18" x14ac:dyDescent="0.25">
      <c r="A106">
        <f>Input!G107</f>
        <v>103</v>
      </c>
      <c r="B106">
        <f t="shared" si="33"/>
        <v>103</v>
      </c>
      <c r="C106">
        <f t="shared" si="34"/>
        <v>4.6347289882296359</v>
      </c>
      <c r="D106">
        <f t="shared" si="35"/>
        <v>1.1450390110581987</v>
      </c>
      <c r="E106" s="4">
        <f>Input!I107</f>
        <v>4016.8382668382669</v>
      </c>
      <c r="F106">
        <f t="shared" si="36"/>
        <v>4015.5190905190907</v>
      </c>
      <c r="G106">
        <f t="shared" si="37"/>
        <v>4089.2613807532171</v>
      </c>
      <c r="H106">
        <f t="shared" si="38"/>
        <v>5437.9253689741272</v>
      </c>
      <c r="I106">
        <f t="shared" si="39"/>
        <v>3198850.6520483606</v>
      </c>
      <c r="N106" s="4">
        <f>Input!J107</f>
        <v>15.184470184469774</v>
      </c>
      <c r="O106">
        <f t="shared" si="40"/>
        <v>14.851994851994441</v>
      </c>
      <c r="P106">
        <f t="shared" si="41"/>
        <v>18.887509278295695</v>
      </c>
      <c r="Q106">
        <f t="shared" si="42"/>
        <v>16.285376684885545</v>
      </c>
      <c r="R106">
        <f t="shared" si="43"/>
        <v>220.58175108366936</v>
      </c>
    </row>
    <row r="107" spans="1:18" x14ac:dyDescent="0.25">
      <c r="A107">
        <f>Input!G108</f>
        <v>104</v>
      </c>
      <c r="B107">
        <f t="shared" si="33"/>
        <v>104</v>
      </c>
      <c r="C107">
        <f t="shared" si="34"/>
        <v>4.6443908991413725</v>
      </c>
      <c r="D107">
        <f t="shared" si="35"/>
        <v>1.1644786007624319</v>
      </c>
      <c r="E107" s="4">
        <f>Input!I108</f>
        <v>4032.2157872157873</v>
      </c>
      <c r="F107">
        <f t="shared" si="36"/>
        <v>4030.896610896611</v>
      </c>
      <c r="G107">
        <f t="shared" si="37"/>
        <v>4107.5520466700373</v>
      </c>
      <c r="H107">
        <f t="shared" si="38"/>
        <v>5876.0558336138747</v>
      </c>
      <c r="I107">
        <f t="shared" si="39"/>
        <v>3264612.1233576289</v>
      </c>
      <c r="N107" s="4">
        <f>Input!J108</f>
        <v>15.377520377520341</v>
      </c>
      <c r="O107">
        <f t="shared" si="40"/>
        <v>15.045045045045008</v>
      </c>
      <c r="P107">
        <f t="shared" si="41"/>
        <v>18.290665916819833</v>
      </c>
      <c r="Q107">
        <f t="shared" si="42"/>
        <v>10.534054843300378</v>
      </c>
      <c r="R107">
        <f t="shared" si="43"/>
        <v>226.35338040743335</v>
      </c>
    </row>
    <row r="108" spans="1:18" x14ac:dyDescent="0.25">
      <c r="A108">
        <f>Input!G109</f>
        <v>105</v>
      </c>
      <c r="B108">
        <f t="shared" si="33"/>
        <v>105</v>
      </c>
      <c r="C108">
        <f t="shared" si="34"/>
        <v>4.6539603501575231</v>
      </c>
      <c r="D108">
        <f t="shared" si="35"/>
        <v>1.1837321628318931</v>
      </c>
      <c r="E108" s="4">
        <f>Input!I109</f>
        <v>4047.4646074646071</v>
      </c>
      <c r="F108">
        <f t="shared" si="36"/>
        <v>4046.1454311454308</v>
      </c>
      <c r="G108">
        <f t="shared" si="37"/>
        <v>4125.2635743452201</v>
      </c>
      <c r="H108">
        <f t="shared" si="38"/>
        <v>6259.6805833823664</v>
      </c>
      <c r="I108">
        <f t="shared" si="39"/>
        <v>3328929.039860954</v>
      </c>
      <c r="N108" s="4">
        <f>Input!J109</f>
        <v>15.248820248819811</v>
      </c>
      <c r="O108">
        <f t="shared" si="40"/>
        <v>14.916344916344478</v>
      </c>
      <c r="P108">
        <f t="shared" si="41"/>
        <v>17.711527675183191</v>
      </c>
      <c r="Q108">
        <f t="shared" si="42"/>
        <v>7.8130466553092006</v>
      </c>
      <c r="R108">
        <f t="shared" si="43"/>
        <v>222.49734566335576</v>
      </c>
    </row>
    <row r="109" spans="1:18" x14ac:dyDescent="0.25">
      <c r="A109">
        <f>Input!G110</f>
        <v>106</v>
      </c>
      <c r="B109">
        <f t="shared" si="33"/>
        <v>106</v>
      </c>
      <c r="C109">
        <f t="shared" si="34"/>
        <v>4.6634390941120669</v>
      </c>
      <c r="D109">
        <f t="shared" si="35"/>
        <v>1.2028032239367916</v>
      </c>
      <c r="E109" s="4">
        <f>Input!I110</f>
        <v>4062.5504075504073</v>
      </c>
      <c r="F109">
        <f t="shared" si="36"/>
        <v>4061.231231231231</v>
      </c>
      <c r="G109">
        <f t="shared" si="37"/>
        <v>4142.4132641047072</v>
      </c>
      <c r="H109">
        <f t="shared" si="38"/>
        <v>6590.5224614701619</v>
      </c>
      <c r="I109">
        <f t="shared" si="39"/>
        <v>3391803.5802220767</v>
      </c>
      <c r="N109" s="4">
        <f>Input!J110</f>
        <v>15.085800085800201</v>
      </c>
      <c r="O109">
        <f t="shared" si="40"/>
        <v>14.753324753324868</v>
      </c>
      <c r="P109">
        <f t="shared" si="41"/>
        <v>17.149689759487348</v>
      </c>
      <c r="Q109">
        <f t="shared" si="42"/>
        <v>5.7425652427601017</v>
      </c>
      <c r="R109">
        <f t="shared" si="43"/>
        <v>217.66059127706828</v>
      </c>
    </row>
    <row r="110" spans="1:18" x14ac:dyDescent="0.25">
      <c r="A110">
        <f>Input!G111</f>
        <v>107</v>
      </c>
      <c r="B110">
        <f t="shared" si="33"/>
        <v>107</v>
      </c>
      <c r="C110">
        <f t="shared" si="34"/>
        <v>4.6728288344619058</v>
      </c>
      <c r="D110">
        <f t="shared" si="35"/>
        <v>1.2216952114015509</v>
      </c>
      <c r="E110" s="4">
        <f>Input!I111</f>
        <v>4077.2393822393824</v>
      </c>
      <c r="F110">
        <f t="shared" si="36"/>
        <v>4075.9202059202062</v>
      </c>
      <c r="G110">
        <f t="shared" si="37"/>
        <v>4159.0180099076752</v>
      </c>
      <c r="H110">
        <f t="shared" si="38"/>
        <v>6905.2450275398151</v>
      </c>
      <c r="I110">
        <f t="shared" si="39"/>
        <v>3453240.7198215621</v>
      </c>
      <c r="N110" s="4">
        <f>Input!J111</f>
        <v>14.688974688975122</v>
      </c>
      <c r="O110">
        <f t="shared" si="40"/>
        <v>14.356499356499789</v>
      </c>
      <c r="P110">
        <f t="shared" si="41"/>
        <v>16.6047458029681</v>
      </c>
      <c r="Q110">
        <f t="shared" si="42"/>
        <v>5.0546120840573892</v>
      </c>
      <c r="R110">
        <f t="shared" si="43"/>
        <v>206.10907377317886</v>
      </c>
    </row>
    <row r="111" spans="1:18" x14ac:dyDescent="0.25">
      <c r="A111">
        <f>Input!G112</f>
        <v>108</v>
      </c>
      <c r="B111">
        <f t="shared" si="33"/>
        <v>108</v>
      </c>
      <c r="C111">
        <f t="shared" si="34"/>
        <v>4.6821312271242199</v>
      </c>
      <c r="D111">
        <f t="shared" si="35"/>
        <v>1.240411456901537</v>
      </c>
      <c r="E111" s="4">
        <f>Input!I112</f>
        <v>4091.969111969112</v>
      </c>
      <c r="F111">
        <f t="shared" si="36"/>
        <v>4090.6499356499357</v>
      </c>
      <c r="G111">
        <f t="shared" si="37"/>
        <v>4175.0942989659734</v>
      </c>
      <c r="H111">
        <f t="shared" si="38"/>
        <v>7130.8504958509657</v>
      </c>
      <c r="I111">
        <f t="shared" si="39"/>
        <v>3513247.9725916046</v>
      </c>
      <c r="N111" s="4">
        <f>Input!J112</f>
        <v>14.72972972972957</v>
      </c>
      <c r="O111">
        <f t="shared" si="40"/>
        <v>14.397254397254237</v>
      </c>
      <c r="P111">
        <f t="shared" si="41"/>
        <v>16.076289058297991</v>
      </c>
      <c r="Q111">
        <f t="shared" si="42"/>
        <v>2.8191573929863156</v>
      </c>
      <c r="R111">
        <f t="shared" si="43"/>
        <v>207.28093417925646</v>
      </c>
    </row>
    <row r="112" spans="1:18" x14ac:dyDescent="0.25">
      <c r="A112">
        <f>Input!G113</f>
        <v>109</v>
      </c>
      <c r="B112">
        <f t="shared" si="33"/>
        <v>109</v>
      </c>
      <c r="C112">
        <f t="shared" si="34"/>
        <v>4.6913478822291435</v>
      </c>
      <c r="D112">
        <f t="shared" si="35"/>
        <v>1.258955199989408</v>
      </c>
      <c r="E112" s="4">
        <f>Input!I113</f>
        <v>4106.5422565422568</v>
      </c>
      <c r="F112">
        <f t="shared" si="36"/>
        <v>4105.2230802230806</v>
      </c>
      <c r="G112">
        <f t="shared" si="37"/>
        <v>4190.658212435811</v>
      </c>
      <c r="H112">
        <f t="shared" si="38"/>
        <v>7299.161816206728</v>
      </c>
      <c r="I112">
        <f t="shared" si="39"/>
        <v>3571835.1490502395</v>
      </c>
      <c r="N112" s="4">
        <f>Input!J113</f>
        <v>14.573144573144873</v>
      </c>
      <c r="O112">
        <f t="shared" si="40"/>
        <v>14.24066924066954</v>
      </c>
      <c r="P112">
        <f t="shared" si="41"/>
        <v>15.563913469837299</v>
      </c>
      <c r="Q112">
        <f t="shared" si="42"/>
        <v>1.7509752900257776</v>
      </c>
      <c r="R112">
        <f t="shared" si="43"/>
        <v>202.79666042215158</v>
      </c>
    </row>
    <row r="113" spans="1:18" x14ac:dyDescent="0.25">
      <c r="A113">
        <f>Input!G114</f>
        <v>110</v>
      </c>
      <c r="B113">
        <f t="shared" si="33"/>
        <v>110</v>
      </c>
      <c r="C113">
        <f t="shared" si="34"/>
        <v>4.7004803657924166</v>
      </c>
      <c r="D113">
        <f t="shared" si="35"/>
        <v>1.2773295914604605</v>
      </c>
      <c r="E113" s="4">
        <f>Input!I114</f>
        <v>4120.6413556413554</v>
      </c>
      <c r="F113">
        <f t="shared" si="36"/>
        <v>4119.3221793221792</v>
      </c>
      <c r="G113">
        <f t="shared" si="37"/>
        <v>4205.7254270708099</v>
      </c>
      <c r="H113">
        <f t="shared" si="38"/>
        <v>7465.5212215112642</v>
      </c>
      <c r="I113">
        <f t="shared" si="39"/>
        <v>3629014.1298776157</v>
      </c>
      <c r="N113" s="4">
        <f>Input!J114</f>
        <v>14.099099099098567</v>
      </c>
      <c r="O113">
        <f t="shared" si="40"/>
        <v>13.766623766623233</v>
      </c>
      <c r="P113">
        <f t="shared" si="41"/>
        <v>15.067214634998463</v>
      </c>
      <c r="Q113">
        <f t="shared" si="42"/>
        <v>1.6915366069010327</v>
      </c>
      <c r="R113">
        <f t="shared" si="43"/>
        <v>189.51992993175566</v>
      </c>
    </row>
    <row r="114" spans="1:18" x14ac:dyDescent="0.25">
      <c r="A114">
        <f>Input!G115</f>
        <v>111</v>
      </c>
      <c r="B114">
        <f t="shared" si="33"/>
        <v>111</v>
      </c>
      <c r="C114">
        <f t="shared" si="34"/>
        <v>4.7095302013123339</v>
      </c>
      <c r="D114">
        <f t="shared" si="35"/>
        <v>1.2955376965656615</v>
      </c>
      <c r="E114" s="4">
        <f>Input!I115</f>
        <v>4134.3436293436298</v>
      </c>
      <c r="F114">
        <f t="shared" si="36"/>
        <v>4133.0244530244536</v>
      </c>
      <c r="G114">
        <f t="shared" si="37"/>
        <v>4220.3112177341163</v>
      </c>
      <c r="H114">
        <f t="shared" si="38"/>
        <v>7618.9792934800262</v>
      </c>
      <c r="I114">
        <f t="shared" si="39"/>
        <v>3684798.6543660299</v>
      </c>
      <c r="N114" s="4">
        <f>Input!J115</f>
        <v>13.702273702274397</v>
      </c>
      <c r="O114">
        <f t="shared" si="40"/>
        <v>13.369798369799064</v>
      </c>
      <c r="P114">
        <f t="shared" si="41"/>
        <v>14.585790663306735</v>
      </c>
      <c r="Q114">
        <f t="shared" si="42"/>
        <v>1.4786372578700471</v>
      </c>
      <c r="R114">
        <f t="shared" si="43"/>
        <v>178.75150844908171</v>
      </c>
    </row>
    <row r="115" spans="1:18" x14ac:dyDescent="0.25">
      <c r="A115">
        <f>Input!G116</f>
        <v>112</v>
      </c>
      <c r="B115">
        <f t="shared" si="33"/>
        <v>112</v>
      </c>
      <c r="C115">
        <f t="shared" si="34"/>
        <v>4.7184988712950942</v>
      </c>
      <c r="D115">
        <f t="shared" si="35"/>
        <v>1.3135824980806234</v>
      </c>
      <c r="E115" s="4">
        <f>Input!I116</f>
        <v>4147.7584727584726</v>
      </c>
      <c r="F115">
        <f t="shared" si="36"/>
        <v>4146.4392964392964</v>
      </c>
      <c r="G115">
        <f t="shared" si="37"/>
        <v>4234.4304606752967</v>
      </c>
      <c r="H115">
        <f t="shared" si="38"/>
        <v>7742.4449836067706</v>
      </c>
      <c r="I115">
        <f t="shared" si="39"/>
        <v>3739204.1230710014</v>
      </c>
      <c r="N115" s="4">
        <f>Input!J116</f>
        <v>13.414843414842835</v>
      </c>
      <c r="O115">
        <f t="shared" si="40"/>
        <v>13.082368082367502</v>
      </c>
      <c r="P115">
        <f t="shared" si="41"/>
        <v>14.119242941180397</v>
      </c>
      <c r="Q115">
        <f t="shared" si="42"/>
        <v>1.075109472838262</v>
      </c>
      <c r="R115">
        <f t="shared" si="43"/>
        <v>171.14835464254796</v>
      </c>
    </row>
    <row r="116" spans="1:18" x14ac:dyDescent="0.25">
      <c r="A116">
        <f>Input!G117</f>
        <v>113</v>
      </c>
      <c r="B116">
        <f t="shared" si="33"/>
        <v>113</v>
      </c>
      <c r="C116">
        <f t="shared" si="34"/>
        <v>4.7273878187123408</v>
      </c>
      <c r="D116">
        <f t="shared" si="35"/>
        <v>1.3314668992381498</v>
      </c>
      <c r="E116" s="4">
        <f>Input!I117</f>
        <v>4160.7550407550416</v>
      </c>
      <c r="F116">
        <f t="shared" si="36"/>
        <v>4159.4358644358654</v>
      </c>
      <c r="G116">
        <f t="shared" si="37"/>
        <v>4248.0976374852235</v>
      </c>
      <c r="H116">
        <f t="shared" si="38"/>
        <v>7860.9100002558807</v>
      </c>
      <c r="I116">
        <f t="shared" si="39"/>
        <v>3792247.4139916417</v>
      </c>
      <c r="N116" s="4">
        <f>Input!J117</f>
        <v>12.996567996568956</v>
      </c>
      <c r="O116">
        <f t="shared" si="40"/>
        <v>12.664092664093623</v>
      </c>
      <c r="P116">
        <f t="shared" si="41"/>
        <v>13.667176809927122</v>
      </c>
      <c r="Q116">
        <f t="shared" si="42"/>
        <v>1.0061778036225211</v>
      </c>
      <c r="R116">
        <f t="shared" si="43"/>
        <v>160.37924300474992</v>
      </c>
    </row>
    <row r="117" spans="1:18" x14ac:dyDescent="0.25">
      <c r="A117">
        <f>Input!G118</f>
        <v>114</v>
      </c>
      <c r="B117">
        <f t="shared" si="33"/>
        <v>114</v>
      </c>
      <c r="C117">
        <f t="shared" si="34"/>
        <v>4.7361984483944957</v>
      </c>
      <c r="D117">
        <f t="shared" si="35"/>
        <v>1.3491937265315972</v>
      </c>
      <c r="E117" s="4">
        <f>Input!I118</f>
        <v>4173.2732732732738</v>
      </c>
      <c r="F117">
        <f t="shared" si="36"/>
        <v>4171.9540969540976</v>
      </c>
      <c r="G117">
        <f t="shared" si="37"/>
        <v>4261.3268396491721</v>
      </c>
      <c r="H117">
        <f t="shared" si="38"/>
        <v>7987.4871368399963</v>
      </c>
      <c r="I117">
        <f t="shared" si="39"/>
        <v>3843946.7116143722</v>
      </c>
      <c r="N117" s="4">
        <f>Input!J118</f>
        <v>12.518232518232253</v>
      </c>
      <c r="O117">
        <f t="shared" si="40"/>
        <v>12.18575718575692</v>
      </c>
      <c r="P117">
        <f t="shared" si="41"/>
        <v>13.229202163949134</v>
      </c>
      <c r="Q117">
        <f t="shared" si="42"/>
        <v>1.0887774225145508</v>
      </c>
      <c r="R117">
        <f t="shared" si="43"/>
        <v>148.4926781902264</v>
      </c>
    </row>
    <row r="118" spans="1:18" x14ac:dyDescent="0.25">
      <c r="A118">
        <f>Input!G119</f>
        <v>115</v>
      </c>
      <c r="B118">
        <f t="shared" si="33"/>
        <v>115</v>
      </c>
      <c r="C118">
        <f t="shared" si="34"/>
        <v>4.7449321283632502</v>
      </c>
      <c r="D118">
        <f t="shared" si="35"/>
        <v>1.3667657323958233</v>
      </c>
      <c r="E118" s="4">
        <f>Input!I119</f>
        <v>4185.0986700986705</v>
      </c>
      <c r="F118">
        <f t="shared" si="36"/>
        <v>4183.7794937794943</v>
      </c>
      <c r="G118">
        <f t="shared" si="37"/>
        <v>4274.1317736248475</v>
      </c>
      <c r="H118">
        <f t="shared" si="38"/>
        <v>8163.534473253022</v>
      </c>
      <c r="I118">
        <f t="shared" si="39"/>
        <v>3894321.3481635558</v>
      </c>
      <c r="N118" s="4">
        <f>Input!J119</f>
        <v>11.825396825396638</v>
      </c>
      <c r="O118">
        <f t="shared" si="40"/>
        <v>11.492921492921305</v>
      </c>
      <c r="P118">
        <f t="shared" si="41"/>
        <v>12.804933975675462</v>
      </c>
      <c r="Q118">
        <f t="shared" si="42"/>
        <v>1.721376754902729</v>
      </c>
      <c r="R118">
        <f t="shared" si="43"/>
        <v>132.08724444245246</v>
      </c>
    </row>
    <row r="119" spans="1:18" x14ac:dyDescent="0.25">
      <c r="A119">
        <f>Input!G120</f>
        <v>116</v>
      </c>
      <c r="B119">
        <f t="shared" si="33"/>
        <v>116</v>
      </c>
      <c r="C119">
        <f t="shared" si="34"/>
        <v>4.7535901911063645</v>
      </c>
      <c r="D119">
        <f t="shared" si="35"/>
        <v>1.3841855977720607</v>
      </c>
      <c r="E119" s="4">
        <f>Input!I120</f>
        <v>4196.1904761904761</v>
      </c>
      <c r="F119">
        <f t="shared" si="36"/>
        <v>4194.8712998712999</v>
      </c>
      <c r="G119">
        <f t="shared" si="37"/>
        <v>4286.5257663781385</v>
      </c>
      <c r="H119">
        <f t="shared" si="38"/>
        <v>8400.5412306532016</v>
      </c>
      <c r="I119">
        <f t="shared" si="39"/>
        <v>3943391.6564154755</v>
      </c>
      <c r="N119" s="4">
        <f>Input!J120</f>
        <v>11.091806091805665</v>
      </c>
      <c r="O119">
        <f t="shared" si="40"/>
        <v>10.759330759330332</v>
      </c>
      <c r="P119">
        <f t="shared" si="41"/>
        <v>12.393992753290719</v>
      </c>
      <c r="Q119">
        <f t="shared" si="42"/>
        <v>2.6721198344985493</v>
      </c>
      <c r="R119">
        <f t="shared" si="43"/>
        <v>115.76319838867182</v>
      </c>
    </row>
    <row r="120" spans="1:18" x14ac:dyDescent="0.25">
      <c r="A120">
        <f>Input!G121</f>
        <v>117</v>
      </c>
      <c r="B120">
        <f t="shared" si="33"/>
        <v>117</v>
      </c>
      <c r="C120">
        <f t="shared" si="34"/>
        <v>4.7621739347977563</v>
      </c>
      <c r="D120">
        <f t="shared" si="35"/>
        <v>1.4014559345627118</v>
      </c>
      <c r="E120" s="4">
        <f>Input!I121</f>
        <v>4207.2114972114969</v>
      </c>
      <c r="F120">
        <f t="shared" si="36"/>
        <v>4205.8923208923206</v>
      </c>
      <c r="G120">
        <f t="shared" si="37"/>
        <v>4298.5217713150441</v>
      </c>
      <c r="H120">
        <f t="shared" si="38"/>
        <v>8580.2150856157896</v>
      </c>
      <c r="I120">
        <f t="shared" si="39"/>
        <v>3991178.8334475341</v>
      </c>
      <c r="N120" s="4">
        <f>Input!J121</f>
        <v>11.021021021020715</v>
      </c>
      <c r="O120">
        <f t="shared" si="40"/>
        <v>10.688545688545382</v>
      </c>
      <c r="P120">
        <f t="shared" si="41"/>
        <v>11.996004936905774</v>
      </c>
      <c r="Q120">
        <f t="shared" si="42"/>
        <v>1.7094496861231199</v>
      </c>
      <c r="R120">
        <f t="shared" si="43"/>
        <v>114.24500893612208</v>
      </c>
    </row>
    <row r="121" spans="1:18" x14ac:dyDescent="0.25">
      <c r="A121">
        <f>Input!G122</f>
        <v>118</v>
      </c>
      <c r="B121">
        <f t="shared" si="33"/>
        <v>118</v>
      </c>
      <c r="C121">
        <f t="shared" si="34"/>
        <v>4.7706846244656651</v>
      </c>
      <c r="D121">
        <f t="shared" si="35"/>
        <v>1.418579287981675</v>
      </c>
      <c r="E121" s="4">
        <f>Input!I122</f>
        <v>4217.7456027456028</v>
      </c>
      <c r="F121">
        <f t="shared" si="36"/>
        <v>4216.4264264264266</v>
      </c>
      <c r="G121">
        <f t="shared" si="37"/>
        <v>4310.132374553461</v>
      </c>
      <c r="H121">
        <f t="shared" si="38"/>
        <v>8780.8047143864605</v>
      </c>
      <c r="I121">
        <f t="shared" si="39"/>
        <v>4037704.8147121286</v>
      </c>
      <c r="N121" s="4">
        <f>Input!J122</f>
        <v>10.534105534105947</v>
      </c>
      <c r="O121">
        <f t="shared" si="40"/>
        <v>10.201630201630614</v>
      </c>
      <c r="P121">
        <f t="shared" si="41"/>
        <v>11.610603238417045</v>
      </c>
      <c r="Q121">
        <f t="shared" si="42"/>
        <v>1.9852050183911782</v>
      </c>
      <c r="R121">
        <f t="shared" si="43"/>
        <v>104.07325877082188</v>
      </c>
    </row>
    <row r="122" spans="1:18" x14ac:dyDescent="0.25">
      <c r="A122">
        <f>Input!G123</f>
        <v>119</v>
      </c>
      <c r="B122">
        <f t="shared" si="33"/>
        <v>119</v>
      </c>
      <c r="C122">
        <f t="shared" si="34"/>
        <v>4.7791234931115296</v>
      </c>
      <c r="D122">
        <f t="shared" si="35"/>
        <v>1.4355581388055063</v>
      </c>
      <c r="E122" s="4">
        <f>Input!I123</f>
        <v>4227.6619476619471</v>
      </c>
      <c r="F122">
        <f t="shared" si="36"/>
        <v>4226.3427713427709</v>
      </c>
      <c r="G122">
        <f t="shared" si="37"/>
        <v>4321.3698014833863</v>
      </c>
      <c r="H122">
        <f t="shared" si="38"/>
        <v>9030.1364573454193</v>
      </c>
      <c r="I122">
        <f t="shared" si="39"/>
        <v>4082992.1578438343</v>
      </c>
      <c r="N122" s="4">
        <f>Input!J123</f>
        <v>9.9163449163443147</v>
      </c>
      <c r="O122">
        <f t="shared" si="40"/>
        <v>9.5838695838689816</v>
      </c>
      <c r="P122">
        <f t="shared" si="41"/>
        <v>11.237426929925705</v>
      </c>
      <c r="Q122">
        <f t="shared" si="42"/>
        <v>2.7342518966981562</v>
      </c>
      <c r="R122">
        <f t="shared" si="43"/>
        <v>91.850556200609006</v>
      </c>
    </row>
    <row r="123" spans="1:18" x14ac:dyDescent="0.25">
      <c r="A123">
        <f>Input!G124</f>
        <v>120</v>
      </c>
      <c r="B123">
        <f t="shared" si="33"/>
        <v>120</v>
      </c>
      <c r="C123">
        <f t="shared" si="34"/>
        <v>4.7874917427820458</v>
      </c>
      <c r="D123">
        <f t="shared" si="35"/>
        <v>1.45239490553038</v>
      </c>
      <c r="E123" s="4">
        <f>Input!I124</f>
        <v>4236.5508365508367</v>
      </c>
      <c r="F123">
        <f t="shared" si="36"/>
        <v>4235.2316602316605</v>
      </c>
      <c r="G123">
        <f t="shared" si="37"/>
        <v>4332.2459235686219</v>
      </c>
      <c r="H123">
        <f t="shared" si="38"/>
        <v>9411.7672908133027</v>
      </c>
      <c r="I123">
        <f t="shared" si="39"/>
        <v>4127063.9356290614</v>
      </c>
      <c r="N123" s="4">
        <f>Input!J124</f>
        <v>8.8888888888895963</v>
      </c>
      <c r="O123">
        <f t="shared" si="40"/>
        <v>8.5564135564142632</v>
      </c>
      <c r="P123">
        <f t="shared" si="41"/>
        <v>10.876122085235867</v>
      </c>
      <c r="Q123">
        <f t="shared" si="42"/>
        <v>5.381047658687689</v>
      </c>
      <c r="R123">
        <f t="shared" si="43"/>
        <v>73.212212948389777</v>
      </c>
    </row>
    <row r="124" spans="1:18" x14ac:dyDescent="0.25">
      <c r="A124">
        <f>Input!G125</f>
        <v>121</v>
      </c>
      <c r="B124">
        <f t="shared" si="33"/>
        <v>121</v>
      </c>
      <c r="C124">
        <f t="shared" si="34"/>
        <v>4.7957905455967413</v>
      </c>
      <c r="D124">
        <f t="shared" si="35"/>
        <v>1.4690919464395493</v>
      </c>
      <c r="E124" s="4">
        <f>Input!I125</f>
        <v>4243.9081939081934</v>
      </c>
      <c r="F124">
        <f t="shared" si="36"/>
        <v>4242.5890175890172</v>
      </c>
      <c r="G124">
        <f t="shared" si="37"/>
        <v>4342.772265347242</v>
      </c>
      <c r="H124">
        <f t="shared" si="38"/>
        <v>10036.683131385846</v>
      </c>
      <c r="I124">
        <f t="shared" si="39"/>
        <v>4169943.6375887031</v>
      </c>
      <c r="N124" s="4">
        <f>Input!J125</f>
        <v>7.3573573573567046</v>
      </c>
      <c r="O124">
        <f t="shared" si="40"/>
        <v>7.0248820248813724</v>
      </c>
      <c r="P124">
        <f t="shared" si="41"/>
        <v>10.526341778619908</v>
      </c>
      <c r="Q124">
        <f t="shared" si="42"/>
        <v>12.260220407050729</v>
      </c>
      <c r="R124">
        <f t="shared" si="43"/>
        <v>49.34896746350141</v>
      </c>
    </row>
    <row r="125" spans="1:18" x14ac:dyDescent="0.25">
      <c r="A125">
        <f>Input!G126</f>
        <v>122</v>
      </c>
      <c r="B125">
        <f t="shared" si="33"/>
        <v>122</v>
      </c>
      <c r="C125">
        <f t="shared" si="34"/>
        <v>4.8040210447332568</v>
      </c>
      <c r="D125">
        <f t="shared" si="35"/>
        <v>1.485651561585716</v>
      </c>
      <c r="E125" s="4">
        <f>Input!I126</f>
        <v>4249.7790647790653</v>
      </c>
      <c r="F125">
        <f t="shared" si="36"/>
        <v>4248.459888459889</v>
      </c>
      <c r="G125">
        <f t="shared" si="37"/>
        <v>4352.9600115919711</v>
      </c>
      <c r="H125">
        <f t="shared" si="38"/>
        <v>10920.275734620316</v>
      </c>
      <c r="I125">
        <f t="shared" si="39"/>
        <v>4211655.079646321</v>
      </c>
      <c r="N125" s="4">
        <f>Input!J126</f>
        <v>5.8708708708718405</v>
      </c>
      <c r="O125">
        <f t="shared" si="40"/>
        <v>5.5383955383965082</v>
      </c>
      <c r="P125">
        <f t="shared" si="41"/>
        <v>10.187746244729555</v>
      </c>
      <c r="Q125">
        <f t="shared" si="42"/>
        <v>21.616461990479596</v>
      </c>
      <c r="R125">
        <f t="shared" si="43"/>
        <v>30.673825139730347</v>
      </c>
    </row>
    <row r="126" spans="1:18" x14ac:dyDescent="0.25">
      <c r="A126">
        <f>Input!G127</f>
        <v>123</v>
      </c>
      <c r="B126">
        <f t="shared" si="33"/>
        <v>123</v>
      </c>
      <c r="C126">
        <f t="shared" si="34"/>
        <v>4.8121843553724171</v>
      </c>
      <c r="D126">
        <f t="shared" si="35"/>
        <v>1.5020759946924951</v>
      </c>
      <c r="E126" s="4">
        <f>Input!I127</f>
        <v>4255.3582153582156</v>
      </c>
      <c r="F126">
        <f t="shared" si="36"/>
        <v>4254.0390390390394</v>
      </c>
      <c r="G126">
        <f t="shared" si="37"/>
        <v>4362.8200145952123</v>
      </c>
      <c r="H126">
        <f t="shared" si="38"/>
        <v>11833.300642952699</v>
      </c>
      <c r="I126">
        <f t="shared" si="39"/>
        <v>4252222.3213767987</v>
      </c>
      <c r="N126" s="4">
        <f>Input!J127</f>
        <v>5.5791505791503369</v>
      </c>
      <c r="O126">
        <f t="shared" si="40"/>
        <v>5.2466752466750046</v>
      </c>
      <c r="P126">
        <f t="shared" si="41"/>
        <v>9.8600030032407666</v>
      </c>
      <c r="Q126">
        <f t="shared" si="42"/>
        <v>21.282792989500088</v>
      </c>
      <c r="R126">
        <f t="shared" si="43"/>
        <v>27.527601144072221</v>
      </c>
    </row>
    <row r="127" spans="1:18" x14ac:dyDescent="0.25">
      <c r="A127">
        <f>Input!G128</f>
        <v>124</v>
      </c>
      <c r="B127">
        <f t="shared" si="33"/>
        <v>124</v>
      </c>
      <c r="C127">
        <f t="shared" si="34"/>
        <v>4.8202815656050371</v>
      </c>
      <c r="D127">
        <f t="shared" si="35"/>
        <v>1.5183674349788929</v>
      </c>
      <c r="E127" s="4">
        <f>Input!I128</f>
        <v>4260.9180609180612</v>
      </c>
      <c r="F127">
        <f t="shared" si="36"/>
        <v>4259.598884598885</v>
      </c>
      <c r="G127">
        <f t="shared" si="37"/>
        <v>4372.3628015467621</v>
      </c>
      <c r="H127">
        <f t="shared" si="38"/>
        <v>12715.700965427719</v>
      </c>
      <c r="I127">
        <f t="shared" si="39"/>
        <v>4291669.5903528323</v>
      </c>
      <c r="N127" s="4">
        <f>Input!J128</f>
        <v>5.5598455598455985</v>
      </c>
      <c r="O127">
        <f t="shared" si="40"/>
        <v>5.2273702273702662</v>
      </c>
      <c r="P127">
        <f t="shared" si="41"/>
        <v>9.5427869515498625</v>
      </c>
      <c r="Q127">
        <f t="shared" si="42"/>
        <v>18.622821503328957</v>
      </c>
      <c r="R127">
        <f t="shared" si="43"/>
        <v>27.325399493997068</v>
      </c>
    </row>
    <row r="128" spans="1:18" x14ac:dyDescent="0.25">
      <c r="E128" s="4"/>
      <c r="N128" s="4"/>
    </row>
    <row r="129" spans="5:16" x14ac:dyDescent="0.25">
      <c r="E129" s="4"/>
      <c r="N129" s="4"/>
      <c r="P129">
        <f>MAX(P4:P127)</f>
        <v>72.710007118015909</v>
      </c>
    </row>
    <row r="130" spans="5:16" x14ac:dyDescent="0.25">
      <c r="E130" s="4"/>
      <c r="N130" s="4"/>
      <c r="P130">
        <f>2/3*P129</f>
        <v>48.473338078677273</v>
      </c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27">
    <cfRule type="cellIs" dxfId="12" priority="1" operator="equal">
      <formula>$P$129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-5.3817808975741208</v>
      </c>
      <c r="D3" s="4">
        <f>Input!I4</f>
        <v>0.98670098670098672</v>
      </c>
      <c r="E3">
        <f>D3-$D$3</f>
        <v>0</v>
      </c>
      <c r="F3">
        <f>O3</f>
        <v>0</v>
      </c>
      <c r="G3">
        <f>(E3-F3)^2</f>
        <v>0</v>
      </c>
      <c r="H3">
        <f>(F3-$I$4)^2</f>
        <v>1926927.8536706197</v>
      </c>
      <c r="I3" s="2" t="s">
        <v>11</v>
      </c>
      <c r="J3" s="23">
        <f>SUM(G3:G161)</f>
        <v>5112923.3753573261</v>
      </c>
      <c r="K3">
        <f>1-(J3/J5)</f>
        <v>0.95062405347012136</v>
      </c>
      <c r="M3" s="4">
        <f>Input!J4</f>
        <v>0.22308022308022313</v>
      </c>
      <c r="N3">
        <f>M3-$M$3</f>
        <v>0</v>
      </c>
      <c r="O3" s="4">
        <v>0</v>
      </c>
      <c r="P3">
        <f>(N3-O3)^2</f>
        <v>0</v>
      </c>
      <c r="Q3">
        <f>(N3-$R$4)^2</f>
        <v>1838.3494056183847</v>
      </c>
      <c r="R3" s="2" t="s">
        <v>11</v>
      </c>
      <c r="S3" s="23">
        <f>SUM(P4:P167)</f>
        <v>42736.668937664239</v>
      </c>
      <c r="T3">
        <f>1-(S3/S5)</f>
        <v>0.19634806636250235</v>
      </c>
      <c r="V3">
        <f>COUNT(B4:B500)</f>
        <v>81</v>
      </c>
      <c r="X3">
        <v>34004907655.216515</v>
      </c>
      <c r="Y3">
        <v>1690.0586995766828</v>
      </c>
      <c r="Z3">
        <v>314.03335285137484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-5.3785965224403327</v>
      </c>
      <c r="D4" s="4">
        <f>Input!I5</f>
        <v>1.3191763191763193</v>
      </c>
      <c r="E4">
        <f t="shared" ref="E4:E67" si="2">D4-$D$3</f>
        <v>0.33247533247533256</v>
      </c>
      <c r="F4">
        <f>O4</f>
        <v>22.571378951073253</v>
      </c>
      <c r="G4">
        <f>(E4-F4)^2</f>
        <v>494.56883415728765</v>
      </c>
      <c r="H4">
        <f t="shared" ref="H4:H67" si="3">(F4-$I$4)^2</f>
        <v>1864772.931009318</v>
      </c>
      <c r="I4">
        <f>AVERAGE(E3:E161)</f>
        <v>1388.1382689309519</v>
      </c>
      <c r="J4" t="s">
        <v>5</v>
      </c>
      <c r="K4" t="s">
        <v>6</v>
      </c>
      <c r="M4" s="4">
        <f>Input!J5</f>
        <v>0.33247533247533256</v>
      </c>
      <c r="N4">
        <f>M4-$M$3</f>
        <v>0.10939510939510944</v>
      </c>
      <c r="O4">
        <f>$X$3*((1/$Z$3)*(1/SQRT(2*PI()))*EXP(-1*C4*C4/2))</f>
        <v>22.571378951073253</v>
      </c>
      <c r="P4">
        <f>(N4-O4)^2</f>
        <v>504.54071810381004</v>
      </c>
      <c r="Q4">
        <f t="shared" ref="Q4:Q67" si="4">(N4-$R$4)^2</f>
        <v>1828.9805285147868</v>
      </c>
      <c r="R4">
        <f>AVERAGE(N3:N167)</f>
        <v>42.875977022318509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-5.3754121473065446</v>
      </c>
      <c r="D5" s="4">
        <f>Input!I6</f>
        <v>1.7653367653367655</v>
      </c>
      <c r="E5">
        <f t="shared" si="2"/>
        <v>0.77863577863577882</v>
      </c>
      <c r="F5">
        <f>F4+O5</f>
        <v>45.532561721071872</v>
      </c>
      <c r="G5">
        <f t="shared" ref="G5:G68" si="5">(E5-F5)^2</f>
        <v>2002.913887261054</v>
      </c>
      <c r="H5">
        <f t="shared" si="3"/>
        <v>1802590.0850325418</v>
      </c>
      <c r="J5">
        <f>SUM(H3:H161)</f>
        <v>103550893.39428397</v>
      </c>
      <c r="K5">
        <f>1-((1-K3)*(V3-1)/(V3-1-1))</f>
        <v>0.94999904148873049</v>
      </c>
      <c r="M5" s="4">
        <f>Input!J6</f>
        <v>0.44616044616044626</v>
      </c>
      <c r="N5">
        <f t="shared" ref="N5:N68" si="6">M5-$M$3</f>
        <v>0.22308022308022313</v>
      </c>
      <c r="O5">
        <f t="shared" ref="O5:O68" si="7">$X$3*((1/$Z$3)*(1/SQRT(2*PI()))*EXP(-1*C5*C5/2))</f>
        <v>22.961182769998615</v>
      </c>
      <c r="P5">
        <f t="shared" ref="P5:P68" si="8">(N5-O5)^2</f>
        <v>517.02130743417661</v>
      </c>
      <c r="Q5">
        <f t="shared" si="4"/>
        <v>1819.2696053664715</v>
      </c>
      <c r="S5">
        <f>SUM(Q4:Q167)</f>
        <v>53178.082636134634</v>
      </c>
      <c r="T5">
        <f>1-((1-T3)*(X3-1)/(X3-1-1))</f>
        <v>0.19634806633886892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-5.3722277721727574</v>
      </c>
      <c r="D6" s="4">
        <f>Input!I7</f>
        <v>2.3015873015873018</v>
      </c>
      <c r="E6">
        <f t="shared" si="2"/>
        <v>1.3148863148863152</v>
      </c>
      <c r="F6">
        <f t="shared" ref="F6:F69" si="9">F5+O6</f>
        <v>68.890043302886369</v>
      </c>
      <c r="G6">
        <f t="shared" si="5"/>
        <v>4566.4018419528529</v>
      </c>
      <c r="H6">
        <f t="shared" si="3"/>
        <v>1740415.8808227992</v>
      </c>
      <c r="M6" s="4">
        <f>Input!J7</f>
        <v>0.53625053625053631</v>
      </c>
      <c r="N6">
        <f t="shared" si="6"/>
        <v>0.31317031317031319</v>
      </c>
      <c r="O6">
        <f t="shared" si="7"/>
        <v>23.357481581814497</v>
      </c>
      <c r="P6">
        <f t="shared" si="8"/>
        <v>531.04028184616129</v>
      </c>
      <c r="Q6">
        <f t="shared" si="4"/>
        <v>1811.5925149603108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-5.3690433970389693</v>
      </c>
      <c r="D7" s="4">
        <f>Input!I8</f>
        <v>2.9815529815529813</v>
      </c>
      <c r="E7">
        <f t="shared" si="2"/>
        <v>1.9948519948519947</v>
      </c>
      <c r="F7">
        <f t="shared" si="9"/>
        <v>92.650422683364454</v>
      </c>
      <c r="G7">
        <f t="shared" si="5"/>
        <v>8218.4324968598794</v>
      </c>
      <c r="H7">
        <f t="shared" si="3"/>
        <v>1678288.7597752127</v>
      </c>
      <c r="M7" s="4">
        <f>Input!J8</f>
        <v>0.67996567996567947</v>
      </c>
      <c r="N7">
        <f t="shared" si="6"/>
        <v>0.45688545688545634</v>
      </c>
      <c r="O7">
        <f t="shared" si="7"/>
        <v>23.760379380478085</v>
      </c>
      <c r="P7">
        <f t="shared" si="8"/>
        <v>543.05282904691865</v>
      </c>
      <c r="Q7">
        <f t="shared" si="4"/>
        <v>1799.3793292365933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-5.3658590219051812</v>
      </c>
      <c r="D8" s="4">
        <f>Input!I9</f>
        <v>3.7687687687687692</v>
      </c>
      <c r="E8">
        <f t="shared" si="2"/>
        <v>2.7820677820677826</v>
      </c>
      <c r="F8">
        <f t="shared" si="9"/>
        <v>116.82040443518279</v>
      </c>
      <c r="G8">
        <f t="shared" si="5"/>
        <v>13004.742226609194</v>
      </c>
      <c r="H8">
        <f t="shared" si="3"/>
        <v>1616249.1125860827</v>
      </c>
      <c r="M8" s="4">
        <f>Input!J9</f>
        <v>0.78721578721578789</v>
      </c>
      <c r="N8">
        <f t="shared" si="6"/>
        <v>0.56413556413556476</v>
      </c>
      <c r="O8">
        <f t="shared" si="7"/>
        <v>24.169981751818337</v>
      </c>
      <c r="P8">
        <f t="shared" si="8"/>
        <v>557.23597423653723</v>
      </c>
      <c r="Q8">
        <f t="shared" si="4"/>
        <v>1790.2919275824092</v>
      </c>
      <c r="S8" s="19" t="s">
        <v>28</v>
      </c>
      <c r="T8" s="24">
        <f>SQRT((T5-K5)^2)</f>
        <v>0.75365097514986157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-5.362674646771393</v>
      </c>
      <c r="D9" s="4">
        <f>Input!I10</f>
        <v>4.6010296010296008</v>
      </c>
      <c r="E9">
        <f t="shared" si="2"/>
        <v>3.6143286143286142</v>
      </c>
      <c r="F9">
        <f t="shared" si="9"/>
        <v>141.40680033185845</v>
      </c>
      <c r="G9">
        <f t="shared" si="5"/>
        <v>18986.765262026256</v>
      </c>
      <c r="H9">
        <f t="shared" si="3"/>
        <v>1554339.3547952522</v>
      </c>
      <c r="M9" s="4">
        <f>Input!J10</f>
        <v>0.83226083226083158</v>
      </c>
      <c r="N9">
        <f t="shared" si="6"/>
        <v>0.60918060918060846</v>
      </c>
      <c r="O9">
        <f t="shared" si="7"/>
        <v>24.586395896675651</v>
      </c>
      <c r="P9">
        <f t="shared" si="8"/>
        <v>574.90685294288596</v>
      </c>
      <c r="Q9">
        <f t="shared" si="4"/>
        <v>1786.4820790296465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-5.3594902716376049</v>
      </c>
      <c r="D10" s="4">
        <f>Input!I11</f>
        <v>5.6628056628056624</v>
      </c>
      <c r="E10">
        <f t="shared" si="2"/>
        <v>4.6761046761046758</v>
      </c>
      <c r="F10">
        <f t="shared" si="9"/>
        <v>166.41653098621541</v>
      </c>
      <c r="G10">
        <f t="shared" si="5"/>
        <v>26159.96550297636</v>
      </c>
      <c r="H10">
        <f t="shared" si="3"/>
        <v>1492604.0049667077</v>
      </c>
      <c r="M10" s="4">
        <f>Input!J11</f>
        <v>1.0617760617760617</v>
      </c>
      <c r="N10">
        <f t="shared" si="6"/>
        <v>0.83869583869583852</v>
      </c>
      <c r="O10">
        <f t="shared" si="7"/>
        <v>25.009730654356947</v>
      </c>
      <c r="P10">
        <f t="shared" si="8"/>
        <v>584.23892405990148</v>
      </c>
      <c r="Q10">
        <f t="shared" si="4"/>
        <v>1767.1330093109564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-5.3563058965038168</v>
      </c>
      <c r="D11" s="4">
        <f>Input!I12</f>
        <v>7.1600171600171603</v>
      </c>
      <c r="E11">
        <f t="shared" si="2"/>
        <v>6.1733161733161737</v>
      </c>
      <c r="F11">
        <f t="shared" si="9"/>
        <v>191.85662751262697</v>
      </c>
      <c r="G11">
        <f t="shared" si="5"/>
        <v>34478.292109931426</v>
      </c>
      <c r="H11">
        <f t="shared" si="3"/>
        <v>1431089.7655945215</v>
      </c>
      <c r="M11" s="4">
        <f>Input!J12</f>
        <v>1.4972114972114978</v>
      </c>
      <c r="N11">
        <f t="shared" si="6"/>
        <v>1.2741312741312747</v>
      </c>
      <c r="O11">
        <f t="shared" si="7"/>
        <v>25.440096526411576</v>
      </c>
      <c r="P11">
        <f t="shared" si="8"/>
        <v>583.99387657441889</v>
      </c>
      <c r="Q11">
        <f t="shared" si="4"/>
        <v>1730.713569655964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-5.3531215213700287</v>
      </c>
      <c r="D12" s="4">
        <f>Input!I13</f>
        <v>9.4187044187044187</v>
      </c>
      <c r="E12">
        <f t="shared" si="2"/>
        <v>8.4320034320034321</v>
      </c>
      <c r="F12">
        <f t="shared" si="9"/>
        <v>217.73423321335852</v>
      </c>
      <c r="G12">
        <f t="shared" si="5"/>
        <v>43807.42339144717</v>
      </c>
      <c r="H12">
        <f t="shared" si="3"/>
        <v>1369845.6068240297</v>
      </c>
      <c r="M12" s="4">
        <f>Input!J13</f>
        <v>2.2586872586872584</v>
      </c>
      <c r="N12">
        <f t="shared" si="6"/>
        <v>2.0356070356070353</v>
      </c>
      <c r="O12">
        <f t="shared" si="7"/>
        <v>25.877605700731561</v>
      </c>
      <c r="P12">
        <f t="shared" si="8"/>
        <v>568.44090034779958</v>
      </c>
      <c r="Q12">
        <f t="shared" si="4"/>
        <v>1667.9358206514833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-5.3499371462362406</v>
      </c>
      <c r="D13" s="4">
        <f>Input!I14</f>
        <v>12.621192621192622</v>
      </c>
      <c r="E13">
        <f t="shared" si="2"/>
        <v>11.634491634491635</v>
      </c>
      <c r="F13">
        <f t="shared" si="9"/>
        <v>244.05660528933919</v>
      </c>
      <c r="G13">
        <f t="shared" si="5"/>
        <v>54020.03891578687</v>
      </c>
      <c r="H13">
        <f t="shared" si="3"/>
        <v>1308922.8530809602</v>
      </c>
      <c r="M13" s="4">
        <f>Input!J14</f>
        <v>3.2024882024882029</v>
      </c>
      <c r="N13">
        <f t="shared" si="6"/>
        <v>2.9794079794079797</v>
      </c>
      <c r="O13">
        <f t="shared" si="7"/>
        <v>26.322372075980663</v>
      </c>
      <c r="P13">
        <f t="shared" si="8"/>
        <v>544.89397281388131</v>
      </c>
      <c r="Q13">
        <f t="shared" si="4"/>
        <v>1591.7362213957267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-5.3467527711024525</v>
      </c>
      <c r="D14" s="4">
        <f>Input!I15</f>
        <v>16.681681681681681</v>
      </c>
      <c r="E14">
        <f t="shared" si="2"/>
        <v>15.694980694980694</v>
      </c>
      <c r="F14">
        <f t="shared" si="9"/>
        <v>270.83111657569509</v>
      </c>
      <c r="G14">
        <f t="shared" si="5"/>
        <v>65094.447832142359</v>
      </c>
      <c r="H14">
        <f t="shared" si="3"/>
        <v>1248375.2727042127</v>
      </c>
      <c r="M14" s="4">
        <f>Input!J15</f>
        <v>4.0604890604890596</v>
      </c>
      <c r="N14">
        <f t="shared" si="6"/>
        <v>3.8374088374088364</v>
      </c>
      <c r="O14">
        <f t="shared" si="7"/>
        <v>26.774511286355906</v>
      </c>
      <c r="P14">
        <f t="shared" si="8"/>
        <v>526.11066875349366</v>
      </c>
      <c r="Q14">
        <f t="shared" si="4"/>
        <v>1524.0098059278416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-5.3435683959686644</v>
      </c>
      <c r="D15" s="4">
        <f>Input!I16</f>
        <v>21.404976404976406</v>
      </c>
      <c r="E15">
        <f t="shared" si="2"/>
        <v>20.418275418275417</v>
      </c>
      <c r="F15">
        <f t="shared" si="9"/>
        <v>298.0652573023815</v>
      </c>
      <c r="G15">
        <f t="shared" si="5"/>
        <v>77087.846549353126</v>
      </c>
      <c r="H15">
        <f t="shared" si="3"/>
        <v>1188259.1706809814</v>
      </c>
      <c r="M15" s="4">
        <f>Input!J16</f>
        <v>4.7232947232947247</v>
      </c>
      <c r="N15">
        <f t="shared" si="6"/>
        <v>4.5002145002145015</v>
      </c>
      <c r="O15">
        <f t="shared" si="7"/>
        <v>27.234140726686377</v>
      </c>
      <c r="P15">
        <f t="shared" si="8"/>
        <v>516.83140167066585</v>
      </c>
      <c r="Q15">
        <f t="shared" si="4"/>
        <v>1472.6991491529222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-5.3403840208348763</v>
      </c>
      <c r="D16" s="4">
        <f>Input!I17</f>
        <v>26.960531960531959</v>
      </c>
      <c r="E16">
        <f t="shared" si="2"/>
        <v>25.973830973830971</v>
      </c>
      <c r="F16">
        <f t="shared" si="9"/>
        <v>325.76663688025451</v>
      </c>
      <c r="G16">
        <f t="shared" si="5"/>
        <v>89875.726473246541</v>
      </c>
      <c r="H16">
        <f t="shared" si="3"/>
        <v>1128633.4845860624</v>
      </c>
      <c r="M16" s="4">
        <f>Input!J17</f>
        <v>5.5555555555555536</v>
      </c>
      <c r="N16">
        <f t="shared" si="6"/>
        <v>5.3324753324753305</v>
      </c>
      <c r="O16">
        <f t="shared" si="7"/>
        <v>27.701379577872991</v>
      </c>
      <c r="P16">
        <f t="shared" si="8"/>
        <v>500.36787713976952</v>
      </c>
      <c r="Q16">
        <f t="shared" si="4"/>
        <v>1409.5145191352574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-5.3371996457010891</v>
      </c>
      <c r="D17" s="4">
        <f>Input!I18</f>
        <v>33.513513513513509</v>
      </c>
      <c r="E17">
        <f t="shared" si="2"/>
        <v>32.52681252681252</v>
      </c>
      <c r="F17">
        <f t="shared" si="9"/>
        <v>353.94298571292825</v>
      </c>
      <c r="G17">
        <f t="shared" si="5"/>
        <v>103308.35638560713</v>
      </c>
      <c r="H17">
        <f t="shared" si="3"/>
        <v>1069559.8838304081</v>
      </c>
      <c r="M17" s="4">
        <f>Input!J18</f>
        <v>6.5529815529815494</v>
      </c>
      <c r="N17">
        <f t="shared" si="6"/>
        <v>6.3299013299013263</v>
      </c>
      <c r="O17">
        <f t="shared" si="7"/>
        <v>28.17634883267376</v>
      </c>
      <c r="P17">
        <f t="shared" si="8"/>
        <v>477.26726849139197</v>
      </c>
      <c r="Q17">
        <f t="shared" si="4"/>
        <v>1335.6156485158861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-5.334015270567301</v>
      </c>
      <c r="D18" s="4">
        <f>Input!I19</f>
        <v>41.160446160446163</v>
      </c>
      <c r="E18">
        <f t="shared" si="2"/>
        <v>40.173745173745175</v>
      </c>
      <c r="F18">
        <f t="shared" si="9"/>
        <v>382.6021570347678</v>
      </c>
      <c r="G18">
        <f t="shared" si="5"/>
        <v>117257.21724966212</v>
      </c>
      <c r="H18">
        <f t="shared" si="3"/>
        <v>1011102.8723272954</v>
      </c>
      <c r="M18" s="4">
        <f>Input!J19</f>
        <v>7.6469326469326546</v>
      </c>
      <c r="N18">
        <f t="shared" si="6"/>
        <v>7.4238524238524315</v>
      </c>
      <c r="O18">
        <f t="shared" si="7"/>
        <v>28.659171321839576</v>
      </c>
      <c r="P18">
        <f t="shared" si="8"/>
        <v>450.93876869921002</v>
      </c>
      <c r="Q18">
        <f t="shared" si="4"/>
        <v>1256.8531385451636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-5.3308308954335129</v>
      </c>
      <c r="D19" s="4">
        <f>Input!I20</f>
        <v>50.068640068640072</v>
      </c>
      <c r="E19">
        <f t="shared" si="2"/>
        <v>49.081939081939083</v>
      </c>
      <c r="F19">
        <f t="shared" si="9"/>
        <v>411.75212877537081</v>
      </c>
      <c r="G19">
        <f t="shared" si="5"/>
        <v>131529.66649226975</v>
      </c>
      <c r="H19">
        <f t="shared" si="3"/>
        <v>953329.89468791406</v>
      </c>
      <c r="M19" s="4">
        <f>Input!J20</f>
        <v>8.9081939081939083</v>
      </c>
      <c r="N19">
        <f t="shared" si="6"/>
        <v>8.6851136851136843</v>
      </c>
      <c r="O19">
        <f t="shared" si="7"/>
        <v>29.149971740603014</v>
      </c>
      <c r="P19">
        <f t="shared" si="8"/>
        <v>418.81041523132654</v>
      </c>
      <c r="Q19">
        <f t="shared" si="4"/>
        <v>1169.015135743417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-5.3276465202997247</v>
      </c>
      <c r="D20" s="4">
        <f>Input!I21</f>
        <v>60.190905190905191</v>
      </c>
      <c r="E20">
        <f t="shared" si="2"/>
        <v>59.204204204204203</v>
      </c>
      <c r="F20">
        <f t="shared" si="9"/>
        <v>441.4010054508978</v>
      </c>
      <c r="G20">
        <f t="shared" si="5"/>
        <v>146074.39488320463</v>
      </c>
      <c r="H20">
        <f t="shared" si="3"/>
        <v>896311.44606170128</v>
      </c>
      <c r="M20" s="4">
        <f>Input!J21</f>
        <v>10.122265122265119</v>
      </c>
      <c r="N20">
        <f t="shared" si="6"/>
        <v>9.8991848991848954</v>
      </c>
      <c r="O20">
        <f t="shared" si="7"/>
        <v>29.648876675526978</v>
      </c>
      <c r="P20">
        <f t="shared" si="8"/>
        <v>390.05032526051406</v>
      </c>
      <c r="Q20">
        <f t="shared" si="4"/>
        <v>1087.468818732367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-5.3244621451659366</v>
      </c>
      <c r="D21" s="4">
        <f>Input!I22</f>
        <v>71.975546975546976</v>
      </c>
      <c r="E21">
        <f t="shared" si="2"/>
        <v>70.988845988845995</v>
      </c>
      <c r="F21">
        <f t="shared" si="9"/>
        <v>471.5570200826138</v>
      </c>
      <c r="G21">
        <f t="shared" si="5"/>
        <v>160454.86209681508</v>
      </c>
      <c r="H21">
        <f t="shared" si="3"/>
        <v>840121.18574037903</v>
      </c>
      <c r="M21" s="4">
        <f>Input!J22</f>
        <v>11.784641784641785</v>
      </c>
      <c r="N21">
        <f t="shared" si="6"/>
        <v>11.561561561561561</v>
      </c>
      <c r="O21">
        <f t="shared" si="7"/>
        <v>30.156014631716019</v>
      </c>
      <c r="P21">
        <f t="shared" si="8"/>
        <v>345.75368497817652</v>
      </c>
      <c r="Q21">
        <f t="shared" si="4"/>
        <v>980.5926156488938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-5.3212777700321485</v>
      </c>
      <c r="D22" s="4">
        <f>Input!I23</f>
        <v>85.546975546975546</v>
      </c>
      <c r="E22">
        <f t="shared" si="2"/>
        <v>84.560274560274564</v>
      </c>
      <c r="F22">
        <f t="shared" si="9"/>
        <v>502.22853614300948</v>
      </c>
      <c r="G22">
        <f t="shared" si="5"/>
        <v>174446.77673354384</v>
      </c>
      <c r="H22">
        <f t="shared" si="3"/>
        <v>784836.05464840354</v>
      </c>
      <c r="M22" s="4">
        <f>Input!J23</f>
        <v>13.571428571428569</v>
      </c>
      <c r="N22">
        <f t="shared" si="6"/>
        <v>13.348348348348345</v>
      </c>
      <c r="O22">
        <f t="shared" si="7"/>
        <v>30.671516060395682</v>
      </c>
      <c r="P22">
        <f t="shared" si="8"/>
        <v>300.09213957971934</v>
      </c>
      <c r="Q22">
        <f t="shared" si="4"/>
        <v>871.88085510786493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-5.3180933948983604</v>
      </c>
      <c r="D23" s="4">
        <f>Input!I24</f>
        <v>101.12183612183613</v>
      </c>
      <c r="E23">
        <f t="shared" si="2"/>
        <v>100.13513513513514</v>
      </c>
      <c r="F23">
        <f t="shared" si="9"/>
        <v>533.4240495298734</v>
      </c>
      <c r="G23">
        <f t="shared" si="5"/>
        <v>187739.28333737081</v>
      </c>
      <c r="H23">
        <f t="shared" si="3"/>
        <v>730536.39684639487</v>
      </c>
      <c r="M23" s="4">
        <f>Input!J24</f>
        <v>15.57486057486058</v>
      </c>
      <c r="N23">
        <f t="shared" si="6"/>
        <v>15.351780351780356</v>
      </c>
      <c r="O23">
        <f t="shared" si="7"/>
        <v>31.195513386863919</v>
      </c>
      <c r="P23">
        <f t="shared" si="8"/>
        <v>251.0238764869982</v>
      </c>
      <c r="Q23">
        <f t="shared" si="4"/>
        <v>757.58140235846349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-5.3149090197645723</v>
      </c>
      <c r="D24" s="4">
        <f>Input!I25</f>
        <v>120.39253539253539</v>
      </c>
      <c r="E24">
        <f t="shared" si="2"/>
        <v>119.40583440583441</v>
      </c>
      <c r="F24">
        <f t="shared" si="9"/>
        <v>565.15219056869319</v>
      </c>
      <c r="G24">
        <f t="shared" si="5"/>
        <v>198689.81403246615</v>
      </c>
      <c r="H24">
        <f t="shared" si="3"/>
        <v>677306.08517808979</v>
      </c>
      <c r="M24" s="4">
        <f>Input!J25</f>
        <v>19.270699270699268</v>
      </c>
      <c r="N24">
        <f t="shared" si="6"/>
        <v>19.047619047619044</v>
      </c>
      <c r="O24">
        <f t="shared" si="7"/>
        <v>31.728141038819743</v>
      </c>
      <c r="P24">
        <f t="shared" si="8"/>
        <v>160.79563796932453</v>
      </c>
      <c r="Q24">
        <f t="shared" si="4"/>
        <v>567.79064377042357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-5.3117246446307842</v>
      </c>
      <c r="D25" s="4">
        <f>Input!I26</f>
        <v>143.1016731016731</v>
      </c>
      <c r="E25">
        <f t="shared" si="2"/>
        <v>142.11497211497212</v>
      </c>
      <c r="F25">
        <f t="shared" si="9"/>
        <v>597.42172604376663</v>
      </c>
      <c r="G25">
        <f t="shared" si="5"/>
        <v>207304.24017317581</v>
      </c>
      <c r="H25">
        <f t="shared" si="3"/>
        <v>625232.65119546186</v>
      </c>
      <c r="M25" s="4">
        <f>Input!J26</f>
        <v>22.709137709137707</v>
      </c>
      <c r="N25">
        <f t="shared" si="6"/>
        <v>22.486057486057483</v>
      </c>
      <c r="O25">
        <f t="shared" si="7"/>
        <v>32.269535475073489</v>
      </c>
      <c r="P25">
        <f t="shared" si="8"/>
        <v>95.716441561560686</v>
      </c>
      <c r="Q25">
        <f t="shared" si="4"/>
        <v>415.74881869519902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-5.3085402694969961</v>
      </c>
      <c r="D26" s="4">
        <f>Input!I27</f>
        <v>169.44444444444443</v>
      </c>
      <c r="E26">
        <f t="shared" si="2"/>
        <v>168.45774345774345</v>
      </c>
      <c r="F26">
        <f t="shared" si="9"/>
        <v>630.24156125841034</v>
      </c>
      <c r="G26">
        <f t="shared" si="5"/>
        <v>213244.29438255951</v>
      </c>
      <c r="H26">
        <f t="shared" si="3"/>
        <v>574407.41950087785</v>
      </c>
      <c r="M26" s="4">
        <f>Input!J27</f>
        <v>26.342771342771329</v>
      </c>
      <c r="N26">
        <f t="shared" si="6"/>
        <v>26.119691119691105</v>
      </c>
      <c r="O26">
        <f t="shared" si="7"/>
        <v>32.819835214643717</v>
      </c>
      <c r="P26">
        <f t="shared" si="8"/>
        <v>44.891930893128368</v>
      </c>
      <c r="Q26">
        <f t="shared" si="4"/>
        <v>280.77311725058985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-5.305355894363208</v>
      </c>
      <c r="D27" s="4">
        <f>Input!I28</f>
        <v>200.13942513942513</v>
      </c>
      <c r="E27">
        <f t="shared" si="2"/>
        <v>199.15272415272415</v>
      </c>
      <c r="F27">
        <f t="shared" si="9"/>
        <v>663.62074212465575</v>
      </c>
      <c r="G27">
        <f t="shared" si="5"/>
        <v>215730.53971877458</v>
      </c>
      <c r="H27">
        <f t="shared" si="3"/>
        <v>524925.646649512</v>
      </c>
      <c r="M27" s="4">
        <f>Input!J28</f>
        <v>30.6949806949807</v>
      </c>
      <c r="N27">
        <f t="shared" si="6"/>
        <v>30.471900471900476</v>
      </c>
      <c r="O27">
        <f t="shared" si="7"/>
        <v>33.379180866245392</v>
      </c>
      <c r="P27">
        <f t="shared" si="8"/>
        <v>8.4522792913423306</v>
      </c>
      <c r="Q27">
        <f t="shared" si="4"/>
        <v>153.86111506863051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-5.3021715192294208</v>
      </c>
      <c r="D28" s="4">
        <f>Input!I29</f>
        <v>235.010725010725</v>
      </c>
      <c r="E28">
        <f t="shared" si="2"/>
        <v>234.02402402402402</v>
      </c>
      <c r="F28">
        <f t="shared" si="9"/>
        <v>697.5684572828294</v>
      </c>
      <c r="G28">
        <f t="shared" si="5"/>
        <v>214873.44160522707</v>
      </c>
      <c r="H28">
        <f t="shared" si="3"/>
        <v>476886.66475972335</v>
      </c>
      <c r="M28" s="4">
        <f>Input!J29</f>
        <v>34.871299871299868</v>
      </c>
      <c r="N28">
        <f t="shared" si="6"/>
        <v>34.648219648219644</v>
      </c>
      <c r="O28">
        <f t="shared" si="7"/>
        <v>33.947715158173601</v>
      </c>
      <c r="P28">
        <f t="shared" si="8"/>
        <v>0.49070654057466717</v>
      </c>
      <c r="Q28">
        <f t="shared" si="4"/>
        <v>67.695991407038235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-5.2989871440956327</v>
      </c>
      <c r="D29" s="4">
        <f>Input!I30</f>
        <v>273.36765336765336</v>
      </c>
      <c r="E29">
        <f t="shared" si="2"/>
        <v>272.38095238095235</v>
      </c>
      <c r="F29">
        <f t="shared" si="9"/>
        <v>732.09404025141953</v>
      </c>
      <c r="G29">
        <f t="shared" si="5"/>
        <v>211336.12315939987</v>
      </c>
      <c r="H29">
        <f t="shared" si="3"/>
        <v>430394.02998372255</v>
      </c>
      <c r="M29" s="4">
        <f>Input!J30</f>
        <v>38.356928356928364</v>
      </c>
      <c r="N29">
        <f t="shared" si="6"/>
        <v>38.13384813384814</v>
      </c>
      <c r="O29">
        <f t="shared" si="7"/>
        <v>34.525582968590072</v>
      </c>
      <c r="P29">
        <f t="shared" si="8"/>
        <v>13.019577502814833</v>
      </c>
      <c r="Q29">
        <f t="shared" si="4"/>
        <v>22.487786394865214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-5.2958027689618445</v>
      </c>
      <c r="D30" s="4">
        <f>Input!I31</f>
        <v>314.90132990132992</v>
      </c>
      <c r="E30">
        <f t="shared" si="2"/>
        <v>313.91462891462891</v>
      </c>
      <c r="F30">
        <f t="shared" si="9"/>
        <v>767.20697160763279</v>
      </c>
      <c r="G30">
        <f t="shared" si="5"/>
        <v>205473.94794411169</v>
      </c>
      <c r="H30">
        <f t="shared" si="3"/>
        <v>385555.67599562008</v>
      </c>
      <c r="M30" s="4">
        <f>Input!J31</f>
        <v>41.533676533676555</v>
      </c>
      <c r="N30">
        <f t="shared" si="6"/>
        <v>41.310596310596331</v>
      </c>
      <c r="O30">
        <f t="shared" si="7"/>
        <v>35.112931356213259</v>
      </c>
      <c r="P30">
        <f t="shared" si="8"/>
        <v>38.411050886788125</v>
      </c>
      <c r="Q30">
        <f t="shared" si="4"/>
        <v>2.4504167726318307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-5.2926183938280564</v>
      </c>
      <c r="D31" s="4">
        <f>Input!I32</f>
        <v>360.59202059202056</v>
      </c>
      <c r="E31">
        <f t="shared" si="2"/>
        <v>359.60531960531955</v>
      </c>
      <c r="F31">
        <f t="shared" si="9"/>
        <v>802.91688119905439</v>
      </c>
      <c r="G31">
        <f t="shared" si="5"/>
        <v>196525.14064267575</v>
      </c>
      <c r="H31">
        <f t="shared" si="3"/>
        <v>342484.0726588479</v>
      </c>
      <c r="M31" s="4">
        <f>Input!J32</f>
        <v>45.690690690690644</v>
      </c>
      <c r="N31">
        <f t="shared" si="6"/>
        <v>45.46761046761042</v>
      </c>
      <c r="O31">
        <f t="shared" si="7"/>
        <v>35.709909591421592</v>
      </c>
      <c r="P31">
        <f t="shared" si="8"/>
        <v>95.212726389176225</v>
      </c>
      <c r="Q31">
        <f t="shared" si="4"/>
        <v>6.716563914755624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-5.2894340186942683</v>
      </c>
      <c r="D32" s="4">
        <f>Input!I33</f>
        <v>410.8815958815959</v>
      </c>
      <c r="E32">
        <f t="shared" si="2"/>
        <v>409.89489489489489</v>
      </c>
      <c r="F32">
        <f t="shared" si="9"/>
        <v>839.23355038682666</v>
      </c>
      <c r="G32">
        <f t="shared" si="5"/>
        <v>184331.68109961969</v>
      </c>
      <c r="H32">
        <f t="shared" si="3"/>
        <v>301296.39004000532</v>
      </c>
      <c r="M32" s="4">
        <f>Input!J33</f>
        <v>50.289575289575339</v>
      </c>
      <c r="N32">
        <f t="shared" si="6"/>
        <v>50.066495066495115</v>
      </c>
      <c r="O32">
        <f t="shared" si="7"/>
        <v>36.316669187772227</v>
      </c>
      <c r="P32">
        <f t="shared" si="8"/>
        <v>189.05771169519764</v>
      </c>
      <c r="Q32">
        <f t="shared" si="4"/>
        <v>51.703549743629367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-5.2862496435604802</v>
      </c>
      <c r="D33" s="4">
        <f>Input!I34</f>
        <v>465.93522093522097</v>
      </c>
      <c r="E33">
        <f t="shared" si="2"/>
        <v>464.94851994851996</v>
      </c>
      <c r="F33">
        <f t="shared" si="9"/>
        <v>876.16691432076743</v>
      </c>
      <c r="G33">
        <f t="shared" si="5"/>
        <v>169100.56787008926</v>
      </c>
      <c r="H33">
        <f t="shared" si="3"/>
        <v>262114.66794138722</v>
      </c>
      <c r="M33" s="4">
        <f>Input!J34</f>
        <v>55.053625053625069</v>
      </c>
      <c r="N33">
        <f t="shared" si="6"/>
        <v>54.830544830544845</v>
      </c>
      <c r="O33">
        <f t="shared" si="7"/>
        <v>36.933363933940761</v>
      </c>
      <c r="P33">
        <f t="shared" si="8"/>
        <v>320.30908404577013</v>
      </c>
      <c r="Q33">
        <f t="shared" si="4"/>
        <v>142.91169148148143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-5.2830652684266921</v>
      </c>
      <c r="D34" s="4">
        <f>Input!I35</f>
        <v>524.80909480909486</v>
      </c>
      <c r="E34">
        <f t="shared" si="2"/>
        <v>523.82239382239391</v>
      </c>
      <c r="F34">
        <f t="shared" si="9"/>
        <v>913.72706424685566</v>
      </c>
      <c r="G34">
        <f t="shared" si="5"/>
        <v>152025.65201880815</v>
      </c>
      <c r="H34">
        <f t="shared" si="3"/>
        <v>225065.99112981543</v>
      </c>
      <c r="M34" s="4">
        <f>Input!J35</f>
        <v>58.87387387387389</v>
      </c>
      <c r="N34">
        <f t="shared" si="6"/>
        <v>58.650793650793666</v>
      </c>
      <c r="O34">
        <f t="shared" si="7"/>
        <v>37.560149926088251</v>
      </c>
      <c r="P34">
        <f t="shared" si="8"/>
        <v>444.81525272245591</v>
      </c>
      <c r="Q34">
        <f t="shared" si="4"/>
        <v>248.84483966201634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-5.279880893292904</v>
      </c>
      <c r="D35" s="4">
        <f>Input!I36</f>
        <v>587.35950235950236</v>
      </c>
      <c r="E35">
        <f t="shared" si="2"/>
        <v>586.3728013728014</v>
      </c>
      <c r="F35">
        <f t="shared" si="9"/>
        <v>951.92424984751472</v>
      </c>
      <c r="G35">
        <f t="shared" si="5"/>
        <v>133627.86148196098</v>
      </c>
      <c r="H35">
        <f t="shared" si="3"/>
        <v>190282.67044492529</v>
      </c>
      <c r="M35" s="4">
        <f>Input!J36</f>
        <v>62.550407550407499</v>
      </c>
      <c r="N35">
        <f t="shared" si="6"/>
        <v>62.327327327327275</v>
      </c>
      <c r="O35">
        <f t="shared" si="7"/>
        <v>38.19718560065909</v>
      </c>
      <c r="P35">
        <f t="shared" si="8"/>
        <v>582.26373974909302</v>
      </c>
      <c r="Q35">
        <f t="shared" si="4"/>
        <v>378.35502868816462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-5.2766965181591159</v>
      </c>
      <c r="D36" s="4">
        <f>Input!I37</f>
        <v>652.47962247962255</v>
      </c>
      <c r="E36">
        <f t="shared" si="2"/>
        <v>651.4929214929216</v>
      </c>
      <c r="F36">
        <f t="shared" si="9"/>
        <v>990.76888161513159</v>
      </c>
      <c r="G36">
        <f t="shared" si="5"/>
        <v>115108.17711684742</v>
      </c>
      <c r="H36">
        <f t="shared" si="3"/>
        <v>157902.42997575039</v>
      </c>
      <c r="M36" s="4">
        <f>Input!J37</f>
        <v>65.120120120120191</v>
      </c>
      <c r="N36">
        <f t="shared" si="6"/>
        <v>64.897039897039974</v>
      </c>
      <c r="O36">
        <f t="shared" si="7"/>
        <v>38.844631767616896</v>
      </c>
      <c r="P36">
        <f t="shared" si="8"/>
        <v>678.72796934202972</v>
      </c>
      <c r="Q36">
        <f t="shared" si="4"/>
        <v>484.92721013243602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-5.2735121430253278</v>
      </c>
      <c r="D37" s="4">
        <f>Input!I38</f>
        <v>719.18060918060928</v>
      </c>
      <c r="E37">
        <f t="shared" si="2"/>
        <v>718.19390819390833</v>
      </c>
      <c r="F37">
        <f t="shared" si="9"/>
        <v>1030.2715332592541</v>
      </c>
      <c r="G37">
        <f t="shared" si="5"/>
        <v>97392.444066426498</v>
      </c>
      <c r="H37">
        <f t="shared" si="3"/>
        <v>128068.60050031684</v>
      </c>
      <c r="M37" s="4">
        <f>Input!J38</f>
        <v>66.700986700986732</v>
      </c>
      <c r="N37">
        <f t="shared" si="6"/>
        <v>66.477906477906515</v>
      </c>
      <c r="O37">
        <f t="shared" si="7"/>
        <v>39.502651644122551</v>
      </c>
      <c r="P37">
        <f t="shared" si="8"/>
        <v>727.66437334758507</v>
      </c>
      <c r="Q37">
        <f t="shared" si="4"/>
        <v>557.05107402655278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-5.2703277678915397</v>
      </c>
      <c r="D38" s="4">
        <f>Input!I39</f>
        <v>788.03088803088815</v>
      </c>
      <c r="E38">
        <f t="shared" si="2"/>
        <v>787.0441870441872</v>
      </c>
      <c r="F38">
        <f t="shared" si="9"/>
        <v>1070.4429441479137</v>
      </c>
      <c r="G38">
        <f t="shared" si="5"/>
        <v>80314.855527937005</v>
      </c>
      <c r="H38">
        <f t="shared" si="3"/>
        <v>100930.31938900008</v>
      </c>
      <c r="M38" s="4">
        <f>Input!J39</f>
        <v>68.850278850278869</v>
      </c>
      <c r="N38">
        <f t="shared" si="6"/>
        <v>68.627198627198652</v>
      </c>
      <c r="O38">
        <f t="shared" si="7"/>
        <v>40.171410888659764</v>
      </c>
      <c r="P38">
        <f t="shared" si="8"/>
        <v>809.73185582078008</v>
      </c>
      <c r="Q38">
        <f t="shared" si="4"/>
        <v>663.12541414364591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-5.2671433927577525</v>
      </c>
      <c r="D39" s="4">
        <f>Input!I40</f>
        <v>858.88674388674383</v>
      </c>
      <c r="E39">
        <f t="shared" si="2"/>
        <v>857.90004290004288</v>
      </c>
      <c r="F39">
        <f t="shared" si="9"/>
        <v>1111.2940217835285</v>
      </c>
      <c r="G39">
        <f t="shared" si="5"/>
        <v>64208.508534404347</v>
      </c>
      <c r="H39">
        <f t="shared" si="3"/>
        <v>76642.737178623647</v>
      </c>
      <c r="M39" s="4">
        <f>Input!J40</f>
        <v>70.85585585585568</v>
      </c>
      <c r="N39">
        <f t="shared" si="6"/>
        <v>70.632775632775463</v>
      </c>
      <c r="O39">
        <f t="shared" si="7"/>
        <v>40.851077635614679</v>
      </c>
      <c r="P39">
        <f t="shared" si="8"/>
        <v>886.94953559409066</v>
      </c>
      <c r="Q39">
        <f t="shared" si="4"/>
        <v>770.43986910146509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-5.2639590176239643</v>
      </c>
      <c r="D40" s="4">
        <f>Input!I41</f>
        <v>930.20377520377508</v>
      </c>
      <c r="E40">
        <f t="shared" si="2"/>
        <v>929.21707421707413</v>
      </c>
      <c r="F40">
        <f t="shared" si="9"/>
        <v>1152.8358443138434</v>
      </c>
      <c r="G40">
        <f t="shared" si="5"/>
        <v>50005.354339591744</v>
      </c>
      <c r="H40">
        <f t="shared" si="3"/>
        <v>55367.231030690025</v>
      </c>
      <c r="M40" s="4">
        <f>Input!J41</f>
        <v>71.317031317031251</v>
      </c>
      <c r="N40">
        <f t="shared" si="6"/>
        <v>71.093951093951034</v>
      </c>
      <c r="O40">
        <f t="shared" si="7"/>
        <v>41.541822530314796</v>
      </c>
      <c r="P40">
        <f t="shared" si="8"/>
        <v>873.32830264168479</v>
      </c>
      <c r="Q40">
        <f t="shared" si="4"/>
        <v>796.25406070732549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-5.2607746424901762</v>
      </c>
      <c r="D41" s="4">
        <f>Input!I42</f>
        <v>1001.4929214929215</v>
      </c>
      <c r="E41">
        <f t="shared" si="2"/>
        <v>1000.5062205062205</v>
      </c>
      <c r="F41">
        <f t="shared" si="9"/>
        <v>1195.0796630783743</v>
      </c>
      <c r="G41">
        <f t="shared" si="5"/>
        <v>37858.824554379229</v>
      </c>
      <c r="H41">
        <f t="shared" si="3"/>
        <v>37271.625293740894</v>
      </c>
      <c r="M41" s="4">
        <f>Input!J42</f>
        <v>71.289146289146402</v>
      </c>
      <c r="N41">
        <f t="shared" si="6"/>
        <v>71.066066066066185</v>
      </c>
      <c r="O41">
        <f t="shared" si="7"/>
        <v>42.243818764530957</v>
      </c>
      <c r="P41">
        <f t="shared" si="8"/>
        <v>830.72193951085467</v>
      </c>
      <c r="Q41">
        <f t="shared" si="4"/>
        <v>794.68112029442273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-5.2575902673563881</v>
      </c>
      <c r="D42" s="4">
        <f>Input!I43</f>
        <v>1071.4950664950663</v>
      </c>
      <c r="E42">
        <f t="shared" si="2"/>
        <v>1070.5083655083654</v>
      </c>
      <c r="F42">
        <f t="shared" si="9"/>
        <v>1238.0369051908256</v>
      </c>
      <c r="G42">
        <f t="shared" si="5"/>
        <v>28065.811608137636</v>
      </c>
      <c r="H42">
        <f t="shared" si="3"/>
        <v>22530.419396645706</v>
      </c>
      <c r="M42" s="4">
        <f>Input!J43</f>
        <v>70.002145002144857</v>
      </c>
      <c r="N42">
        <f t="shared" si="6"/>
        <v>69.77906477906464</v>
      </c>
      <c r="O42">
        <f t="shared" si="7"/>
        <v>42.957242112451304</v>
      </c>
      <c r="P42">
        <f t="shared" si="8"/>
        <v>719.41017115925297</v>
      </c>
      <c r="Q42">
        <f t="shared" si="4"/>
        <v>723.77613084718359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-5.2544058922226</v>
      </c>
      <c r="D43" s="4">
        <f>Input!I44</f>
        <v>1140.5469755469755</v>
      </c>
      <c r="E43">
        <f t="shared" si="2"/>
        <v>1139.5602745602746</v>
      </c>
      <c r="F43">
        <f t="shared" si="9"/>
        <v>1281.7191761579559</v>
      </c>
      <c r="G43">
        <f t="shared" si="5"/>
        <v>20209.153303459228</v>
      </c>
      <c r="H43">
        <f t="shared" si="3"/>
        <v>11325.023306627532</v>
      </c>
      <c r="M43" s="4">
        <f>Input!J44</f>
        <v>69.051909051909206</v>
      </c>
      <c r="N43">
        <f t="shared" si="6"/>
        <v>68.828828828828989</v>
      </c>
      <c r="O43">
        <f t="shared" si="7"/>
        <v>43.682270967130385</v>
      </c>
      <c r="P43">
        <f t="shared" si="8"/>
        <v>632.3493722917558</v>
      </c>
      <c r="Q43">
        <f t="shared" si="4"/>
        <v>673.55051689069433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-5.2512215170888119</v>
      </c>
      <c r="D44" s="4">
        <f>Input!I45</f>
        <v>1209.3865293865294</v>
      </c>
      <c r="E44">
        <f t="shared" si="2"/>
        <v>1208.3998283998285</v>
      </c>
      <c r="F44">
        <f t="shared" si="9"/>
        <v>1326.1382625353765</v>
      </c>
      <c r="G44">
        <f t="shared" si="5"/>
        <v>13862.338872690776</v>
      </c>
      <c r="H44">
        <f t="shared" si="3"/>
        <v>3844.0007930513884</v>
      </c>
      <c r="M44" s="4">
        <f>Input!J45</f>
        <v>68.839553839553901</v>
      </c>
      <c r="N44">
        <f t="shared" si="6"/>
        <v>68.616473616473684</v>
      </c>
      <c r="O44">
        <f t="shared" si="7"/>
        <v>44.419086377420605</v>
      </c>
      <c r="P44">
        <f t="shared" si="8"/>
        <v>585.51354919668881</v>
      </c>
      <c r="Q44">
        <f t="shared" si="4"/>
        <v>662.57316491371421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-5.2480371419550238</v>
      </c>
      <c r="D45" s="4">
        <f>Input!I46</f>
        <v>1275.883740883741</v>
      </c>
      <c r="E45">
        <f t="shared" si="2"/>
        <v>1274.89703989704</v>
      </c>
      <c r="F45">
        <f t="shared" si="9"/>
        <v>1371.3061346207674</v>
      </c>
      <c r="G45">
        <f t="shared" si="5"/>
        <v>9294.713545448627</v>
      </c>
      <c r="H45">
        <f t="shared" si="3"/>
        <v>283.32074543609122</v>
      </c>
      <c r="M45" s="4">
        <f>Input!J46</f>
        <v>66.497211497211538</v>
      </c>
      <c r="N45">
        <f t="shared" si="6"/>
        <v>66.274131274131321</v>
      </c>
      <c r="O45">
        <f t="shared" si="7"/>
        <v>45.167872085390897</v>
      </c>
      <c r="P45">
        <f t="shared" si="8"/>
        <v>445.47417694228955</v>
      </c>
      <c r="Q45">
        <f t="shared" si="4"/>
        <v>547.47362239162601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-5.2448527668212357</v>
      </c>
      <c r="D46" s="4">
        <f>Input!I47</f>
        <v>1339.967824967825</v>
      </c>
      <c r="E46">
        <f t="shared" si="2"/>
        <v>1338.981123981124</v>
      </c>
      <c r="F46">
        <f t="shared" si="9"/>
        <v>1417.2349491850068</v>
      </c>
      <c r="G46">
        <f t="shared" si="5"/>
        <v>6123.6611590398425</v>
      </c>
      <c r="H46">
        <f t="shared" si="3"/>
        <v>846.6168018067109</v>
      </c>
      <c r="M46" s="4">
        <f>Input!J47</f>
        <v>64.084084084083997</v>
      </c>
      <c r="N46">
        <f t="shared" si="6"/>
        <v>63.861003861003773</v>
      </c>
      <c r="O46">
        <f t="shared" si="7"/>
        <v>45.928814564239396</v>
      </c>
      <c r="P46">
        <f t="shared" si="8"/>
        <v>321.56341297499091</v>
      </c>
      <c r="Q46">
        <f t="shared" si="4"/>
        <v>440.37135142034089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-5.2416683916874476</v>
      </c>
      <c r="D47" s="4">
        <f>Input!I48</f>
        <v>1403.914628914629</v>
      </c>
      <c r="E47">
        <f t="shared" si="2"/>
        <v>1402.9279279279281</v>
      </c>
      <c r="F47">
        <f t="shared" si="9"/>
        <v>1463.9370522417125</v>
      </c>
      <c r="G47">
        <f t="shared" si="5"/>
        <v>3722.113249534807</v>
      </c>
      <c r="H47">
        <f t="shared" si="3"/>
        <v>5745.4555513916475</v>
      </c>
      <c r="M47" s="4">
        <f>Input!J48</f>
        <v>63.946803946804039</v>
      </c>
      <c r="N47">
        <f t="shared" si="6"/>
        <v>63.723723723723815</v>
      </c>
      <c r="O47">
        <f t="shared" si="7"/>
        <v>46.702103056705624</v>
      </c>
      <c r="P47">
        <f t="shared" si="8"/>
        <v>289.73557013186081</v>
      </c>
      <c r="Q47">
        <f t="shared" si="4"/>
        <v>434.62854252595582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-5.2384840165536595</v>
      </c>
      <c r="D48" s="4">
        <f>Input!I49</f>
        <v>1468.818103818104</v>
      </c>
      <c r="E48">
        <f t="shared" si="2"/>
        <v>1467.831402831403</v>
      </c>
      <c r="F48">
        <f t="shared" si="9"/>
        <v>1511.4249818557012</v>
      </c>
      <c r="G48">
        <f t="shared" si="5"/>
        <v>1900.4001321477278</v>
      </c>
      <c r="H48">
        <f t="shared" si="3"/>
        <v>15199.613583789542</v>
      </c>
      <c r="M48" s="4">
        <f>Input!J49</f>
        <v>64.903474903474944</v>
      </c>
      <c r="N48">
        <f t="shared" si="6"/>
        <v>64.680394680394727</v>
      </c>
      <c r="O48">
        <f t="shared" si="7"/>
        <v>47.48792961398869</v>
      </c>
      <c r="P48">
        <f t="shared" si="8"/>
        <v>295.5808550595919</v>
      </c>
      <c r="Q48">
        <f t="shared" si="4"/>
        <v>475.43262940782597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-5.2352996414198714</v>
      </c>
      <c r="D49" s="4">
        <f>Input!I50</f>
        <v>1535.11583011583</v>
      </c>
      <c r="E49">
        <f t="shared" si="2"/>
        <v>1534.1291291291291</v>
      </c>
      <c r="F49">
        <f t="shared" si="9"/>
        <v>1559.7114709908778</v>
      </c>
      <c r="G49">
        <f t="shared" si="5"/>
        <v>654.45621513138371</v>
      </c>
      <c r="H49">
        <f t="shared" si="3"/>
        <v>29437.363665096182</v>
      </c>
      <c r="M49" s="4">
        <f>Input!J50</f>
        <v>66.297726297726058</v>
      </c>
      <c r="N49">
        <f t="shared" si="6"/>
        <v>66.074646074645841</v>
      </c>
      <c r="O49">
        <f t="shared" si="7"/>
        <v>48.286489135176787</v>
      </c>
      <c r="P49">
        <f t="shared" si="8"/>
        <v>316.41852730318107</v>
      </c>
      <c r="Q49">
        <f t="shared" si="4"/>
        <v>538.17824579940998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-5.2321152662860841</v>
      </c>
      <c r="D50" s="4">
        <f>Input!I51</f>
        <v>1603.8567138567137</v>
      </c>
      <c r="E50">
        <f t="shared" si="2"/>
        <v>1602.8700128700127</v>
      </c>
      <c r="F50">
        <f t="shared" si="9"/>
        <v>1608.8094503980731</v>
      </c>
      <c r="G50">
        <f t="shared" si="5"/>
        <v>35.276918149731671</v>
      </c>
      <c r="H50">
        <f t="shared" si="3"/>
        <v>48695.770330095133</v>
      </c>
      <c r="M50" s="4">
        <f>Input!J51</f>
        <v>68.740883740883646</v>
      </c>
      <c r="N50">
        <f t="shared" si="6"/>
        <v>68.517803517803429</v>
      </c>
      <c r="O50">
        <f t="shared" si="7"/>
        <v>49.097979407195247</v>
      </c>
      <c r="P50">
        <f t="shared" si="8"/>
        <v>377.12956848695887</v>
      </c>
      <c r="Q50">
        <f t="shared" si="4"/>
        <v>657.50326602455243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-5.228930891152296</v>
      </c>
      <c r="D51" s="4">
        <f>Input!I52</f>
        <v>1673.3633633633633</v>
      </c>
      <c r="E51">
        <f t="shared" si="2"/>
        <v>1672.3766623766624</v>
      </c>
      <c r="F51">
        <f t="shared" si="9"/>
        <v>1658.7320515433523</v>
      </c>
      <c r="G51">
        <f t="shared" si="5"/>
        <v>186.17540479248132</v>
      </c>
      <c r="H51">
        <f t="shared" si="3"/>
        <v>73220.995188487024</v>
      </c>
      <c r="M51" s="4">
        <f>Input!J52</f>
        <v>69.506649506649637</v>
      </c>
      <c r="N51">
        <f t="shared" si="6"/>
        <v>69.28356928356942</v>
      </c>
      <c r="O51">
        <f t="shared" si="7"/>
        <v>49.922601145279252</v>
      </c>
      <c r="P51">
        <f t="shared" si="8"/>
        <v>374.84708725188705</v>
      </c>
      <c r="Q51">
        <f t="shared" si="4"/>
        <v>697.36092903647909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-5.2257465160185079</v>
      </c>
      <c r="D52" s="4">
        <f>Input!I53</f>
        <v>1744.317889317889</v>
      </c>
      <c r="E52">
        <f t="shared" si="2"/>
        <v>1743.3311883311881</v>
      </c>
      <c r="F52">
        <f t="shared" si="9"/>
        <v>1709.492609577328</v>
      </c>
      <c r="G52">
        <f t="shared" si="5"/>
        <v>1145.0494120811868</v>
      </c>
      <c r="H52">
        <f t="shared" si="3"/>
        <v>103268.61225226716</v>
      </c>
      <c r="M52" s="4">
        <f>Input!J53</f>
        <v>70.954525954525707</v>
      </c>
      <c r="N52">
        <f t="shared" si="6"/>
        <v>70.73144573144549</v>
      </c>
      <c r="O52">
        <f t="shared" si="7"/>
        <v>50.76055803397562</v>
      </c>
      <c r="P52">
        <f t="shared" si="8"/>
        <v>398.83635542495341</v>
      </c>
      <c r="Q52">
        <f t="shared" si="4"/>
        <v>775.92713700515242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-5.2225621408847198</v>
      </c>
      <c r="D53" s="4">
        <f>Input!I54</f>
        <v>1816.2054912054912</v>
      </c>
      <c r="E53">
        <f t="shared" si="2"/>
        <v>1815.2187902187902</v>
      </c>
      <c r="F53">
        <f t="shared" si="9"/>
        <v>1761.1046663460118</v>
      </c>
      <c r="G53">
        <f t="shared" si="5"/>
        <v>2928.3384025184118</v>
      </c>
      <c r="H53">
        <f t="shared" si="3"/>
        <v>139103.93360076839</v>
      </c>
      <c r="M53" s="4">
        <f>Input!J54</f>
        <v>71.887601887602159</v>
      </c>
      <c r="N53">
        <f t="shared" si="6"/>
        <v>71.664521664521942</v>
      </c>
      <c r="O53">
        <f t="shared" si="7"/>
        <v>51.612056768683814</v>
      </c>
      <c r="P53">
        <f t="shared" si="8"/>
        <v>402.10134839882039</v>
      </c>
      <c r="Q53">
        <f t="shared" si="4"/>
        <v>828.78030261614003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-5.2193777657509317</v>
      </c>
      <c r="D54" s="4">
        <f>Input!I55</f>
        <v>1889.0047190047189</v>
      </c>
      <c r="E54">
        <f t="shared" si="2"/>
        <v>1888.018018018018</v>
      </c>
      <c r="F54">
        <f t="shared" si="9"/>
        <v>1813.5819734437503</v>
      </c>
      <c r="G54">
        <f t="shared" si="5"/>
        <v>5540.7247318623713</v>
      </c>
      <c r="H54">
        <f t="shared" si="3"/>
        <v>181002.3457095733</v>
      </c>
      <c r="M54" s="4">
        <f>Input!J55</f>
        <v>72.799227799227765</v>
      </c>
      <c r="N54">
        <f t="shared" si="6"/>
        <v>72.576147576147548</v>
      </c>
      <c r="O54">
        <f t="shared" si="7"/>
        <v>52.477307097738603</v>
      </c>
      <c r="P54">
        <f t="shared" si="8"/>
        <v>403.96338857652995</v>
      </c>
      <c r="Q54">
        <f t="shared" si="4"/>
        <v>882.10013092653355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-5.2161933906171436</v>
      </c>
      <c r="D55" s="4">
        <f>Input!I56</f>
        <v>1961.4714714714714</v>
      </c>
      <c r="E55">
        <f t="shared" si="2"/>
        <v>1960.4847704847705</v>
      </c>
      <c r="F55">
        <f t="shared" si="9"/>
        <v>1866.9384953087945</v>
      </c>
      <c r="G55">
        <f t="shared" si="5"/>
        <v>8750.9055992994254</v>
      </c>
      <c r="H55">
        <f t="shared" si="3"/>
        <v>229249.6567794733</v>
      </c>
      <c r="M55" s="4">
        <f>Input!J56</f>
        <v>72.466752466752496</v>
      </c>
      <c r="N55">
        <f t="shared" si="6"/>
        <v>72.243672243672279</v>
      </c>
      <c r="O55">
        <f t="shared" si="7"/>
        <v>53.356521865044179</v>
      </c>
      <c r="P55">
        <f t="shared" si="8"/>
        <v>356.72444942491154</v>
      </c>
      <c r="Q55">
        <f t="shared" si="4"/>
        <v>862.46152261432508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-5.2130090154833555</v>
      </c>
      <c r="D56" s="4">
        <f>Input!I57</f>
        <v>2033.9553839553841</v>
      </c>
      <c r="E56">
        <f t="shared" si="2"/>
        <v>2032.9686829686832</v>
      </c>
      <c r="F56">
        <f t="shared" si="9"/>
        <v>1921.1884123620589</v>
      </c>
      <c r="G56">
        <f t="shared" si="5"/>
        <v>12494.828896890156</v>
      </c>
      <c r="H56">
        <f t="shared" si="3"/>
        <v>284142.45541192376</v>
      </c>
      <c r="M56" s="4">
        <f>Input!J57</f>
        <v>72.483912483912718</v>
      </c>
      <c r="N56">
        <f t="shared" si="6"/>
        <v>72.260832260832501</v>
      </c>
      <c r="O56">
        <f t="shared" si="7"/>
        <v>54.249917053264362</v>
      </c>
      <c r="P56">
        <f t="shared" si="8"/>
        <v>324.39306661420926</v>
      </c>
      <c r="Q56">
        <f t="shared" si="4"/>
        <v>863.46971738842319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-5.2098246403495674</v>
      </c>
      <c r="D57" s="4">
        <f>Input!I58</f>
        <v>2104.3629343629345</v>
      </c>
      <c r="E57">
        <f t="shared" si="2"/>
        <v>2103.3762333762334</v>
      </c>
      <c r="F57">
        <f t="shared" si="9"/>
        <v>1976.3461241896346</v>
      </c>
      <c r="G57">
        <f t="shared" si="5"/>
        <v>16136.64863995921</v>
      </c>
      <c r="H57">
        <f t="shared" si="3"/>
        <v>345988.48098801938</v>
      </c>
      <c r="M57" s="4">
        <f>Input!J58</f>
        <v>70.407550407550389</v>
      </c>
      <c r="N57">
        <f t="shared" si="6"/>
        <v>70.184470184470172</v>
      </c>
      <c r="O57">
        <f t="shared" si="7"/>
        <v>55.157711827575717</v>
      </c>
      <c r="P57">
        <f t="shared" si="8"/>
        <v>225.80346671649733</v>
      </c>
      <c r="Q57">
        <f t="shared" si="4"/>
        <v>745.75379878728415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-5.2066402652157793</v>
      </c>
      <c r="D58" s="4">
        <f>Input!I59</f>
        <v>2173.9468039468043</v>
      </c>
      <c r="E58">
        <f t="shared" si="2"/>
        <v>2172.9601029601031</v>
      </c>
      <c r="F58">
        <f t="shared" si="9"/>
        <v>2032.4262527696262</v>
      </c>
      <c r="G58">
        <f t="shared" si="5"/>
        <v>19749.763049359397</v>
      </c>
      <c r="H58">
        <f t="shared" si="3"/>
        <v>415107.00611890387</v>
      </c>
      <c r="M58" s="4">
        <f>Input!J59</f>
        <v>69.583869583869728</v>
      </c>
      <c r="N58">
        <f t="shared" si="6"/>
        <v>69.360789360789511</v>
      </c>
      <c r="O58">
        <f t="shared" si="7"/>
        <v>56.080128579991744</v>
      </c>
      <c r="P58">
        <f t="shared" si="8"/>
        <v>176.37595077461995</v>
      </c>
      <c r="Q58">
        <f t="shared" si="4"/>
        <v>701.4452846040258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-5.2034558900819912</v>
      </c>
      <c r="D59" s="4">
        <f>Input!I60</f>
        <v>2243.1960531960531</v>
      </c>
      <c r="E59">
        <f t="shared" si="2"/>
        <v>2242.2093522093519</v>
      </c>
      <c r="F59">
        <f t="shared" si="9"/>
        <v>2089.4436457438901</v>
      </c>
      <c r="G59">
        <f t="shared" si="5"/>
        <v>23337.361071891635</v>
      </c>
      <c r="H59">
        <f t="shared" si="3"/>
        <v>491829.23154673725</v>
      </c>
      <c r="M59" s="4">
        <f>Input!J60</f>
        <v>69.249249249248805</v>
      </c>
      <c r="N59">
        <f t="shared" si="6"/>
        <v>69.026169026168589</v>
      </c>
      <c r="O59">
        <f t="shared" si="7"/>
        <v>57.017392974263686</v>
      </c>
      <c r="P59">
        <f t="shared" si="8"/>
        <v>144.2107022648047</v>
      </c>
      <c r="Q59">
        <f t="shared" si="4"/>
        <v>683.83254183822464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-5.2002715149482031</v>
      </c>
      <c r="D60" s="4">
        <f>Input!I61</f>
        <v>2312.3616473616476</v>
      </c>
      <c r="E60">
        <f t="shared" si="2"/>
        <v>2311.3749463749464</v>
      </c>
      <c r="F60">
        <f t="shared" si="9"/>
        <v>2147.4133797352547</v>
      </c>
      <c r="G60">
        <f t="shared" si="5"/>
        <v>26883.395334942055</v>
      </c>
      <c r="H60">
        <f t="shared" si="3"/>
        <v>576498.69388688635</v>
      </c>
      <c r="M60" s="4">
        <f>Input!J61</f>
        <v>69.165594165594484</v>
      </c>
      <c r="N60">
        <f t="shared" si="6"/>
        <v>68.942513942514267</v>
      </c>
      <c r="O60">
        <f t="shared" si="7"/>
        <v>57.9697339913644</v>
      </c>
      <c r="P60">
        <f t="shared" si="8"/>
        <v>120.40189985635648</v>
      </c>
      <c r="Q60">
        <f t="shared" si="4"/>
        <v>679.46434701192857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-5.1970871398144158</v>
      </c>
      <c r="D61" s="4">
        <f>Input!I62</f>
        <v>2381.4092664092664</v>
      </c>
      <c r="E61">
        <f t="shared" si="2"/>
        <v>2380.4225654225652</v>
      </c>
      <c r="F61">
        <f t="shared" si="9"/>
        <v>2206.3507637108187</v>
      </c>
      <c r="G61">
        <f t="shared" si="5"/>
        <v>30300.992151173592</v>
      </c>
      <c r="H61">
        <f t="shared" si="3"/>
        <v>669471.6866138936</v>
      </c>
      <c r="M61" s="4">
        <f>Input!J62</f>
        <v>69.047619047618809</v>
      </c>
      <c r="N61">
        <f t="shared" si="6"/>
        <v>68.824538824538593</v>
      </c>
      <c r="O61">
        <f t="shared" si="7"/>
        <v>58.937383975564074</v>
      </c>
      <c r="P61">
        <f t="shared" si="8"/>
        <v>97.755831007600321</v>
      </c>
      <c r="Q61">
        <f t="shared" si="4"/>
        <v>673.32785960363526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-5.1939027646806277</v>
      </c>
      <c r="D62" s="4">
        <f>Input!I63</f>
        <v>2450.0557700557697</v>
      </c>
      <c r="E62">
        <f t="shared" si="2"/>
        <v>2449.0690690690685</v>
      </c>
      <c r="F62">
        <f t="shared" si="9"/>
        <v>2266.2713423919231</v>
      </c>
      <c r="G62">
        <f t="shared" si="5"/>
        <v>33415.008878332359</v>
      </c>
      <c r="H62">
        <f t="shared" si="3"/>
        <v>771117.69470601145</v>
      </c>
      <c r="M62" s="4">
        <f>Input!J63</f>
        <v>68.646503646503334</v>
      </c>
      <c r="N62">
        <f t="shared" si="6"/>
        <v>68.423423423423117</v>
      </c>
      <c r="O62">
        <f t="shared" si="7"/>
        <v>59.920578681104288</v>
      </c>
      <c r="P62">
        <f t="shared" si="8"/>
        <v>72.298368711978938</v>
      </c>
      <c r="Q62">
        <f t="shared" si="4"/>
        <v>652.6720176173128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-5.1907183895468396</v>
      </c>
      <c r="D63" s="4">
        <f>Input!I64</f>
        <v>2518.1746031746029</v>
      </c>
      <c r="E63">
        <f t="shared" si="2"/>
        <v>2517.1879021879017</v>
      </c>
      <c r="F63">
        <f t="shared" si="9"/>
        <v>2327.1908997113978</v>
      </c>
      <c r="G63">
        <f t="shared" si="5"/>
        <v>36098.860950056624</v>
      </c>
      <c r="H63">
        <f t="shared" si="3"/>
        <v>881819.84337567654</v>
      </c>
      <c r="M63" s="4">
        <f>Input!J64</f>
        <v>68.118833118833209</v>
      </c>
      <c r="N63">
        <f t="shared" si="6"/>
        <v>67.895752895752992</v>
      </c>
      <c r="O63">
        <f t="shared" si="7"/>
        <v>60.919557319474805</v>
      </c>
      <c r="P63">
        <f t="shared" si="8"/>
        <v>48.667304718483344</v>
      </c>
      <c r="Q63">
        <f t="shared" si="4"/>
        <v>625.98918475689425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-5.1875340144130515</v>
      </c>
      <c r="D64" s="4">
        <f>Input!I65</f>
        <v>2585.1630201630205</v>
      </c>
      <c r="E64">
        <f t="shared" si="2"/>
        <v>2584.1763191763193</v>
      </c>
      <c r="F64">
        <f t="shared" si="9"/>
        <v>2389.1254623187024</v>
      </c>
      <c r="G64">
        <f t="shared" si="5"/>
        <v>38044.836760890583</v>
      </c>
      <c r="H64">
        <f t="shared" si="3"/>
        <v>1001975.3613262858</v>
      </c>
      <c r="M64" s="4">
        <f>Input!J65</f>
        <v>66.988416988417612</v>
      </c>
      <c r="N64">
        <f t="shared" si="6"/>
        <v>66.765336765337395</v>
      </c>
      <c r="O64">
        <f t="shared" si="7"/>
        <v>61.934562607304443</v>
      </c>
      <c r="P64">
        <f t="shared" si="8"/>
        <v>23.336378965918975</v>
      </c>
      <c r="Q64">
        <f t="shared" si="4"/>
        <v>570.70150893137134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-5.1843496392792634</v>
      </c>
      <c r="D65" s="4">
        <f>Input!I66</f>
        <v>2651.0918060918061</v>
      </c>
      <c r="E65">
        <f t="shared" si="2"/>
        <v>2650.1051051051049</v>
      </c>
      <c r="F65">
        <f t="shared" si="9"/>
        <v>2452.091303133574</v>
      </c>
      <c r="G65">
        <f t="shared" si="5"/>
        <v>39209.465771220668</v>
      </c>
      <c r="H65">
        <f t="shared" si="3"/>
        <v>1131996.058988966</v>
      </c>
      <c r="M65" s="4">
        <f>Input!J66</f>
        <v>65.928785928785601</v>
      </c>
      <c r="N65">
        <f t="shared" si="6"/>
        <v>65.705705705705384</v>
      </c>
      <c r="O65">
        <f t="shared" si="7"/>
        <v>62.965840814871804</v>
      </c>
      <c r="P65">
        <f t="shared" si="8"/>
        <v>7.5068596200225057</v>
      </c>
      <c r="Q65">
        <f t="shared" si="4"/>
        <v>521.19651175705746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-5.1811652641454753</v>
      </c>
      <c r="D66" s="4">
        <f>Input!I67</f>
        <v>2714.1806091806093</v>
      </c>
      <c r="E66">
        <f t="shared" si="2"/>
        <v>2713.1939081939081</v>
      </c>
      <c r="F66">
        <f t="shared" si="9"/>
        <v>2516.1049449488146</v>
      </c>
      <c r="G66">
        <f t="shared" si="5"/>
        <v>38844.059433025817</v>
      </c>
      <c r="H66">
        <f t="shared" si="3"/>
        <v>1272308.8222067861</v>
      </c>
      <c r="M66" s="4">
        <f>Input!J67</f>
        <v>63.088803088803161</v>
      </c>
      <c r="N66">
        <f t="shared" si="6"/>
        <v>62.865722865722937</v>
      </c>
      <c r="O66">
        <f t="shared" si="7"/>
        <v>64.013641815240803</v>
      </c>
      <c r="P66">
        <f t="shared" si="8"/>
        <v>1.3177179146622007</v>
      </c>
      <c r="Q66">
        <f t="shared" si="4"/>
        <v>399.58993888390461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-5.1779808890116872</v>
      </c>
      <c r="D67" s="4">
        <f>Input!I68</f>
        <v>2775.0450450450448</v>
      </c>
      <c r="E67">
        <f t="shared" si="2"/>
        <v>2774.0583440583437</v>
      </c>
      <c r="F67">
        <f t="shared" si="9"/>
        <v>2581.1831640828468</v>
      </c>
      <c r="G67">
        <f t="shared" si="5"/>
        <v>37200.835050580303</v>
      </c>
      <c r="H67">
        <f t="shared" si="3"/>
        <v>1423356.121847996</v>
      </c>
      <c r="M67" s="4">
        <f>Input!J68</f>
        <v>60.864435864435563</v>
      </c>
      <c r="N67">
        <f t="shared" si="6"/>
        <v>60.641355641355339</v>
      </c>
      <c r="O67">
        <f t="shared" si="7"/>
        <v>65.078219134032437</v>
      </c>
      <c r="P67">
        <f t="shared" si="8"/>
        <v>19.685757652650818</v>
      </c>
      <c r="Q67">
        <f t="shared" si="4"/>
        <v>315.60867747773096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-5.1747965138778991</v>
      </c>
      <c r="D68" s="4">
        <f>Input!I69</f>
        <v>2832.468897468897</v>
      </c>
      <c r="E68">
        <f t="shared" ref="E68:E84" si="13">D68-$D$3</f>
        <v>2831.4821964821958</v>
      </c>
      <c r="F68">
        <f t="shared" si="9"/>
        <v>2647.3429940826841</v>
      </c>
      <c r="G68">
        <f t="shared" si="5"/>
        <v>33907.245860328359</v>
      </c>
      <c r="H68">
        <f t="shared" ref="H68:H84" si="14">(F68-$I$4)^2</f>
        <v>1585596.5398444494</v>
      </c>
      <c r="M68" s="4">
        <f>Input!J69</f>
        <v>57.423852423852168</v>
      </c>
      <c r="N68">
        <f t="shared" si="6"/>
        <v>57.200772200771944</v>
      </c>
      <c r="O68">
        <f t="shared" si="7"/>
        <v>66.159829999837157</v>
      </c>
      <c r="P68">
        <f t="shared" si="8"/>
        <v>80.264716646991232</v>
      </c>
      <c r="Q68">
        <f t="shared" ref="Q68:Q84" si="15">(N68-$R$4)^2</f>
        <v>205.19975690464278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-5.171612138744111</v>
      </c>
      <c r="D69" s="4">
        <f>Input!I70</f>
        <v>2887.3423423423424</v>
      </c>
      <c r="E69">
        <f t="shared" si="13"/>
        <v>2886.3556413556412</v>
      </c>
      <c r="F69">
        <f t="shared" si="9"/>
        <v>2714.6017294779608</v>
      </c>
      <c r="G69">
        <f t="shared" ref="G69:G84" si="16">(E69-F69)^2</f>
        <v>29499.406245285994</v>
      </c>
      <c r="H69">
        <f t="shared" si="14"/>
        <v>1759505.3121663462</v>
      </c>
      <c r="M69" s="4">
        <f>Input!J70</f>
        <v>54.873444873445351</v>
      </c>
      <c r="N69">
        <f t="shared" ref="N69:N84" si="17">M69-$M$3</f>
        <v>54.650364650365127</v>
      </c>
      <c r="O69">
        <f t="shared" ref="O69:O84" si="18">$X$3*((1/$Z$3)*(1/SQRT(2*PI()))*EXP(-1*C69*C69/2))</f>
        <v>67.258735395276872</v>
      </c>
      <c r="P69">
        <f t="shared" ref="P69:P84" si="19">(N69-O69)^2</f>
        <v>158.97101284114638</v>
      </c>
      <c r="Q69">
        <f t="shared" si="15"/>
        <v>138.63620401549727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-5.1684277636103229</v>
      </c>
      <c r="D70" s="4">
        <f>Input!I71</f>
        <v>2938.6164736164742</v>
      </c>
      <c r="E70">
        <f t="shared" si="13"/>
        <v>2937.629772629773</v>
      </c>
      <c r="F70">
        <f t="shared" ref="F70:F84" si="20">F69+O70</f>
        <v>2782.9769295866849</v>
      </c>
      <c r="G70">
        <f t="shared" si="16"/>
        <v>23917.501861310033</v>
      </c>
      <c r="H70">
        <f t="shared" si="14"/>
        <v>1945574.8892598792</v>
      </c>
      <c r="M70" s="4">
        <f>Input!J71</f>
        <v>51.274131274131832</v>
      </c>
      <c r="N70">
        <f t="shared" si="17"/>
        <v>51.051051051051608</v>
      </c>
      <c r="O70">
        <f t="shared" si="18"/>
        <v>68.375200108724286</v>
      </c>
      <c r="P70">
        <f t="shared" si="19"/>
        <v>300.12614057246111</v>
      </c>
      <c r="Q70">
        <f t="shared" si="15"/>
        <v>66.831835375266436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-5.1652433884765347</v>
      </c>
      <c r="D71" s="4">
        <f>Input!I72</f>
        <v>2987.5933075933076</v>
      </c>
      <c r="E71">
        <f t="shared" si="13"/>
        <v>2986.6066066066064</v>
      </c>
      <c r="F71">
        <f t="shared" si="20"/>
        <v>2852.4864223733712</v>
      </c>
      <c r="G71">
        <f t="shared" si="16"/>
        <v>17988.223818756964</v>
      </c>
      <c r="H71">
        <f t="shared" si="14"/>
        <v>2144315.514490223</v>
      </c>
      <c r="M71" s="4">
        <f>Input!J72</f>
        <v>48.976833976833404</v>
      </c>
      <c r="N71">
        <f t="shared" si="17"/>
        <v>48.75375375375318</v>
      </c>
      <c r="O71">
        <f t="shared" si="18"/>
        <v>69.50949278668638</v>
      </c>
      <c r="P71">
        <f t="shared" si="19"/>
        <v>430.80070280322678</v>
      </c>
      <c r="Q71">
        <f t="shared" si="15"/>
        <v>34.548259304594858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-5.1620590133427475</v>
      </c>
      <c r="D72" s="4">
        <f>Input!I73</f>
        <v>3035.1694551694554</v>
      </c>
      <c r="E72">
        <f t="shared" si="13"/>
        <v>3034.1827541827543</v>
      </c>
      <c r="F72">
        <f t="shared" si="20"/>
        <v>2923.148308360232</v>
      </c>
      <c r="G72">
        <f t="shared" si="16"/>
        <v>12328.648159114624</v>
      </c>
      <c r="H72">
        <f t="shared" si="14"/>
        <v>2356255.8211486801</v>
      </c>
      <c r="M72" s="4">
        <f>Input!J73</f>
        <v>47.576147576147832</v>
      </c>
      <c r="N72">
        <f t="shared" si="17"/>
        <v>47.353067353067608</v>
      </c>
      <c r="O72">
        <f t="shared" si="18"/>
        <v>70.661885986860909</v>
      </c>
      <c r="P72">
        <f t="shared" si="19"/>
        <v>543.30102610306983</v>
      </c>
      <c r="Q72">
        <f t="shared" si="15"/>
        <v>20.044337829687084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-5.1588746382089594</v>
      </c>
      <c r="D73" s="4">
        <f>Input!I74</f>
        <v>3083.1853281853287</v>
      </c>
      <c r="E73">
        <f t="shared" si="13"/>
        <v>3082.1986271986275</v>
      </c>
      <c r="F73">
        <f t="shared" si="20"/>
        <v>2994.9809645921059</v>
      </c>
      <c r="G73">
        <f t="shared" si="16"/>
        <v>7606.9206705450315</v>
      </c>
      <c r="H73">
        <f t="shared" si="14"/>
        <v>2581943.448599604</v>
      </c>
      <c r="M73" s="4">
        <f>Input!J74</f>
        <v>48.01587301587324</v>
      </c>
      <c r="N73">
        <f t="shared" si="17"/>
        <v>47.792792792793016</v>
      </c>
      <c r="O73">
        <f t="shared" si="18"/>
        <v>71.832656231874068</v>
      </c>
      <c r="P73">
        <f t="shared" si="19"/>
        <v>577.91503416966589</v>
      </c>
      <c r="Q73">
        <f t="shared" si="15"/>
        <v>24.175077320786819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-5.1556902630751713</v>
      </c>
      <c r="D74" s="4">
        <f>Input!I75</f>
        <v>3130.5684255684255</v>
      </c>
      <c r="E74">
        <f t="shared" si="13"/>
        <v>3129.5817245817243</v>
      </c>
      <c r="F74">
        <f t="shared" si="20"/>
        <v>3068.0030486558103</v>
      </c>
      <c r="G74">
        <f t="shared" si="16"/>
        <v>3791.9333287887421</v>
      </c>
      <c r="H74">
        <f t="shared" si="14"/>
        <v>2821945.6781600472</v>
      </c>
      <c r="M74" s="4">
        <f>Input!J75</f>
        <v>47.383097383096811</v>
      </c>
      <c r="N74">
        <f t="shared" si="17"/>
        <v>47.160017160016587</v>
      </c>
      <c r="O74">
        <f t="shared" si="18"/>
        <v>73.022084063704398</v>
      </c>
      <c r="P74">
        <f t="shared" si="19"/>
        <v>668.8465045308244</v>
      </c>
      <c r="Q74">
        <f t="shared" si="15"/>
        <v>18.352999901408165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-5.1525058879413832</v>
      </c>
      <c r="D75" s="4">
        <f>Input!I76</f>
        <v>3176.8082368082369</v>
      </c>
      <c r="E75">
        <f t="shared" si="13"/>
        <v>3175.8215358215357</v>
      </c>
      <c r="F75">
        <f t="shared" si="20"/>
        <v>3142.233502754616</v>
      </c>
      <c r="G75">
        <f t="shared" si="16"/>
        <v>1128.1559653044917</v>
      </c>
      <c r="H75">
        <f t="shared" si="14"/>
        <v>3076850.0893228948</v>
      </c>
      <c r="M75" s="4">
        <f>Input!J76</f>
        <v>46.239811239811388</v>
      </c>
      <c r="N75">
        <f t="shared" si="17"/>
        <v>46.016731016731164</v>
      </c>
      <c r="O75">
        <f t="shared" si="18"/>
        <v>74.230454098805666</v>
      </c>
      <c r="P75">
        <f t="shared" si="19"/>
        <v>796.01417015198354</v>
      </c>
      <c r="Q75">
        <f t="shared" si="15"/>
        <v>9.8643356534190509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-5.1493215128075951</v>
      </c>
      <c r="D76" s="4">
        <f>Input!I77</f>
        <v>3220.5641355641355</v>
      </c>
      <c r="E76">
        <f t="shared" si="13"/>
        <v>3219.5774345774344</v>
      </c>
      <c r="F76">
        <f t="shared" si="20"/>
        <v>3217.6915578385497</v>
      </c>
      <c r="G76">
        <f t="shared" si="16"/>
        <v>3.5565310742663532</v>
      </c>
      <c r="H76">
        <f t="shared" si="14"/>
        <v>3347265.236952608</v>
      </c>
      <c r="M76" s="4">
        <f>Input!J77</f>
        <v>43.75589875589867</v>
      </c>
      <c r="N76">
        <f t="shared" si="17"/>
        <v>43.532818532818446</v>
      </c>
      <c r="O76">
        <f t="shared" si="18"/>
        <v>75.458055083933587</v>
      </c>
      <c r="P76">
        <f t="shared" si="19"/>
        <v>1019.2207288446582</v>
      </c>
      <c r="Q76">
        <f t="shared" si="15"/>
        <v>0.43144076991583941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-5.146137137673807</v>
      </c>
      <c r="D77" s="4">
        <f>Input!I78</f>
        <v>3263.1788931788933</v>
      </c>
      <c r="E77">
        <f t="shared" si="13"/>
        <v>3262.1921921921921</v>
      </c>
      <c r="F77">
        <f t="shared" si="20"/>
        <v>3294.396737791235</v>
      </c>
      <c r="G77">
        <f t="shared" si="16"/>
        <v>1037.1327572408291</v>
      </c>
      <c r="H77">
        <f t="shared" si="14"/>
        <v>3633821.350101551</v>
      </c>
      <c r="M77" s="4">
        <f>Input!J78</f>
        <v>42.614757614757764</v>
      </c>
      <c r="N77">
        <f t="shared" si="17"/>
        <v>42.39167739167754</v>
      </c>
      <c r="O77">
        <f t="shared" si="18"/>
        <v>76.705179952685171</v>
      </c>
      <c r="P77">
        <f t="shared" si="19"/>
        <v>1177.4164580042773</v>
      </c>
      <c r="Q77">
        <f t="shared" si="15"/>
        <v>0.23454613223897883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-5.1429527625400189</v>
      </c>
      <c r="D78" s="4">
        <f>Input!I79</f>
        <v>3305.6113256113254</v>
      </c>
      <c r="E78">
        <f t="shared" si="13"/>
        <v>3304.6246246246242</v>
      </c>
      <c r="F78">
        <f t="shared" si="20"/>
        <v>3372.3688636739944</v>
      </c>
      <c r="G78">
        <f t="shared" si="16"/>
        <v>4589.2819243782151</v>
      </c>
      <c r="H78">
        <f t="shared" si="14"/>
        <v>3937171.0531143281</v>
      </c>
      <c r="M78" s="4">
        <f>Input!J79</f>
        <v>42.432432432432051</v>
      </c>
      <c r="N78">
        <f t="shared" si="17"/>
        <v>42.209352209351827</v>
      </c>
      <c r="O78">
        <f t="shared" si="18"/>
        <v>77.972125882759585</v>
      </c>
      <c r="P78">
        <f t="shared" si="19"/>
        <v>1278.9759808153869</v>
      </c>
      <c r="Q78">
        <f t="shared" si="15"/>
        <v>0.4443886412628627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-5.1397683874062308</v>
      </c>
      <c r="D79" s="4">
        <f>Input!I80</f>
        <v>3346.9819819819822</v>
      </c>
      <c r="E79">
        <f t="shared" si="13"/>
        <v>3345.9952809952811</v>
      </c>
      <c r="F79">
        <f t="shared" si="20"/>
        <v>3451.6280580279436</v>
      </c>
      <c r="G79">
        <f t="shared" si="16"/>
        <v>11158.283583632188</v>
      </c>
      <c r="H79">
        <f t="shared" si="14"/>
        <v>4257990.1097075464</v>
      </c>
      <c r="M79" s="4">
        <f>Input!J80</f>
        <v>41.370656370656889</v>
      </c>
      <c r="N79">
        <f t="shared" si="17"/>
        <v>41.147576147576665</v>
      </c>
      <c r="O79">
        <f t="shared" si="18"/>
        <v>79.259194353949383</v>
      </c>
      <c r="P79">
        <f t="shared" si="19"/>
        <v>1452.4954423083204</v>
      </c>
      <c r="Q79">
        <f t="shared" si="15"/>
        <v>2.9873695838083716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-5.1365840122724427</v>
      </c>
      <c r="D80" s="4">
        <f>Input!I81</f>
        <v>3386.1883311883312</v>
      </c>
      <c r="E80">
        <f t="shared" si="13"/>
        <v>3385.20163020163</v>
      </c>
      <c r="F80">
        <f t="shared" si="20"/>
        <v>3532.1947492348118</v>
      </c>
      <c r="G80">
        <f t="shared" si="16"/>
        <v>21606.977043103139</v>
      </c>
      <c r="H80">
        <f t="shared" si="14"/>
        <v>4596978.1907329746</v>
      </c>
      <c r="M80" s="4">
        <f>Input!J81</f>
        <v>39.206349206348932</v>
      </c>
      <c r="N80">
        <f t="shared" si="17"/>
        <v>38.983268983268708</v>
      </c>
      <c r="O80">
        <f t="shared" si="18"/>
        <v>80.566691206868157</v>
      </c>
      <c r="P80">
        <f t="shared" si="19"/>
        <v>1729.1810038261444</v>
      </c>
      <c r="Q80">
        <f t="shared" si="15"/>
        <v>15.153175877282944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-5.1333996371386545</v>
      </c>
      <c r="D81" s="4">
        <f>Input!I82</f>
        <v>3424.6482196482198</v>
      </c>
      <c r="E81">
        <f t="shared" si="13"/>
        <v>3423.6615186615186</v>
      </c>
      <c r="F81">
        <f t="shared" si="20"/>
        <v>3614.0896759372395</v>
      </c>
      <c r="G81">
        <f t="shared" si="16"/>
        <v>36262.883083426685</v>
      </c>
      <c r="H81">
        <f t="shared" si="14"/>
        <v>4954859.6663532723</v>
      </c>
      <c r="M81" s="4">
        <f>Input!J82</f>
        <v>38.459888459888589</v>
      </c>
      <c r="N81">
        <f t="shared" si="17"/>
        <v>38.236808236808365</v>
      </c>
      <c r="O81">
        <f t="shared" si="18"/>
        <v>81.894926702427867</v>
      </c>
      <c r="P81">
        <f t="shared" si="19"/>
        <v>1906.0313079580665</v>
      </c>
      <c r="Q81">
        <f t="shared" si="15"/>
        <v>21.521887020451661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-5.1302152620048664</v>
      </c>
      <c r="D82" s="4">
        <f>Input!I83</f>
        <v>3461.8382668382669</v>
      </c>
      <c r="E82">
        <f t="shared" si="13"/>
        <v>3460.8515658515657</v>
      </c>
      <c r="F82">
        <f t="shared" si="20"/>
        <v>3697.3338915193081</v>
      </c>
      <c r="G82">
        <f t="shared" si="16"/>
        <v>55923.890353224138</v>
      </c>
      <c r="H82">
        <f t="shared" si="14"/>
        <v>5332384.4233812252</v>
      </c>
      <c r="M82" s="4">
        <f>Input!J83</f>
        <v>37.190047190047153</v>
      </c>
      <c r="N82">
        <f t="shared" si="17"/>
        <v>36.966966966966929</v>
      </c>
      <c r="O82">
        <f t="shared" si="18"/>
        <v>83.244215582068364</v>
      </c>
      <c r="P82">
        <f t="shared" si="19"/>
        <v>2141.5837393839079</v>
      </c>
      <c r="Q82">
        <f t="shared" si="15"/>
        <v>34.916399834246079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-5.1270308868710792</v>
      </c>
      <c r="D83" s="4">
        <f>Input!I84</f>
        <v>3498.8845988845997</v>
      </c>
      <c r="E83">
        <f t="shared" si="13"/>
        <v>3497.8978978978985</v>
      </c>
      <c r="F83">
        <f t="shared" si="20"/>
        <v>3781.9487686480616</v>
      </c>
      <c r="G83">
        <f t="shared" si="16"/>
        <v>80684.897173925856</v>
      </c>
      <c r="H83">
        <f t="shared" si="14"/>
        <v>5730328.7085558772</v>
      </c>
      <c r="M83" s="4">
        <f>Input!J84</f>
        <v>37.046332046332736</v>
      </c>
      <c r="N83">
        <f t="shared" si="17"/>
        <v>36.823251823252512</v>
      </c>
      <c r="O83">
        <f t="shared" si="18"/>
        <v>84.614877128753463</v>
      </c>
      <c r="P83">
        <f t="shared" si="19"/>
        <v>2284.0394493413987</v>
      </c>
      <c r="Q83">
        <f t="shared" si="15"/>
        <v>36.635482335408504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-5.1238465117372911</v>
      </c>
      <c r="D84" s="4">
        <f>Input!I85</f>
        <v>3534.8863148863143</v>
      </c>
      <c r="E84">
        <f t="shared" si="13"/>
        <v>3533.8996138996131</v>
      </c>
      <c r="F84">
        <f t="shared" si="20"/>
        <v>3867.9560038768022</v>
      </c>
      <c r="G84">
        <f t="shared" si="16"/>
        <v>111593.67168459189</v>
      </c>
      <c r="H84">
        <f t="shared" si="14"/>
        <v>6149495.9985519666</v>
      </c>
      <c r="M84" s="4">
        <f>Input!J85</f>
        <v>36.001716001714613</v>
      </c>
      <c r="N84">
        <f t="shared" si="17"/>
        <v>35.778635778634388</v>
      </c>
      <c r="O84">
        <f t="shared" si="18"/>
        <v>86.007235228740711</v>
      </c>
      <c r="P84">
        <f t="shared" si="19"/>
        <v>2522.9122027192211</v>
      </c>
      <c r="Q84">
        <f t="shared" si="15"/>
        <v>50.372252729299653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0.98670098670098672</v>
      </c>
      <c r="D3">
        <f>C3-$C$3</f>
        <v>0</v>
      </c>
      <c r="E3">
        <f>N3</f>
        <v>37.63525823980882</v>
      </c>
      <c r="F3">
        <f>(D3-E3)^2</f>
        <v>1416.4126627770977</v>
      </c>
      <c r="G3">
        <f>(E3-$H$4)^2</f>
        <v>1755621.9018221367</v>
      </c>
      <c r="H3" s="2" t="s">
        <v>11</v>
      </c>
      <c r="I3" s="23">
        <f>SUM(F3:F167)</f>
        <v>16392182.966314221</v>
      </c>
      <c r="J3">
        <f>1-(I3/I5)</f>
        <v>0.74918305710143684</v>
      </c>
      <c r="L3">
        <f>Input!J4</f>
        <v>0.22308022308022313</v>
      </c>
      <c r="M3">
        <f>L3-$L$3</f>
        <v>0</v>
      </c>
      <c r="N3">
        <f>2*($X$3/PI())*($Z$3/(4*((B3-$Y$3)^2)+$Z$3*$Z$3))</f>
        <v>37.63525823980882</v>
      </c>
      <c r="O3">
        <f>(L3-N3)^2</f>
        <v>1399.6710639553905</v>
      </c>
      <c r="P3">
        <f>(N3-$Q$4)^2</f>
        <v>30.818269594750038</v>
      </c>
      <c r="Q3" s="1" t="s">
        <v>11</v>
      </c>
      <c r="R3" s="23">
        <f>SUM(O3:O167)</f>
        <v>57461.717511624483</v>
      </c>
      <c r="S3" s="5">
        <f>1-(R3/R5)</f>
        <v>-22.018941450118366</v>
      </c>
      <c r="V3">
        <f>COUNT(B3:B194)</f>
        <v>81</v>
      </c>
      <c r="X3">
        <v>2259833805559.1709</v>
      </c>
      <c r="Y3">
        <v>8321102205.6577606</v>
      </c>
      <c r="Z3">
        <v>28512521243.752434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1.3191763191763193</v>
      </c>
      <c r="D4">
        <f t="shared" ref="D4:D67" si="1">C4-$C$3</f>
        <v>0.33247533247533256</v>
      </c>
      <c r="E4">
        <f>N4+E3</f>
        <v>75.27051648191626</v>
      </c>
      <c r="F4">
        <f t="shared" ref="F4:F67" si="2">(D4-E4)^2</f>
        <v>5615.7100113153028</v>
      </c>
      <c r="G4">
        <f t="shared" ref="G4:G67" si="3">(E4-$H$4)^2</f>
        <v>1657304.9681440871</v>
      </c>
      <c r="H4">
        <f>AVERAGE(C3:C167)</f>
        <v>1362.634089115571</v>
      </c>
      <c r="I4" t="s">
        <v>5</v>
      </c>
      <c r="J4" t="s">
        <v>6</v>
      </c>
      <c r="L4">
        <f>Input!J5</f>
        <v>0.33247533247533256</v>
      </c>
      <c r="M4">
        <f t="shared" ref="M4:M67" si="4">L4-$L$3</f>
        <v>0.10939510939510944</v>
      </c>
      <c r="N4">
        <f t="shared" ref="N4:N67" si="5">2*($X$3/PI())*($Z$3/(4*((B4-$Y$3)^2)+$Z$3*$Z$3))</f>
        <v>37.63525824210744</v>
      </c>
      <c r="O4">
        <f t="shared" ref="O4:O67" si="6">(L4-N4)^2</f>
        <v>1391.4976128031412</v>
      </c>
      <c r="P4">
        <f t="shared" ref="P4:P67" si="7">(N4-$Q$4)^2</f>
        <v>30.818269569228828</v>
      </c>
      <c r="Q4">
        <f>AVERAGE(L3:L167)</f>
        <v>43.186678742234307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1.7653367653367655</v>
      </c>
      <c r="D5">
        <f t="shared" si="1"/>
        <v>0.77863577863577882</v>
      </c>
      <c r="E5">
        <f t="shared" ref="E5:E68" si="8">N5+E4</f>
        <v>112.90577472632233</v>
      </c>
      <c r="F5">
        <f t="shared" si="2"/>
        <v>12572.495288593809</v>
      </c>
      <c r="G5">
        <f t="shared" si="3"/>
        <v>1561820.8597861929</v>
      </c>
      <c r="I5">
        <f>SUM(G3:G167)</f>
        <v>65355166.109905288</v>
      </c>
      <c r="J5" s="5">
        <f>1-((1-J3)*(V3-1)/(V3-1-1))</f>
        <v>0.74600815909006268</v>
      </c>
      <c r="L5">
        <f>Input!J6</f>
        <v>0.44616044616044626</v>
      </c>
      <c r="M5">
        <f t="shared" si="4"/>
        <v>0.22308022308022313</v>
      </c>
      <c r="N5">
        <f t="shared" si="5"/>
        <v>37.635258244406067</v>
      </c>
      <c r="O5">
        <f t="shared" si="6"/>
        <v>1383.0289950474771</v>
      </c>
      <c r="P5">
        <f t="shared" si="7"/>
        <v>30.818269543707537</v>
      </c>
      <c r="R5">
        <f>SUM(P3:P167)</f>
        <v>2496.2797544858004</v>
      </c>
      <c r="S5" s="5">
        <f>1-((1-S3)*(V3-1)/(V3-1-1))</f>
        <v>-22.310320455816065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2.3015873015873018</v>
      </c>
      <c r="D6">
        <f t="shared" si="1"/>
        <v>1.3148863148863152</v>
      </c>
      <c r="E6">
        <f t="shared" si="8"/>
        <v>150.54103297302703</v>
      </c>
      <c r="F6">
        <f t="shared" si="2"/>
        <v>22268.442846436923</v>
      </c>
      <c r="G6">
        <f t="shared" si="3"/>
        <v>1469169.5767489721</v>
      </c>
      <c r="L6">
        <f>Input!J7</f>
        <v>0.53625053625053631</v>
      </c>
      <c r="M6">
        <f t="shared" si="4"/>
        <v>0.31317031317031319</v>
      </c>
      <c r="N6">
        <f t="shared" si="5"/>
        <v>37.635258246704694</v>
      </c>
      <c r="O6">
        <f t="shared" si="6"/>
        <v>1376.3363731003371</v>
      </c>
      <c r="P6">
        <f t="shared" si="7"/>
        <v>30.818269518186245</v>
      </c>
      <c r="V6" s="19" t="s">
        <v>17</v>
      </c>
      <c r="W6" s="20">
        <f>SQRT((S5-J5)^2)</f>
        <v>23.056328614906128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2.9815529815529813</v>
      </c>
      <c r="D7">
        <f t="shared" si="1"/>
        <v>1.9948519948519947</v>
      </c>
      <c r="E7">
        <f t="shared" si="8"/>
        <v>188.17629122203033</v>
      </c>
      <c r="F7">
        <f t="shared" si="2"/>
        <v>34663.5283127035</v>
      </c>
      <c r="G7">
        <f t="shared" si="3"/>
        <v>1379351.1190329446</v>
      </c>
      <c r="L7">
        <f>Input!J8</f>
        <v>0.67996567996567947</v>
      </c>
      <c r="M7">
        <f t="shared" si="4"/>
        <v>0.45688545688545634</v>
      </c>
      <c r="N7">
        <f t="shared" si="5"/>
        <v>37.635258249003314</v>
      </c>
      <c r="O7">
        <f t="shared" si="6"/>
        <v>1365.6936488631684</v>
      </c>
      <c r="P7">
        <f t="shared" si="7"/>
        <v>30.818269492665035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3.7687687687687692</v>
      </c>
      <c r="D8">
        <f t="shared" si="1"/>
        <v>2.7820677820677826</v>
      </c>
      <c r="E8">
        <f t="shared" si="8"/>
        <v>225.81154947333226</v>
      </c>
      <c r="F8">
        <f t="shared" si="2"/>
        <v>49742.149703474082</v>
      </c>
      <c r="G8">
        <f t="shared" si="3"/>
        <v>1292365.4866386296</v>
      </c>
      <c r="L8">
        <f>Input!J9</f>
        <v>0.78721578721578789</v>
      </c>
      <c r="M8">
        <f t="shared" si="4"/>
        <v>0.56413556413556476</v>
      </c>
      <c r="N8">
        <f t="shared" si="5"/>
        <v>37.635258251301941</v>
      </c>
      <c r="O8">
        <f t="shared" si="6"/>
        <v>1357.7782334350966</v>
      </c>
      <c r="P8">
        <f t="shared" si="7"/>
        <v>30.818269467143743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4.6010296010296008</v>
      </c>
      <c r="D9">
        <f t="shared" si="1"/>
        <v>3.6143286143286142</v>
      </c>
      <c r="E9">
        <f t="shared" si="8"/>
        <v>263.44680772693283</v>
      </c>
      <c r="F9">
        <f t="shared" si="2"/>
        <v>67512.917201801916</v>
      </c>
      <c r="G9">
        <f t="shared" si="3"/>
        <v>1208212.6795665454</v>
      </c>
      <c r="L9">
        <f>Input!J10</f>
        <v>0.83226083226083158</v>
      </c>
      <c r="M9">
        <f t="shared" si="4"/>
        <v>0.60918060918060846</v>
      </c>
      <c r="N9">
        <f t="shared" si="5"/>
        <v>37.635258253600576</v>
      </c>
      <c r="O9">
        <f t="shared" si="6"/>
        <v>1354.46061919514</v>
      </c>
      <c r="P9">
        <f t="shared" si="7"/>
        <v>30.818269441622373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5.6628056628056624</v>
      </c>
      <c r="D10">
        <f t="shared" si="1"/>
        <v>4.6761046761046758</v>
      </c>
      <c r="E10">
        <f t="shared" si="8"/>
        <v>301.08206598283203</v>
      </c>
      <c r="F10">
        <f t="shared" si="2"/>
        <v>87856.493898165165</v>
      </c>
      <c r="G10">
        <f t="shared" si="3"/>
        <v>1126892.697817211</v>
      </c>
      <c r="L10">
        <f>Input!J11</f>
        <v>1.0617760617760617</v>
      </c>
      <c r="M10">
        <f t="shared" si="4"/>
        <v>0.83869583869583852</v>
      </c>
      <c r="N10">
        <f t="shared" si="5"/>
        <v>37.635258255899203</v>
      </c>
      <c r="O10">
        <f t="shared" si="6"/>
        <v>1337.6195998038427</v>
      </c>
      <c r="P10">
        <f t="shared" si="7"/>
        <v>30.818269416101082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7.1600171600171603</v>
      </c>
      <c r="D11">
        <f t="shared" si="1"/>
        <v>6.1733161733161737</v>
      </c>
      <c r="E11">
        <f t="shared" si="8"/>
        <v>338.71732424102987</v>
      </c>
      <c r="F11">
        <f t="shared" si="2"/>
        <v>110585.51730173964</v>
      </c>
      <c r="G11">
        <f t="shared" si="3"/>
        <v>1048405.5413911463</v>
      </c>
      <c r="L11">
        <f>Input!J12</f>
        <v>1.4972114972114978</v>
      </c>
      <c r="M11">
        <f t="shared" si="4"/>
        <v>1.2741312741312747</v>
      </c>
      <c r="N11">
        <f t="shared" si="5"/>
        <v>37.63525825819783</v>
      </c>
      <c r="O11">
        <f t="shared" si="6"/>
        <v>1305.9584236992348</v>
      </c>
      <c r="P11">
        <f t="shared" si="7"/>
        <v>30.818269390579793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9.4187044187044187</v>
      </c>
      <c r="D12">
        <f t="shared" si="1"/>
        <v>8.4320034320034321</v>
      </c>
      <c r="E12">
        <f t="shared" si="8"/>
        <v>376.35258250152634</v>
      </c>
      <c r="F12">
        <f t="shared" si="2"/>
        <v>135365.55250285304</v>
      </c>
      <c r="G12">
        <f t="shared" si="3"/>
        <v>972751.21028886992</v>
      </c>
      <c r="L12">
        <f>Input!J13</f>
        <v>2.2586872586872584</v>
      </c>
      <c r="M12">
        <f t="shared" si="4"/>
        <v>2.0356070356070353</v>
      </c>
      <c r="N12">
        <f t="shared" si="5"/>
        <v>37.635258260496457</v>
      </c>
      <c r="O12">
        <f t="shared" si="6"/>
        <v>1251.5017758460474</v>
      </c>
      <c r="P12">
        <f t="shared" si="7"/>
        <v>30.818269365058502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12.621192621192622</v>
      </c>
      <c r="D13">
        <f t="shared" si="1"/>
        <v>11.634491634491635</v>
      </c>
      <c r="E13">
        <f t="shared" si="8"/>
        <v>413.98784076432139</v>
      </c>
      <c r="F13">
        <f t="shared" si="2"/>
        <v>161888.2175559907</v>
      </c>
      <c r="G13">
        <f t="shared" si="3"/>
        <v>899929.70451090077</v>
      </c>
      <c r="L13">
        <f>Input!J14</f>
        <v>3.2024882024882029</v>
      </c>
      <c r="M13">
        <f t="shared" si="4"/>
        <v>2.9794079794079797</v>
      </c>
      <c r="N13">
        <f t="shared" si="5"/>
        <v>37.635258262795077</v>
      </c>
      <c r="O13">
        <f t="shared" si="6"/>
        <v>1185.6156540259653</v>
      </c>
      <c r="P13">
        <f t="shared" si="7"/>
        <v>30.818269339537288</v>
      </c>
      <c r="S13" t="s">
        <v>23</v>
      </c>
      <c r="T13">
        <f>_Ac*0.8413</f>
        <v>5101875.8859144179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16.681681681681681</v>
      </c>
      <c r="D14">
        <f t="shared" si="1"/>
        <v>15.694980694980694</v>
      </c>
      <c r="E14">
        <f t="shared" si="8"/>
        <v>451.62309902941507</v>
      </c>
      <c r="F14">
        <f t="shared" si="2"/>
        <v>190033.32435460063</v>
      </c>
      <c r="G14">
        <f t="shared" si="3"/>
        <v>829941.02405775816</v>
      </c>
      <c r="L14">
        <f>Input!J15</f>
        <v>4.0604890604890596</v>
      </c>
      <c r="M14">
        <f t="shared" si="4"/>
        <v>3.8374088374088364</v>
      </c>
      <c r="N14">
        <f t="shared" si="5"/>
        <v>37.635258265093704</v>
      </c>
      <c r="O14">
        <f t="shared" si="6"/>
        <v>1127.2651271424681</v>
      </c>
      <c r="P14">
        <f t="shared" si="7"/>
        <v>30.818269314016</v>
      </c>
      <c r="S14" t="s">
        <v>24</v>
      </c>
      <c r="T14">
        <f>_Ac*0.9772</f>
        <v>5926011.0730007943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21.404976404976406</v>
      </c>
      <c r="D15">
        <f t="shared" si="1"/>
        <v>20.418275418275417</v>
      </c>
      <c r="E15">
        <f t="shared" si="8"/>
        <v>489.25835729680739</v>
      </c>
      <c r="F15">
        <f t="shared" si="2"/>
        <v>219811.02237586858</v>
      </c>
      <c r="G15">
        <f t="shared" si="3"/>
        <v>762785.16892996093</v>
      </c>
      <c r="L15">
        <f>Input!J16</f>
        <v>4.7232947232947247</v>
      </c>
      <c r="M15">
        <f t="shared" si="4"/>
        <v>4.5002145002145015</v>
      </c>
      <c r="N15">
        <f t="shared" si="5"/>
        <v>37.635258267392331</v>
      </c>
      <c r="O15">
        <f t="shared" si="6"/>
        <v>1083.1973443280096</v>
      </c>
      <c r="P15">
        <f t="shared" si="7"/>
        <v>30.818269288494708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26.960531960531959</v>
      </c>
      <c r="D16">
        <f t="shared" si="1"/>
        <v>25.973830973830971</v>
      </c>
      <c r="E16">
        <f t="shared" si="8"/>
        <v>526.89361556649828</v>
      </c>
      <c r="F16">
        <f t="shared" si="2"/>
        <v>250920.63059636424</v>
      </c>
      <c r="G16">
        <f t="shared" si="3"/>
        <v>698462.1391280283</v>
      </c>
      <c r="L16">
        <f>Input!J17</f>
        <v>5.5555555555555536</v>
      </c>
      <c r="M16">
        <f t="shared" si="4"/>
        <v>5.3324753324753305</v>
      </c>
      <c r="N16">
        <f t="shared" si="5"/>
        <v>37.635258269690951</v>
      </c>
      <c r="O16">
        <f t="shared" si="6"/>
        <v>1029.1073262273057</v>
      </c>
      <c r="P16">
        <f t="shared" si="7"/>
        <v>30.818269262973494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33.513513513513509</v>
      </c>
      <c r="D17">
        <f t="shared" si="1"/>
        <v>32.52681252681252</v>
      </c>
      <c r="E17">
        <f t="shared" si="8"/>
        <v>564.52887383848793</v>
      </c>
      <c r="F17">
        <f t="shared" si="2"/>
        <v>283026.1932398717</v>
      </c>
      <c r="G17">
        <f t="shared" si="3"/>
        <v>636971.93465247913</v>
      </c>
      <c r="L17">
        <f>Input!J18</f>
        <v>6.5529815529815494</v>
      </c>
      <c r="M17">
        <f t="shared" si="4"/>
        <v>6.3299013299013263</v>
      </c>
      <c r="N17">
        <f t="shared" si="5"/>
        <v>37.635258271989585</v>
      </c>
      <c r="O17">
        <f t="shared" si="6"/>
        <v>966.10792603698894</v>
      </c>
      <c r="P17">
        <f t="shared" si="7"/>
        <v>30.818269237452125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41.160446160446163</v>
      </c>
      <c r="D18">
        <f t="shared" si="1"/>
        <v>40.173745173745175</v>
      </c>
      <c r="E18">
        <f t="shared" si="8"/>
        <v>602.16413211277609</v>
      </c>
      <c r="F18">
        <f t="shared" si="2"/>
        <v>315833.1950118817</v>
      </c>
      <c r="G18">
        <f t="shared" si="3"/>
        <v>578314.55550383276</v>
      </c>
      <c r="L18">
        <f>Input!J19</f>
        <v>7.6469326469326546</v>
      </c>
      <c r="M18">
        <f t="shared" si="4"/>
        <v>7.4238524238524315</v>
      </c>
      <c r="N18">
        <f t="shared" si="5"/>
        <v>37.635258274288212</v>
      </c>
      <c r="O18">
        <f t="shared" si="6"/>
        <v>899.29967393231004</v>
      </c>
      <c r="P18">
        <f t="shared" si="7"/>
        <v>30.818269211930836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50.068640068640072</v>
      </c>
      <c r="D19">
        <f t="shared" si="1"/>
        <v>49.081939081939083</v>
      </c>
      <c r="E19">
        <f t="shared" si="8"/>
        <v>639.79939038936288</v>
      </c>
      <c r="F19">
        <f t="shared" si="2"/>
        <v>348947.10727913852</v>
      </c>
      <c r="G19">
        <f t="shared" si="3"/>
        <v>522490.00168260804</v>
      </c>
      <c r="L19">
        <f>Input!J20</f>
        <v>8.9081939081939083</v>
      </c>
      <c r="M19">
        <f t="shared" si="4"/>
        <v>8.6851136851136843</v>
      </c>
      <c r="N19">
        <f t="shared" si="5"/>
        <v>37.635258276586839</v>
      </c>
      <c r="O19">
        <f t="shared" si="6"/>
        <v>825.24422722579072</v>
      </c>
      <c r="P19">
        <f t="shared" si="7"/>
        <v>30.818269186409545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60.190905190905191</v>
      </c>
      <c r="D20">
        <f t="shared" si="1"/>
        <v>59.204204204204203</v>
      </c>
      <c r="E20">
        <f t="shared" si="8"/>
        <v>677.43464866824831</v>
      </c>
      <c r="F20">
        <f t="shared" si="2"/>
        <v>382208.88246220956</v>
      </c>
      <c r="G20">
        <f t="shared" si="3"/>
        <v>469498.27318932407</v>
      </c>
      <c r="L20">
        <f>Input!J21</f>
        <v>10.122265122265119</v>
      </c>
      <c r="M20">
        <f t="shared" si="4"/>
        <v>9.8991848991848954</v>
      </c>
      <c r="N20">
        <f t="shared" si="5"/>
        <v>37.635258278885466</v>
      </c>
      <c r="O20">
        <f t="shared" si="6"/>
        <v>756.96479243623799</v>
      </c>
      <c r="P20">
        <f t="shared" si="7"/>
        <v>30.818269160888253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71.975546975546976</v>
      </c>
      <c r="D21">
        <f t="shared" si="1"/>
        <v>70.988845988845995</v>
      </c>
      <c r="E21">
        <f t="shared" si="8"/>
        <v>715.06990694943238</v>
      </c>
      <c r="F21">
        <f t="shared" si="2"/>
        <v>414840.41308811452</v>
      </c>
      <c r="G21">
        <f t="shared" si="3"/>
        <v>419339.37002449995</v>
      </c>
      <c r="L21">
        <f>Input!J22</f>
        <v>11.784641784641785</v>
      </c>
      <c r="M21">
        <f t="shared" si="4"/>
        <v>11.561561561561561</v>
      </c>
      <c r="N21">
        <f t="shared" si="5"/>
        <v>37.635258281184093</v>
      </c>
      <c r="O21">
        <f t="shared" si="6"/>
        <v>668.25437325130531</v>
      </c>
      <c r="P21">
        <f t="shared" si="7"/>
        <v>30.818269135366965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85.546975546975546</v>
      </c>
      <c r="D22">
        <f t="shared" si="1"/>
        <v>84.560274560274564</v>
      </c>
      <c r="E22">
        <f t="shared" si="8"/>
        <v>752.70516523291508</v>
      </c>
      <c r="F22">
        <f t="shared" si="2"/>
        <v>446417.59493195469</v>
      </c>
      <c r="G22">
        <f t="shared" si="3"/>
        <v>372013.29218865465</v>
      </c>
      <c r="L22">
        <f>Input!J23</f>
        <v>13.571428571428569</v>
      </c>
      <c r="M22">
        <f t="shared" si="4"/>
        <v>13.348348348348345</v>
      </c>
      <c r="N22">
        <f t="shared" si="5"/>
        <v>37.635258283482713</v>
      </c>
      <c r="O22">
        <f t="shared" si="6"/>
        <v>579.06790041073987</v>
      </c>
      <c r="P22">
        <f t="shared" si="7"/>
        <v>30.818269109845751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101.12183612183613</v>
      </c>
      <c r="D23">
        <f t="shared" si="1"/>
        <v>100.13513513513514</v>
      </c>
      <c r="E23">
        <f t="shared" si="8"/>
        <v>790.34042351869641</v>
      </c>
      <c r="F23">
        <f t="shared" si="2"/>
        <v>476383.34011263505</v>
      </c>
      <c r="G23">
        <f t="shared" si="3"/>
        <v>327520.03968230728</v>
      </c>
      <c r="L23">
        <f>Input!J24</f>
        <v>15.57486057486058</v>
      </c>
      <c r="M23">
        <f t="shared" si="4"/>
        <v>15.351780351780356</v>
      </c>
      <c r="N23">
        <f t="shared" si="5"/>
        <v>37.63525828578134</v>
      </c>
      <c r="O23">
        <f t="shared" si="6"/>
        <v>486.66114716399795</v>
      </c>
      <c r="P23">
        <f t="shared" si="7"/>
        <v>30.818269084324459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120.39253539253539</v>
      </c>
      <c r="D24">
        <f t="shared" si="1"/>
        <v>119.40583440583441</v>
      </c>
      <c r="E24">
        <f t="shared" si="8"/>
        <v>827.97568180677638</v>
      </c>
      <c r="F24">
        <f t="shared" si="2"/>
        <v>502071.22864579421</v>
      </c>
      <c r="G24">
        <f t="shared" si="3"/>
        <v>285859.61250597693</v>
      </c>
      <c r="L24">
        <f>Input!J25</f>
        <v>19.270699270699268</v>
      </c>
      <c r="M24">
        <f t="shared" si="4"/>
        <v>19.047619047619044</v>
      </c>
      <c r="N24">
        <f t="shared" si="5"/>
        <v>37.635258288079967</v>
      </c>
      <c r="O24">
        <f t="shared" si="6"/>
        <v>337.25702790285874</v>
      </c>
      <c r="P24">
        <f t="shared" si="7"/>
        <v>30.818269058803171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143.1016731016731</v>
      </c>
      <c r="D25">
        <f t="shared" si="1"/>
        <v>142.11497211497212</v>
      </c>
      <c r="E25">
        <f t="shared" si="8"/>
        <v>865.61094009715498</v>
      </c>
      <c r="F25">
        <f t="shared" si="2"/>
        <v>523446.41568647575</v>
      </c>
      <c r="G25">
        <f t="shared" si="3"/>
        <v>247032.01066018257</v>
      </c>
      <c r="L25">
        <f>Input!J26</f>
        <v>22.709137709137707</v>
      </c>
      <c r="M25">
        <f t="shared" si="4"/>
        <v>22.486057486057483</v>
      </c>
      <c r="N25">
        <f t="shared" si="5"/>
        <v>37.635258290378594</v>
      </c>
      <c r="O25">
        <f t="shared" si="6"/>
        <v>222.7890756057428</v>
      </c>
      <c r="P25">
        <f t="shared" si="7"/>
        <v>30.818269033281879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169.44444444444443</v>
      </c>
      <c r="D26">
        <f t="shared" si="1"/>
        <v>168.45774345774345</v>
      </c>
      <c r="E26">
        <f t="shared" si="8"/>
        <v>903.24619838983222</v>
      </c>
      <c r="F26">
        <f t="shared" si="2"/>
        <v>539914.07350148633</v>
      </c>
      <c r="G26">
        <f t="shared" si="3"/>
        <v>211037.2341454433</v>
      </c>
      <c r="L26">
        <f>Input!J27</f>
        <v>26.342771342771329</v>
      </c>
      <c r="M26">
        <f t="shared" si="4"/>
        <v>26.119691119691105</v>
      </c>
      <c r="N26">
        <f t="shared" si="5"/>
        <v>37.635258292677221</v>
      </c>
      <c r="O26">
        <f t="shared" si="6"/>
        <v>127.52026151379489</v>
      </c>
      <c r="P26">
        <f t="shared" si="7"/>
        <v>30.818269007760588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200.13942513942513</v>
      </c>
      <c r="D27">
        <f t="shared" si="1"/>
        <v>199.15272415272415</v>
      </c>
      <c r="E27">
        <f t="shared" si="8"/>
        <v>940.88145668480809</v>
      </c>
      <c r="F27">
        <f t="shared" si="2"/>
        <v>550161.51266365184</v>
      </c>
      <c r="G27">
        <f t="shared" si="3"/>
        <v>177875.2829622782</v>
      </c>
      <c r="L27">
        <f>Input!J28</f>
        <v>30.6949806949807</v>
      </c>
      <c r="M27">
        <f t="shared" si="4"/>
        <v>30.471900471900476</v>
      </c>
      <c r="N27">
        <f t="shared" si="5"/>
        <v>37.635258294975849</v>
      </c>
      <c r="O27">
        <f t="shared" si="6"/>
        <v>48.16745316499442</v>
      </c>
      <c r="P27">
        <f t="shared" si="7"/>
        <v>30.818268982239299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235.010725010725</v>
      </c>
      <c r="D28">
        <f t="shared" si="1"/>
        <v>234.02402402402402</v>
      </c>
      <c r="E28">
        <f t="shared" si="8"/>
        <v>978.51671498208259</v>
      </c>
      <c r="F28">
        <f t="shared" si="2"/>
        <v>554269.36688997131</v>
      </c>
      <c r="G28">
        <f t="shared" si="3"/>
        <v>147546.1571112063</v>
      </c>
      <c r="L28">
        <f>Input!J29</f>
        <v>34.871299871299868</v>
      </c>
      <c r="M28">
        <f t="shared" si="4"/>
        <v>34.648219648219644</v>
      </c>
      <c r="N28">
        <f t="shared" si="5"/>
        <v>37.635258297274476</v>
      </c>
      <c r="O28">
        <f t="shared" si="6"/>
        <v>7.6394661805160284</v>
      </c>
      <c r="P28">
        <f t="shared" si="7"/>
        <v>30.818268956718008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273.36765336765336</v>
      </c>
      <c r="D29">
        <f t="shared" si="1"/>
        <v>272.38095238095235</v>
      </c>
      <c r="E29">
        <f t="shared" si="8"/>
        <v>1016.1519732816557</v>
      </c>
      <c r="F29">
        <f t="shared" si="2"/>
        <v>553195.3315316746</v>
      </c>
      <c r="G29">
        <f t="shared" si="3"/>
        <v>120049.85659274667</v>
      </c>
      <c r="L29">
        <f>Input!J30</f>
        <v>38.356928356928364</v>
      </c>
      <c r="M29">
        <f t="shared" si="4"/>
        <v>38.13384813384814</v>
      </c>
      <c r="N29">
        <f t="shared" si="5"/>
        <v>37.635258299573103</v>
      </c>
      <c r="O29">
        <f t="shared" si="6"/>
        <v>0.52080767168314634</v>
      </c>
      <c r="P29">
        <f t="shared" si="7"/>
        <v>30.818268931196716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314.90132990132992</v>
      </c>
      <c r="D30">
        <f t="shared" si="1"/>
        <v>313.91462891462891</v>
      </c>
      <c r="E30">
        <f t="shared" si="8"/>
        <v>1053.7872315835275</v>
      </c>
      <c r="F30">
        <f t="shared" si="2"/>
        <v>547411.46818004991</v>
      </c>
      <c r="G30">
        <f t="shared" si="3"/>
        <v>95386.381407418361</v>
      </c>
      <c r="L30">
        <f>Input!J31</f>
        <v>41.533676533676555</v>
      </c>
      <c r="M30">
        <f t="shared" si="4"/>
        <v>41.310596310596331</v>
      </c>
      <c r="N30">
        <f t="shared" si="5"/>
        <v>37.63525830187173</v>
      </c>
      <c r="O30">
        <f t="shared" si="6"/>
        <v>15.197664710068262</v>
      </c>
      <c r="P30">
        <f t="shared" si="7"/>
        <v>30.818268905675428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360.59202059202056</v>
      </c>
      <c r="D31">
        <f t="shared" si="1"/>
        <v>359.60531960531955</v>
      </c>
      <c r="E31">
        <f t="shared" si="8"/>
        <v>1091.4224898876978</v>
      </c>
      <c r="F31">
        <f t="shared" si="2"/>
        <v>535556.37072010734</v>
      </c>
      <c r="G31">
        <f t="shared" si="3"/>
        <v>73555.731555740509</v>
      </c>
      <c r="L31">
        <f>Input!J32</f>
        <v>45.690690690690644</v>
      </c>
      <c r="M31">
        <f t="shared" si="4"/>
        <v>45.46761046761042</v>
      </c>
      <c r="N31">
        <f t="shared" si="5"/>
        <v>37.63525830417035</v>
      </c>
      <c r="O31">
        <f t="shared" si="6"/>
        <v>64.88999093380005</v>
      </c>
      <c r="P31">
        <f t="shared" si="7"/>
        <v>30.818268880154214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410.8815958815959</v>
      </c>
      <c r="D32">
        <f t="shared" si="1"/>
        <v>409.89489489489489</v>
      </c>
      <c r="E32">
        <f t="shared" si="8"/>
        <v>1129.0577481941668</v>
      </c>
      <c r="F32">
        <f t="shared" si="2"/>
        <v>517195.20956555021</v>
      </c>
      <c r="G32">
        <f t="shared" si="3"/>
        <v>54557.907038232021</v>
      </c>
      <c r="L32">
        <f>Input!J33</f>
        <v>50.289575289575339</v>
      </c>
      <c r="M32">
        <f t="shared" si="4"/>
        <v>50.066495066495115</v>
      </c>
      <c r="N32">
        <f t="shared" si="5"/>
        <v>37.635258306468984</v>
      </c>
      <c r="O32">
        <f t="shared" si="6"/>
        <v>160.13173830893393</v>
      </c>
      <c r="P32">
        <f t="shared" si="7"/>
        <v>30.818268854632844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465.93522093522097</v>
      </c>
      <c r="D33">
        <f t="shared" si="1"/>
        <v>464.94851994851996</v>
      </c>
      <c r="E33">
        <f t="shared" si="8"/>
        <v>1166.6930065029344</v>
      </c>
      <c r="F33">
        <f t="shared" si="2"/>
        <v>492445.32440951868</v>
      </c>
      <c r="G33">
        <f t="shared" si="3"/>
        <v>38392.907855412079</v>
      </c>
      <c r="L33">
        <f>Input!J34</f>
        <v>55.053625053625069</v>
      </c>
      <c r="M33">
        <f t="shared" si="4"/>
        <v>54.830544830544845</v>
      </c>
      <c r="N33">
        <f t="shared" si="5"/>
        <v>37.635258308767611</v>
      </c>
      <c r="O33">
        <f t="shared" si="6"/>
        <v>303.39950005835618</v>
      </c>
      <c r="P33">
        <f t="shared" si="7"/>
        <v>30.818268829111556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524.80909480909486</v>
      </c>
      <c r="D34">
        <f t="shared" si="1"/>
        <v>523.82239382239391</v>
      </c>
      <c r="E34">
        <f t="shared" si="8"/>
        <v>1204.3282648140007</v>
      </c>
      <c r="F34">
        <f t="shared" si="2"/>
        <v>463088.24045404542</v>
      </c>
      <c r="G34">
        <f t="shared" si="3"/>
        <v>25060.734007799641</v>
      </c>
      <c r="L34">
        <f>Input!J35</f>
        <v>58.87387387387389</v>
      </c>
      <c r="M34">
        <f t="shared" si="4"/>
        <v>58.650793650793666</v>
      </c>
      <c r="N34">
        <f t="shared" si="5"/>
        <v>37.635258311066231</v>
      </c>
      <c r="O34">
        <f t="shared" si="6"/>
        <v>451.07879102473572</v>
      </c>
      <c r="P34">
        <f t="shared" si="7"/>
        <v>30.818268803590342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587.35950235950236</v>
      </c>
      <c r="D35">
        <f t="shared" si="1"/>
        <v>586.3728013728014</v>
      </c>
      <c r="E35">
        <f t="shared" si="8"/>
        <v>1241.9635231273655</v>
      </c>
      <c r="F35">
        <f t="shared" si="2"/>
        <v>429799.19445067033</v>
      </c>
      <c r="G35">
        <f t="shared" si="3"/>
        <v>14561.385495913846</v>
      </c>
      <c r="L35">
        <f>Input!J36</f>
        <v>62.550407550407499</v>
      </c>
      <c r="M35">
        <f t="shared" si="4"/>
        <v>62.327327327327275</v>
      </c>
      <c r="N35">
        <f t="shared" si="5"/>
        <v>37.635258313364858</v>
      </c>
      <c r="O35">
        <f t="shared" si="6"/>
        <v>620.76466150410647</v>
      </c>
      <c r="P35">
        <f t="shared" si="7"/>
        <v>30.818268778069054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652.47962247962255</v>
      </c>
      <c r="D36">
        <f t="shared" si="1"/>
        <v>651.4929214929216</v>
      </c>
      <c r="E36">
        <f t="shared" si="8"/>
        <v>1279.5987814430291</v>
      </c>
      <c r="F36">
        <f t="shared" si="2"/>
        <v>394516.97130366409</v>
      </c>
      <c r="G36">
        <f t="shared" si="3"/>
        <v>6894.8623202736917</v>
      </c>
      <c r="L36">
        <f>Input!J37</f>
        <v>65.120120120120191</v>
      </c>
      <c r="M36">
        <f t="shared" si="4"/>
        <v>64.897039897039974</v>
      </c>
      <c r="N36">
        <f t="shared" si="5"/>
        <v>37.635258315663492</v>
      </c>
      <c r="O36">
        <f t="shared" si="6"/>
        <v>755.41762841008278</v>
      </c>
      <c r="P36">
        <f t="shared" si="7"/>
        <v>30.818268752547684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719.18060918060928</v>
      </c>
      <c r="D37">
        <f t="shared" si="1"/>
        <v>718.19390819390833</v>
      </c>
      <c r="E37">
        <f t="shared" si="8"/>
        <v>1317.2340397609912</v>
      </c>
      <c r="F37">
        <f t="shared" si="2"/>
        <v>358849.07922790799</v>
      </c>
      <c r="G37">
        <f t="shared" si="3"/>
        <v>2061.1644813982798</v>
      </c>
      <c r="L37">
        <f>Input!J38</f>
        <v>66.700986700986732</v>
      </c>
      <c r="M37">
        <f t="shared" si="4"/>
        <v>66.477906477906515</v>
      </c>
      <c r="N37">
        <f t="shared" si="5"/>
        <v>37.635258317962112</v>
      </c>
      <c r="O37">
        <f t="shared" si="6"/>
        <v>844.81656643576298</v>
      </c>
      <c r="P37">
        <f t="shared" si="7"/>
        <v>30.818268727026471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788.03088803088815</v>
      </c>
      <c r="D38">
        <f t="shared" si="1"/>
        <v>787.0441870441872</v>
      </c>
      <c r="E38">
        <f t="shared" si="8"/>
        <v>1354.8692980812521</v>
      </c>
      <c r="F38">
        <f t="shared" si="2"/>
        <v>322425.35672425502</v>
      </c>
      <c r="G38">
        <f t="shared" si="3"/>
        <v>60.291979806639674</v>
      </c>
      <c r="L38">
        <f>Input!J39</f>
        <v>68.850278850278869</v>
      </c>
      <c r="M38">
        <f t="shared" si="4"/>
        <v>68.627198627198652</v>
      </c>
      <c r="N38">
        <f t="shared" si="5"/>
        <v>37.635258320260739</v>
      </c>
      <c r="O38">
        <f t="shared" si="6"/>
        <v>974.3775066894533</v>
      </c>
      <c r="P38">
        <f t="shared" si="7"/>
        <v>30.818268701505183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858.88674388674383</v>
      </c>
      <c r="D39">
        <f t="shared" si="1"/>
        <v>857.90004290004288</v>
      </c>
      <c r="E39">
        <f t="shared" si="8"/>
        <v>1392.5045564038114</v>
      </c>
      <c r="F39">
        <f t="shared" si="2"/>
        <v>285801.98585860105</v>
      </c>
      <c r="G39">
        <f t="shared" si="3"/>
        <v>892.2448160178418</v>
      </c>
      <c r="L39">
        <f>Input!J40</f>
        <v>70.85585585585568</v>
      </c>
      <c r="M39">
        <f t="shared" si="4"/>
        <v>70.632775632775463</v>
      </c>
      <c r="N39">
        <f t="shared" si="5"/>
        <v>37.635258322559366</v>
      </c>
      <c r="O39">
        <f t="shared" si="6"/>
        <v>1103.608100469253</v>
      </c>
      <c r="P39">
        <f t="shared" si="7"/>
        <v>30.818268675983891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930.20377520377508</v>
      </c>
      <c r="D40">
        <f t="shared" si="1"/>
        <v>929.21707421707413</v>
      </c>
      <c r="E40">
        <f t="shared" si="8"/>
        <v>1430.1398147286693</v>
      </c>
      <c r="F40">
        <f t="shared" si="2"/>
        <v>250923.59196164692</v>
      </c>
      <c r="G40">
        <f t="shared" si="3"/>
        <v>4557.0229905509186</v>
      </c>
      <c r="L40">
        <f>Input!J41</f>
        <v>71.317031317031251</v>
      </c>
      <c r="M40">
        <f t="shared" si="4"/>
        <v>71.093951093951034</v>
      </c>
      <c r="N40">
        <f t="shared" si="5"/>
        <v>37.635258324857993</v>
      </c>
      <c r="O40">
        <f t="shared" si="6"/>
        <v>1134.4618318962919</v>
      </c>
      <c r="P40">
        <f t="shared" si="7"/>
        <v>30.818268650462599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1001.4929214929215</v>
      </c>
      <c r="D41">
        <f t="shared" si="1"/>
        <v>1000.5062205062205</v>
      </c>
      <c r="E41">
        <f t="shared" si="8"/>
        <v>1467.7750730558259</v>
      </c>
      <c r="F41">
        <f t="shared" si="2"/>
        <v>218340.18056302489</v>
      </c>
      <c r="G41">
        <f t="shared" si="3"/>
        <v>11054.62650392495</v>
      </c>
      <c r="L41">
        <f>Input!J42</f>
        <v>71.289146289146402</v>
      </c>
      <c r="M41">
        <f t="shared" si="4"/>
        <v>71.066066066066185</v>
      </c>
      <c r="N41">
        <f t="shared" si="5"/>
        <v>37.63525832715662</v>
      </c>
      <c r="O41">
        <f t="shared" si="6"/>
        <v>1132.5841749581607</v>
      </c>
      <c r="P41">
        <f t="shared" si="7"/>
        <v>30.818268624941311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1071.4950664950663</v>
      </c>
      <c r="D42">
        <f t="shared" si="1"/>
        <v>1070.5083655083654</v>
      </c>
      <c r="E42">
        <f t="shared" si="8"/>
        <v>1505.4103313852811</v>
      </c>
      <c r="F42">
        <f t="shared" si="2"/>
        <v>189139.71992360597</v>
      </c>
      <c r="G42">
        <f t="shared" si="3"/>
        <v>20385.055356658955</v>
      </c>
      <c r="L42">
        <f>Input!J43</f>
        <v>70.002145002144857</v>
      </c>
      <c r="M42">
        <f t="shared" si="4"/>
        <v>69.77906477906464</v>
      </c>
      <c r="N42">
        <f t="shared" si="5"/>
        <v>37.63525832945524</v>
      </c>
      <c r="O42">
        <f t="shared" si="6"/>
        <v>1047.6153528827329</v>
      </c>
      <c r="P42">
        <f t="shared" si="7"/>
        <v>30.818268599420097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1140.5469755469755</v>
      </c>
      <c r="D43">
        <f t="shared" si="1"/>
        <v>1139.5602745602746</v>
      </c>
      <c r="E43">
        <f t="shared" si="8"/>
        <v>1543.045589717035</v>
      </c>
      <c r="F43">
        <f t="shared" si="2"/>
        <v>162800.39954715027</v>
      </c>
      <c r="G43">
        <f t="shared" si="3"/>
        <v>32548.309549272049</v>
      </c>
      <c r="L43">
        <f>Input!J44</f>
        <v>69.051909051909206</v>
      </c>
      <c r="M43">
        <f t="shared" si="4"/>
        <v>68.828828828828989</v>
      </c>
      <c r="N43">
        <f t="shared" si="5"/>
        <v>37.635258331753867</v>
      </c>
      <c r="O43">
        <f t="shared" si="6"/>
        <v>987.00594247223694</v>
      </c>
      <c r="P43">
        <f t="shared" si="7"/>
        <v>30.818268573898809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1209.3865293865294</v>
      </c>
      <c r="D44">
        <f t="shared" si="1"/>
        <v>1208.3998283998285</v>
      </c>
      <c r="E44">
        <f t="shared" si="8"/>
        <v>1580.6808480510874</v>
      </c>
      <c r="F44">
        <f t="shared" si="2"/>
        <v>138593.15759258103</v>
      </c>
      <c r="G44">
        <f t="shared" si="3"/>
        <v>47544.389082283218</v>
      </c>
      <c r="L44">
        <f>Input!J45</f>
        <v>68.839553839553901</v>
      </c>
      <c r="M44">
        <f t="shared" si="4"/>
        <v>68.616473616473684</v>
      </c>
      <c r="N44">
        <f t="shared" si="5"/>
        <v>37.635258334052502</v>
      </c>
      <c r="O44">
        <f t="shared" si="6"/>
        <v>973.70805799465484</v>
      </c>
      <c r="P44">
        <f t="shared" si="7"/>
        <v>30.818268548377439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1275.883740883741</v>
      </c>
      <c r="D45">
        <f t="shared" si="1"/>
        <v>1274.89703989704</v>
      </c>
      <c r="E45">
        <f t="shared" si="8"/>
        <v>1618.3161063874386</v>
      </c>
      <c r="F45">
        <f t="shared" si="2"/>
        <v>117936.65522913678</v>
      </c>
      <c r="G45">
        <f t="shared" si="3"/>
        <v>65373.293956211608</v>
      </c>
      <c r="L45">
        <f>Input!J46</f>
        <v>66.497211497211538</v>
      </c>
      <c r="M45">
        <f t="shared" si="4"/>
        <v>66.274131274131321</v>
      </c>
      <c r="N45">
        <f t="shared" si="5"/>
        <v>37.635258336351129</v>
      </c>
      <c r="O45">
        <f t="shared" si="6"/>
        <v>833.01234025970018</v>
      </c>
      <c r="P45">
        <f t="shared" si="7"/>
        <v>30.818268522856147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1339.967824967825</v>
      </c>
      <c r="D46">
        <f t="shared" si="1"/>
        <v>1338.981123981124</v>
      </c>
      <c r="E46">
        <f t="shared" si="8"/>
        <v>1655.9513647260883</v>
      </c>
      <c r="F46">
        <f t="shared" si="2"/>
        <v>100470.13351792059</v>
      </c>
      <c r="G46">
        <f t="shared" si="3"/>
        <v>86035.024171576166</v>
      </c>
      <c r="L46">
        <f>Input!J47</f>
        <v>64.084084084083997</v>
      </c>
      <c r="M46">
        <f t="shared" si="4"/>
        <v>63.861003861003773</v>
      </c>
      <c r="N46">
        <f t="shared" si="5"/>
        <v>37.635258338649756</v>
      </c>
      <c r="O46">
        <f t="shared" si="6"/>
        <v>699.54038331234517</v>
      </c>
      <c r="P46">
        <f t="shared" si="7"/>
        <v>30.818268497334859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1403.914628914629</v>
      </c>
      <c r="D47">
        <f t="shared" si="1"/>
        <v>1402.9279279279281</v>
      </c>
      <c r="E47">
        <f t="shared" si="8"/>
        <v>1693.5866230670367</v>
      </c>
      <c r="F47">
        <f t="shared" si="2"/>
        <v>84482.4770599693</v>
      </c>
      <c r="G47">
        <f t="shared" si="3"/>
        <v>109529.57972889609</v>
      </c>
      <c r="L47">
        <f>Input!J48</f>
        <v>63.946803946804039</v>
      </c>
      <c r="M47">
        <f t="shared" si="4"/>
        <v>63.723723723723815</v>
      </c>
      <c r="N47">
        <f t="shared" si="5"/>
        <v>37.635258340948376</v>
      </c>
      <c r="O47">
        <f t="shared" si="6"/>
        <v>692.2974321690225</v>
      </c>
      <c r="P47">
        <f t="shared" si="7"/>
        <v>30.818268471813646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1468.818103818104</v>
      </c>
      <c r="D48">
        <f t="shared" si="1"/>
        <v>1467.831402831403</v>
      </c>
      <c r="E48">
        <f t="shared" si="8"/>
        <v>1731.2218814102837</v>
      </c>
      <c r="F48">
        <f t="shared" si="2"/>
        <v>69374.544206011793</v>
      </c>
      <c r="G48">
        <f t="shared" si="3"/>
        <v>135856.96062869026</v>
      </c>
      <c r="L48">
        <f>Input!J49</f>
        <v>64.903474903474944</v>
      </c>
      <c r="M48">
        <f t="shared" si="4"/>
        <v>64.680394680394727</v>
      </c>
      <c r="N48">
        <f t="shared" si="5"/>
        <v>37.635258343247003</v>
      </c>
      <c r="O48">
        <f t="shared" si="6"/>
        <v>743.55563437548938</v>
      </c>
      <c r="P48">
        <f t="shared" si="7"/>
        <v>30.818268446292358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1535.11583011583</v>
      </c>
      <c r="D49">
        <f t="shared" si="1"/>
        <v>1534.1291291291291</v>
      </c>
      <c r="E49">
        <f t="shared" si="8"/>
        <v>1768.8571397558294</v>
      </c>
      <c r="F49">
        <f t="shared" si="2"/>
        <v>55097.23897276834</v>
      </c>
      <c r="G49">
        <f t="shared" si="3"/>
        <v>165017.16687147794</v>
      </c>
      <c r="L49">
        <f>Input!J50</f>
        <v>66.297726297726058</v>
      </c>
      <c r="M49">
        <f t="shared" si="4"/>
        <v>66.074646074645841</v>
      </c>
      <c r="N49">
        <f t="shared" si="5"/>
        <v>37.63525834554563</v>
      </c>
      <c r="O49">
        <f t="shared" si="6"/>
        <v>821.53706910977007</v>
      </c>
      <c r="P49">
        <f t="shared" si="7"/>
        <v>30.818268420771066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1603.8567138567137</v>
      </c>
      <c r="D50">
        <f t="shared" si="1"/>
        <v>1602.8700128700127</v>
      </c>
      <c r="E50">
        <f t="shared" si="8"/>
        <v>1806.4923981036736</v>
      </c>
      <c r="F50">
        <f t="shared" si="2"/>
        <v>41462.075768245406</v>
      </c>
      <c r="G50">
        <f t="shared" si="3"/>
        <v>197010.19845777799</v>
      </c>
      <c r="L50">
        <f>Input!J51</f>
        <v>68.740883740883646</v>
      </c>
      <c r="M50">
        <f t="shared" si="4"/>
        <v>68.517803517803429</v>
      </c>
      <c r="N50">
        <f t="shared" si="5"/>
        <v>37.635258347844257</v>
      </c>
      <c r="O50">
        <f t="shared" si="6"/>
        <v>967.55993109209692</v>
      </c>
      <c r="P50">
        <f t="shared" si="7"/>
        <v>30.818268395249774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1673.3633633633633</v>
      </c>
      <c r="D51">
        <f t="shared" si="1"/>
        <v>1672.3766623766624</v>
      </c>
      <c r="E51">
        <f t="shared" si="8"/>
        <v>1844.1276564538166</v>
      </c>
      <c r="F51">
        <f t="shared" si="2"/>
        <v>29498.403966490674</v>
      </c>
      <c r="G51">
        <f t="shared" si="3"/>
        <v>231836.05538810967</v>
      </c>
      <c r="L51">
        <f>Input!J52</f>
        <v>69.506649506649637</v>
      </c>
      <c r="M51">
        <f t="shared" si="4"/>
        <v>69.28356928356942</v>
      </c>
      <c r="N51">
        <f t="shared" si="5"/>
        <v>37.635258350142877</v>
      </c>
      <c r="O51">
        <f t="shared" si="6"/>
        <v>1015.7855742510574</v>
      </c>
      <c r="P51">
        <f t="shared" si="7"/>
        <v>30.818268369728564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1744.317889317889</v>
      </c>
      <c r="D52">
        <f t="shared" si="1"/>
        <v>1743.3311883311881</v>
      </c>
      <c r="E52">
        <f t="shared" si="8"/>
        <v>1881.7629148062581</v>
      </c>
      <c r="F52">
        <f t="shared" si="2"/>
        <v>19163.342894868605</v>
      </c>
      <c r="G52">
        <f t="shared" si="3"/>
        <v>269494.7376629918</v>
      </c>
      <c r="L52">
        <f>Input!J53</f>
        <v>70.954525954525707</v>
      </c>
      <c r="M52">
        <f t="shared" si="4"/>
        <v>70.73144573144549</v>
      </c>
      <c r="N52">
        <f t="shared" si="5"/>
        <v>37.635258352441511</v>
      </c>
      <c r="O52">
        <f t="shared" si="6"/>
        <v>1110.1735935392976</v>
      </c>
      <c r="P52">
        <f t="shared" si="7"/>
        <v>30.818268344207194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1816.2054912054912</v>
      </c>
      <c r="D53">
        <f t="shared" si="1"/>
        <v>1815.2187902187902</v>
      </c>
      <c r="E53">
        <f t="shared" si="8"/>
        <v>1919.3981731609983</v>
      </c>
      <c r="F53">
        <f t="shared" si="2"/>
        <v>10853.343830219244</v>
      </c>
      <c r="G53">
        <f t="shared" si="3"/>
        <v>309986.24528294371</v>
      </c>
      <c r="L53">
        <f>Input!J54</f>
        <v>71.887601887602159</v>
      </c>
      <c r="M53">
        <f t="shared" si="4"/>
        <v>71.664521664521942</v>
      </c>
      <c r="N53">
        <f t="shared" si="5"/>
        <v>37.635258354740138</v>
      </c>
      <c r="O53">
        <f t="shared" si="6"/>
        <v>1173.2230374931946</v>
      </c>
      <c r="P53">
        <f t="shared" si="7"/>
        <v>30.818268318685906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1889.0047190047189</v>
      </c>
      <c r="D54">
        <f t="shared" si="1"/>
        <v>1888.018018018018</v>
      </c>
      <c r="E54">
        <f t="shared" si="8"/>
        <v>1957.0334315180371</v>
      </c>
      <c r="F54">
        <f t="shared" si="2"/>
        <v>4763.1273005786215</v>
      </c>
      <c r="G54">
        <f t="shared" si="3"/>
        <v>353310.57824848418</v>
      </c>
      <c r="L54">
        <f>Input!J55</f>
        <v>72.799227799227765</v>
      </c>
      <c r="M54">
        <f t="shared" si="4"/>
        <v>72.576147576147548</v>
      </c>
      <c r="N54">
        <f t="shared" si="5"/>
        <v>37.635258357038765</v>
      </c>
      <c r="O54">
        <f t="shared" si="6"/>
        <v>1236.5047469312017</v>
      </c>
      <c r="P54">
        <f t="shared" si="7"/>
        <v>30.818268293164614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1961.4714714714714</v>
      </c>
      <c r="D55">
        <f t="shared" si="1"/>
        <v>1960.4847704847705</v>
      </c>
      <c r="E55">
        <f t="shared" si="8"/>
        <v>1994.6686898773744</v>
      </c>
      <c r="F55">
        <f t="shared" si="2"/>
        <v>1168.5403450400418</v>
      </c>
      <c r="G55">
        <f t="shared" si="3"/>
        <v>399467.73656013224</v>
      </c>
      <c r="L55">
        <f>Input!J56</f>
        <v>72.466752466752496</v>
      </c>
      <c r="M55">
        <f t="shared" si="4"/>
        <v>72.243672243672279</v>
      </c>
      <c r="N55">
        <f t="shared" si="5"/>
        <v>37.635258359337392</v>
      </c>
      <c r="O55">
        <f t="shared" si="6"/>
        <v>1213.232981754893</v>
      </c>
      <c r="P55">
        <f t="shared" si="7"/>
        <v>30.818268267643322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2033.9553839553841</v>
      </c>
      <c r="D56">
        <f t="shared" si="1"/>
        <v>2032.9686829686832</v>
      </c>
      <c r="E56">
        <f t="shared" si="8"/>
        <v>2032.3039482390104</v>
      </c>
      <c r="F56">
        <f t="shared" si="2"/>
        <v>0.44187226083313463</v>
      </c>
      <c r="G56">
        <f t="shared" si="3"/>
        <v>448457.72021840722</v>
      </c>
      <c r="L56">
        <f>Input!J57</f>
        <v>72.483912483912718</v>
      </c>
      <c r="M56">
        <f t="shared" si="4"/>
        <v>72.260832260832501</v>
      </c>
      <c r="N56">
        <f t="shared" si="5"/>
        <v>37.635258361636019</v>
      </c>
      <c r="O56">
        <f t="shared" si="6"/>
        <v>1214.4286941340727</v>
      </c>
      <c r="P56">
        <f t="shared" si="7"/>
        <v>30.818268242122034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2104.3629343629345</v>
      </c>
      <c r="D57">
        <f t="shared" si="1"/>
        <v>2103.3762333762334</v>
      </c>
      <c r="E57">
        <f t="shared" si="8"/>
        <v>2069.939206602945</v>
      </c>
      <c r="F57">
        <f t="shared" si="2"/>
        <v>1118.034759437604</v>
      </c>
      <c r="G57">
        <f t="shared" si="3"/>
        <v>500280.52922382794</v>
      </c>
      <c r="L57">
        <f>Input!J58</f>
        <v>70.407550407550389</v>
      </c>
      <c r="M57">
        <f t="shared" si="4"/>
        <v>70.184470184470172</v>
      </c>
      <c r="N57">
        <f t="shared" si="5"/>
        <v>37.635258363934639</v>
      </c>
      <c r="O57">
        <f t="shared" si="6"/>
        <v>1074.0231257920402</v>
      </c>
      <c r="P57">
        <f t="shared" si="7"/>
        <v>30.818268216600821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2173.9468039468043</v>
      </c>
      <c r="D58">
        <f t="shared" si="1"/>
        <v>2172.9601029601031</v>
      </c>
      <c r="E58">
        <f t="shared" si="8"/>
        <v>2107.5744649691783</v>
      </c>
      <c r="F58">
        <f t="shared" si="2"/>
        <v>4275.2816554802694</v>
      </c>
      <c r="G58">
        <f t="shared" si="3"/>
        <v>554936.16357691365</v>
      </c>
      <c r="L58">
        <f>Input!J59</f>
        <v>69.583869583869728</v>
      </c>
      <c r="M58">
        <f t="shared" si="4"/>
        <v>69.360789360789511</v>
      </c>
      <c r="N58">
        <f t="shared" si="5"/>
        <v>37.635258366233266</v>
      </c>
      <c r="O58">
        <f t="shared" si="6"/>
        <v>1020.7137587356864</v>
      </c>
      <c r="P58">
        <f t="shared" si="7"/>
        <v>30.818268191079532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2243.1960531960531</v>
      </c>
      <c r="D59">
        <f t="shared" si="1"/>
        <v>2242.2093522093519</v>
      </c>
      <c r="E59">
        <f t="shared" si="8"/>
        <v>2145.2097233377103</v>
      </c>
      <c r="F59">
        <f t="shared" si="2"/>
        <v>9408.9280012361996</v>
      </c>
      <c r="G59">
        <f t="shared" si="3"/>
        <v>612424.62327818363</v>
      </c>
      <c r="L59">
        <f>Input!J60</f>
        <v>69.249249249248805</v>
      </c>
      <c r="M59">
        <f t="shared" si="4"/>
        <v>69.026169026168589</v>
      </c>
      <c r="N59">
        <f t="shared" si="5"/>
        <v>37.6352583685319</v>
      </c>
      <c r="O59">
        <f t="shared" si="6"/>
        <v>999.44441940605168</v>
      </c>
      <c r="P59">
        <f t="shared" si="7"/>
        <v>30.818268165558163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2312.3616473616476</v>
      </c>
      <c r="D60">
        <f t="shared" si="1"/>
        <v>2311.3749463749464</v>
      </c>
      <c r="E60">
        <f t="shared" si="8"/>
        <v>2182.8449817085407</v>
      </c>
      <c r="F60">
        <f t="shared" si="2"/>
        <v>16519.951817147499</v>
      </c>
      <c r="G60">
        <f t="shared" si="3"/>
        <v>672745.9083281561</v>
      </c>
      <c r="L60">
        <f>Input!J61</f>
        <v>69.165594165594484</v>
      </c>
      <c r="M60">
        <f t="shared" si="4"/>
        <v>68.942513942514267</v>
      </c>
      <c r="N60">
        <f t="shared" si="5"/>
        <v>37.63525837083052</v>
      </c>
      <c r="O60">
        <f t="shared" si="6"/>
        <v>994.16207533057366</v>
      </c>
      <c r="P60">
        <f t="shared" si="7"/>
        <v>30.818268140036952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2381.4092664092664</v>
      </c>
      <c r="D61">
        <f t="shared" si="1"/>
        <v>2380.4225654225652</v>
      </c>
      <c r="E61">
        <f t="shared" si="8"/>
        <v>2220.4802400816698</v>
      </c>
      <c r="F61">
        <f t="shared" si="2"/>
        <v>25581.547435452838</v>
      </c>
      <c r="G61">
        <f t="shared" si="3"/>
        <v>735900.01872735075</v>
      </c>
      <c r="L61">
        <f>Input!J62</f>
        <v>69.047619047618809</v>
      </c>
      <c r="M61">
        <f t="shared" si="4"/>
        <v>68.824538824538593</v>
      </c>
      <c r="N61">
        <f t="shared" si="5"/>
        <v>37.635258373129147</v>
      </c>
      <c r="O61">
        <f t="shared" si="6"/>
        <v>986.7364031442246</v>
      </c>
      <c r="P61">
        <f t="shared" si="7"/>
        <v>30.818268114515661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2450.0557700557697</v>
      </c>
      <c r="D62">
        <f t="shared" si="1"/>
        <v>2449.0690690690685</v>
      </c>
      <c r="E62">
        <f t="shared" si="8"/>
        <v>2258.1154984570976</v>
      </c>
      <c r="F62">
        <f t="shared" si="2"/>
        <v>36463.266129460964</v>
      </c>
      <c r="G62">
        <f t="shared" si="3"/>
        <v>801886.95447628677</v>
      </c>
      <c r="L62">
        <f>Input!J63</f>
        <v>68.646503646503334</v>
      </c>
      <c r="M62">
        <f t="shared" si="4"/>
        <v>68.423423423423117</v>
      </c>
      <c r="N62">
        <f t="shared" si="5"/>
        <v>37.635258375427775</v>
      </c>
      <c r="O62">
        <f t="shared" si="6"/>
        <v>961.69733326280618</v>
      </c>
      <c r="P62">
        <f t="shared" si="7"/>
        <v>30.818268088994373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2518.1746031746029</v>
      </c>
      <c r="D63">
        <f t="shared" si="1"/>
        <v>2517.1879021879017</v>
      </c>
      <c r="E63">
        <f t="shared" si="8"/>
        <v>2295.7507568348242</v>
      </c>
      <c r="F63">
        <f t="shared" si="2"/>
        <v>49034.409342119987</v>
      </c>
      <c r="G63">
        <f t="shared" si="3"/>
        <v>870706.71557548316</v>
      </c>
      <c r="L63">
        <f>Input!J64</f>
        <v>68.118833118833209</v>
      </c>
      <c r="M63">
        <f t="shared" si="4"/>
        <v>67.895752895752992</v>
      </c>
      <c r="N63">
        <f t="shared" si="5"/>
        <v>37.635258377726402</v>
      </c>
      <c r="O63">
        <f t="shared" si="6"/>
        <v>929.24832899664489</v>
      </c>
      <c r="P63">
        <f t="shared" si="7"/>
        <v>30.818268063473081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2585.1630201630205</v>
      </c>
      <c r="D64">
        <f t="shared" si="1"/>
        <v>2584.1763191763193</v>
      </c>
      <c r="E64">
        <f t="shared" si="8"/>
        <v>2333.3860152148491</v>
      </c>
      <c r="F64">
        <f t="shared" si="2"/>
        <v>62895.776561086648</v>
      </c>
      <c r="G64">
        <f t="shared" si="3"/>
        <v>942359.30202545819</v>
      </c>
      <c r="L64">
        <f>Input!J65</f>
        <v>66.988416988417612</v>
      </c>
      <c r="M64">
        <f t="shared" si="4"/>
        <v>66.765336765337395</v>
      </c>
      <c r="N64">
        <f t="shared" si="5"/>
        <v>37.635258380025029</v>
      </c>
      <c r="O64">
        <f t="shared" si="6"/>
        <v>861.60792028945161</v>
      </c>
      <c r="P64">
        <f t="shared" si="7"/>
        <v>30.818268037951789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2651.0918060918061</v>
      </c>
      <c r="D65">
        <f t="shared" si="1"/>
        <v>2650.1051051051049</v>
      </c>
      <c r="E65">
        <f t="shared" si="8"/>
        <v>2371.0212735971727</v>
      </c>
      <c r="F65">
        <f t="shared" si="2"/>
        <v>77887.785009147919</v>
      </c>
      <c r="G65">
        <f t="shared" si="3"/>
        <v>1016844.7138267318</v>
      </c>
      <c r="L65">
        <f>Input!J66</f>
        <v>65.928785928785601</v>
      </c>
      <c r="M65">
        <f t="shared" si="4"/>
        <v>65.705705705705384</v>
      </c>
      <c r="N65">
        <f t="shared" si="5"/>
        <v>37.635258382323649</v>
      </c>
      <c r="O65">
        <f t="shared" si="6"/>
        <v>800.52370102240127</v>
      </c>
      <c r="P65">
        <f t="shared" si="7"/>
        <v>30.818268012430579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2714.1806091806093</v>
      </c>
      <c r="D66">
        <f t="shared" si="1"/>
        <v>2713.1939081939081</v>
      </c>
      <c r="E66">
        <f t="shared" si="8"/>
        <v>2408.6565319817951</v>
      </c>
      <c r="F66">
        <f t="shared" si="2"/>
        <v>92743.013510158067</v>
      </c>
      <c r="G66">
        <f t="shared" si="3"/>
        <v>1094162.950979823</v>
      </c>
      <c r="L66">
        <f>Input!J67</f>
        <v>63.088803088803161</v>
      </c>
      <c r="M66">
        <f t="shared" si="4"/>
        <v>62.865722865722937</v>
      </c>
      <c r="N66">
        <f t="shared" si="5"/>
        <v>37.635258384622276</v>
      </c>
      <c r="O66">
        <f t="shared" si="6"/>
        <v>647.88293800773477</v>
      </c>
      <c r="P66">
        <f t="shared" si="7"/>
        <v>30.818267986909287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2775.0450450450448</v>
      </c>
      <c r="D67">
        <f t="shared" si="1"/>
        <v>2774.0583440583437</v>
      </c>
      <c r="E67">
        <f t="shared" si="8"/>
        <v>2446.2917903687162</v>
      </c>
      <c r="F67">
        <f t="shared" si="2"/>
        <v>107430.91371757544</v>
      </c>
      <c r="G67">
        <f t="shared" si="3"/>
        <v>1174314.013485251</v>
      </c>
      <c r="L67">
        <f>Input!J68</f>
        <v>60.864435864435563</v>
      </c>
      <c r="M67">
        <f t="shared" si="4"/>
        <v>60.641355641355339</v>
      </c>
      <c r="N67">
        <f t="shared" si="5"/>
        <v>37.63525838692091</v>
      </c>
      <c r="O67">
        <f t="shared" si="6"/>
        <v>539.59468628187403</v>
      </c>
      <c r="P67">
        <f t="shared" si="7"/>
        <v>30.818267961387921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2832.468897468897</v>
      </c>
      <c r="D68">
        <f t="shared" ref="D68:D83" si="10">C68-$C$3</f>
        <v>2831.4821964821958</v>
      </c>
      <c r="E68">
        <f t="shared" si="8"/>
        <v>2483.9270487579356</v>
      </c>
      <c r="F68">
        <f t="shared" ref="F68:F83" si="11">(D68-E68)^2</f>
        <v>120794.58070963234</v>
      </c>
      <c r="G68">
        <f t="shared" ref="G68:G83" si="12">(E68-$H$4)^2</f>
        <v>1257297.9013435335</v>
      </c>
      <c r="L68">
        <f>Input!J69</f>
        <v>57.423852423852168</v>
      </c>
      <c r="M68">
        <f t="shared" ref="M68:M83" si="13">L68-$L$3</f>
        <v>57.200772200771944</v>
      </c>
      <c r="N68">
        <f t="shared" ref="N68:N83" si="14">2*($X$3/PI())*($Z$3/(4*((B68-$Y$3)^2)+$Z$3*$Z$3))</f>
        <v>37.635258389219537</v>
      </c>
      <c r="O68">
        <f t="shared" ref="O68:O83" si="15">(L68-N68)^2</f>
        <v>391.58845386749812</v>
      </c>
      <c r="P68">
        <f t="shared" ref="P68:P83" si="16">(N68-$Q$4)^2</f>
        <v>30.818267935866629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2887.3423423423424</v>
      </c>
      <c r="D69">
        <f t="shared" si="10"/>
        <v>2886.3556413556412</v>
      </c>
      <c r="E69">
        <f t="shared" ref="E69:E83" si="17">N69+E68</f>
        <v>2521.5623071494538</v>
      </c>
      <c r="F69">
        <f t="shared" si="11"/>
        <v>133074.17668126716</v>
      </c>
      <c r="G69">
        <f t="shared" si="12"/>
        <v>1343114.614555191</v>
      </c>
      <c r="L69">
        <f>Input!J70</f>
        <v>54.873444873445351</v>
      </c>
      <c r="M69">
        <f t="shared" si="13"/>
        <v>54.650364650365127</v>
      </c>
      <c r="N69">
        <f t="shared" si="14"/>
        <v>37.635258391518157</v>
      </c>
      <c r="O69">
        <f t="shared" si="15"/>
        <v>297.15507318569746</v>
      </c>
      <c r="P69">
        <f t="shared" si="16"/>
        <v>30.818267910345419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2938.6164736164742</v>
      </c>
      <c r="D70">
        <f t="shared" si="10"/>
        <v>2937.629772629773</v>
      </c>
      <c r="E70">
        <f t="shared" si="17"/>
        <v>2559.1975655432707</v>
      </c>
      <c r="F70">
        <f t="shared" si="11"/>
        <v>143210.93536036139</v>
      </c>
      <c r="G70">
        <f t="shared" si="12"/>
        <v>1431764.1531207422</v>
      </c>
      <c r="L70">
        <f>Input!J71</f>
        <v>51.274131274131832</v>
      </c>
      <c r="M70">
        <f t="shared" si="13"/>
        <v>51.051051051051608</v>
      </c>
      <c r="N70">
        <f t="shared" si="14"/>
        <v>37.635258393816784</v>
      </c>
      <c r="O70">
        <f t="shared" si="15"/>
        <v>186.01885344539332</v>
      </c>
      <c r="P70">
        <f t="shared" si="16"/>
        <v>30.818267884824127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2987.5933075933076</v>
      </c>
      <c r="D71">
        <f t="shared" si="10"/>
        <v>2986.6066066066064</v>
      </c>
      <c r="E71">
        <f t="shared" si="17"/>
        <v>2596.8328239393859</v>
      </c>
      <c r="F71">
        <f t="shared" si="11"/>
        <v>151923.60165471365</v>
      </c>
      <c r="G71">
        <f t="shared" si="12"/>
        <v>1523246.5170407053</v>
      </c>
      <c r="L71">
        <f>Input!J72</f>
        <v>48.976833976833404</v>
      </c>
      <c r="M71">
        <f t="shared" si="13"/>
        <v>48.75375375375318</v>
      </c>
      <c r="N71">
        <f t="shared" si="14"/>
        <v>37.635258396115411</v>
      </c>
      <c r="O71">
        <f t="shared" si="15"/>
        <v>128.6313366531387</v>
      </c>
      <c r="P71">
        <f t="shared" si="16"/>
        <v>30.818267859302839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3035.1694551694554</v>
      </c>
      <c r="D72">
        <f t="shared" si="10"/>
        <v>3034.1827541827543</v>
      </c>
      <c r="E72">
        <f t="shared" si="17"/>
        <v>2634.4680823377998</v>
      </c>
      <c r="F72">
        <f t="shared" si="11"/>
        <v>159771.8188881196</v>
      </c>
      <c r="G72">
        <f t="shared" si="12"/>
        <v>1617561.7063156005</v>
      </c>
      <c r="L72">
        <f>Input!J73</f>
        <v>47.576147576147832</v>
      </c>
      <c r="M72">
        <f t="shared" si="13"/>
        <v>47.353067353067608</v>
      </c>
      <c r="N72">
        <f t="shared" si="14"/>
        <v>37.635258398414038</v>
      </c>
      <c r="O72">
        <f t="shared" si="15"/>
        <v>98.821277643984871</v>
      </c>
      <c r="P72">
        <f t="shared" si="16"/>
        <v>30.818267833781547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3083.1853281853287</v>
      </c>
      <c r="D73">
        <f t="shared" si="10"/>
        <v>3082.1986271986275</v>
      </c>
      <c r="E73">
        <f t="shared" si="17"/>
        <v>2672.1033407385125</v>
      </c>
      <c r="F73">
        <f t="shared" si="11"/>
        <v>168178.14397680375</v>
      </c>
      <c r="G73">
        <f t="shared" si="12"/>
        <v>1714709.7209459466</v>
      </c>
      <c r="L73">
        <f>Input!J74</f>
        <v>48.01587301587324</v>
      </c>
      <c r="M73">
        <f t="shared" si="13"/>
        <v>47.792792792793016</v>
      </c>
      <c r="N73">
        <f t="shared" si="14"/>
        <v>37.635258400712665</v>
      </c>
      <c r="O73">
        <f t="shared" si="15"/>
        <v>107.75715978848532</v>
      </c>
      <c r="P73">
        <f t="shared" si="16"/>
        <v>30.818267808260259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3130.5684255684255</v>
      </c>
      <c r="D74">
        <f t="shared" si="10"/>
        <v>3129.5817245817243</v>
      </c>
      <c r="E74">
        <f t="shared" si="17"/>
        <v>2709.738599141524</v>
      </c>
      <c r="F74">
        <f t="shared" si="11"/>
        <v>176268.24997939577</v>
      </c>
      <c r="G74">
        <f t="shared" si="12"/>
        <v>1814690.560932263</v>
      </c>
      <c r="L74">
        <f>Input!J75</f>
        <v>47.383097383096811</v>
      </c>
      <c r="M74">
        <f t="shared" si="13"/>
        <v>47.160017160016587</v>
      </c>
      <c r="N74">
        <f t="shared" si="14"/>
        <v>37.635258403011285</v>
      </c>
      <c r="O74">
        <f t="shared" si="15"/>
        <v>95.020364781674814</v>
      </c>
      <c r="P74">
        <f t="shared" si="16"/>
        <v>30.818267782739046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3176.8082368082369</v>
      </c>
      <c r="D75">
        <f t="shared" si="10"/>
        <v>3175.8215358215357</v>
      </c>
      <c r="E75">
        <f t="shared" si="17"/>
        <v>2747.3738575468337</v>
      </c>
      <c r="F75">
        <f t="shared" si="11"/>
        <v>183567.41301898251</v>
      </c>
      <c r="G75">
        <f t="shared" si="12"/>
        <v>1917504.2262750671</v>
      </c>
      <c r="L75">
        <f>Input!J76</f>
        <v>46.239811239811388</v>
      </c>
      <c r="M75">
        <f t="shared" si="13"/>
        <v>46.016731016731164</v>
      </c>
      <c r="N75">
        <f t="shared" si="14"/>
        <v>37.635258405309919</v>
      </c>
      <c r="O75">
        <f t="shared" si="15"/>
        <v>74.03832948172726</v>
      </c>
      <c r="P75">
        <f t="shared" si="16"/>
        <v>30.818267757217679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3220.5641355641355</v>
      </c>
      <c r="D76">
        <f t="shared" si="10"/>
        <v>3219.5774345774344</v>
      </c>
      <c r="E76">
        <f t="shared" si="17"/>
        <v>2785.0091159544422</v>
      </c>
      <c r="F76">
        <f t="shared" si="11"/>
        <v>188849.6235508144</v>
      </c>
      <c r="G76">
        <f t="shared" si="12"/>
        <v>2023150.7169748796</v>
      </c>
      <c r="L76">
        <f>Input!J77</f>
        <v>43.75589875589867</v>
      </c>
      <c r="M76">
        <f t="shared" si="13"/>
        <v>43.532818532818446</v>
      </c>
      <c r="N76">
        <f t="shared" si="14"/>
        <v>37.635258407608546</v>
      </c>
      <c r="O76">
        <f t="shared" si="15"/>
        <v>37.462238273117045</v>
      </c>
      <c r="P76">
        <f t="shared" si="16"/>
        <v>30.818267731696388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3263.1788931788933</v>
      </c>
      <c r="D77">
        <f t="shared" si="10"/>
        <v>3262.1921921921921</v>
      </c>
      <c r="E77">
        <f t="shared" si="17"/>
        <v>2822.6443743643495</v>
      </c>
      <c r="F77">
        <f t="shared" si="11"/>
        <v>193202.28415721835</v>
      </c>
      <c r="G77">
        <f t="shared" si="12"/>
        <v>2131630.0330322194</v>
      </c>
      <c r="L77">
        <f>Input!J78</f>
        <v>42.614757614757764</v>
      </c>
      <c r="M77">
        <f t="shared" si="13"/>
        <v>42.39167739167754</v>
      </c>
      <c r="N77">
        <f t="shared" si="14"/>
        <v>37.635258409907166</v>
      </c>
      <c r="O77">
        <f t="shared" si="15"/>
        <v>24.795412331107734</v>
      </c>
      <c r="P77">
        <f t="shared" si="16"/>
        <v>30.818267706175178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3305.6113256113254</v>
      </c>
      <c r="D78">
        <f t="shared" si="10"/>
        <v>3304.6246246246242</v>
      </c>
      <c r="E78">
        <f t="shared" si="17"/>
        <v>2860.2796327765554</v>
      </c>
      <c r="F78">
        <f t="shared" si="11"/>
        <v>197442.47178046027</v>
      </c>
      <c r="G78">
        <f t="shared" si="12"/>
        <v>2242942.1744476059</v>
      </c>
      <c r="L78">
        <f>Input!J79</f>
        <v>42.432432432432051</v>
      </c>
      <c r="M78">
        <f t="shared" si="13"/>
        <v>42.209352209351827</v>
      </c>
      <c r="N78">
        <f t="shared" si="14"/>
        <v>37.6352584122058</v>
      </c>
      <c r="O78">
        <f t="shared" si="15"/>
        <v>23.012878580333691</v>
      </c>
      <c r="P78">
        <f t="shared" si="16"/>
        <v>30.818267680653808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3346.9819819819822</v>
      </c>
      <c r="D79">
        <f t="shared" si="10"/>
        <v>3345.9952809952811</v>
      </c>
      <c r="E79">
        <f t="shared" si="17"/>
        <v>2897.9148911910597</v>
      </c>
      <c r="F79">
        <f t="shared" si="11"/>
        <v>200776.03572710295</v>
      </c>
      <c r="G79">
        <f t="shared" si="12"/>
        <v>2357087.1412215559</v>
      </c>
      <c r="L79">
        <f>Input!J80</f>
        <v>41.370656370656889</v>
      </c>
      <c r="M79">
        <f t="shared" si="13"/>
        <v>41.147576147576665</v>
      </c>
      <c r="N79">
        <f t="shared" si="14"/>
        <v>37.635258414504428</v>
      </c>
      <c r="O79">
        <f t="shared" si="15"/>
        <v>13.953197890827983</v>
      </c>
      <c r="P79">
        <f t="shared" si="16"/>
        <v>30.818267655132516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3386.1883311883312</v>
      </c>
      <c r="D80">
        <f t="shared" si="10"/>
        <v>3385.20163020163</v>
      </c>
      <c r="E80">
        <f t="shared" si="17"/>
        <v>2935.5501496078627</v>
      </c>
      <c r="F80">
        <f t="shared" si="11"/>
        <v>202186.45400016705</v>
      </c>
      <c r="G80">
        <f t="shared" si="12"/>
        <v>2474064.933354591</v>
      </c>
      <c r="L80">
        <f>Input!J81</f>
        <v>39.206349206348932</v>
      </c>
      <c r="M80">
        <f t="shared" si="13"/>
        <v>38.983268983268708</v>
      </c>
      <c r="N80">
        <f t="shared" si="14"/>
        <v>37.635258416803048</v>
      </c>
      <c r="O80">
        <f t="shared" si="15"/>
        <v>2.4683262689959107</v>
      </c>
      <c r="P80">
        <f t="shared" si="16"/>
        <v>30.818267629611306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3424.6482196482198</v>
      </c>
      <c r="D81">
        <f t="shared" si="10"/>
        <v>3423.6615186615186</v>
      </c>
      <c r="E81">
        <f t="shared" si="17"/>
        <v>2973.1854080269645</v>
      </c>
      <c r="F81">
        <f t="shared" si="11"/>
        <v>202928.72625243498</v>
      </c>
      <c r="G81">
        <f t="shared" si="12"/>
        <v>2593875.5508472291</v>
      </c>
      <c r="L81">
        <f>Input!J82</f>
        <v>38.459888459888589</v>
      </c>
      <c r="M81">
        <f t="shared" si="13"/>
        <v>38.236808236808365</v>
      </c>
      <c r="N81">
        <f t="shared" si="14"/>
        <v>37.635258419101675</v>
      </c>
      <c r="O81">
        <f t="shared" si="15"/>
        <v>0.68001470416822785</v>
      </c>
      <c r="P81">
        <f t="shared" si="16"/>
        <v>30.818267604090018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3461.8382668382669</v>
      </c>
      <c r="D82">
        <f t="shared" si="10"/>
        <v>3460.8515658515657</v>
      </c>
      <c r="E82">
        <f t="shared" si="17"/>
        <v>3010.820666448365</v>
      </c>
      <c r="F82">
        <f t="shared" si="11"/>
        <v>202527.81041765373</v>
      </c>
      <c r="G82">
        <f t="shared" si="12"/>
        <v>2716518.9936999902</v>
      </c>
      <c r="L82">
        <f>Input!J83</f>
        <v>37.190047190047153</v>
      </c>
      <c r="M82">
        <f t="shared" si="13"/>
        <v>36.966966966966929</v>
      </c>
      <c r="N82">
        <f t="shared" si="14"/>
        <v>37.635258421400309</v>
      </c>
      <c r="O82">
        <f t="shared" si="15"/>
        <v>0.19821304052299318</v>
      </c>
      <c r="P82">
        <f t="shared" si="16"/>
        <v>30.818267578568648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3498.8845988845997</v>
      </c>
      <c r="D83">
        <f t="shared" si="10"/>
        <v>3497.8978978978985</v>
      </c>
      <c r="E83">
        <f t="shared" si="17"/>
        <v>3048.4559248720639</v>
      </c>
      <c r="F83">
        <f t="shared" si="11"/>
        <v>201998.08711735505</v>
      </c>
      <c r="G83">
        <f t="shared" si="12"/>
        <v>2841995.2619133918</v>
      </c>
      <c r="L83">
        <f>Input!J84</f>
        <v>37.046332046332736</v>
      </c>
      <c r="M83">
        <f t="shared" si="13"/>
        <v>36.823251823252512</v>
      </c>
      <c r="N83">
        <f t="shared" si="14"/>
        <v>37.635258423698929</v>
      </c>
      <c r="O83">
        <f t="shared" si="15"/>
        <v>0.3468342779576668</v>
      </c>
      <c r="P83">
        <f t="shared" si="16"/>
        <v>30.818267553047438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S12" sqref="S12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0.98670098670098672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3391962.0296137766</v>
      </c>
      <c r="J3" s="2" t="s">
        <v>11</v>
      </c>
      <c r="K3" s="23">
        <f>SUM(H3:H167)</f>
        <v>2023732.5706922156</v>
      </c>
      <c r="L3">
        <f>1-(K3/K5)</f>
        <v>0.98418491063771385</v>
      </c>
      <c r="N3">
        <f>Input!J4</f>
        <v>0.22308022308022313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1545.6743132383201</v>
      </c>
      <c r="S3" s="1" t="s">
        <v>11</v>
      </c>
      <c r="T3" s="23">
        <f>SUM(Q3:Q167)</f>
        <v>158078.88531180684</v>
      </c>
      <c r="U3" s="5">
        <f>1-(T3/T5)</f>
        <v>-0.70048324700614795</v>
      </c>
      <c r="X3">
        <f>COUNT(B3:B500)</f>
        <v>81</v>
      </c>
      <c r="Z3">
        <v>81904.127063392021</v>
      </c>
      <c r="AA3">
        <v>2.3277226220635859E-3</v>
      </c>
      <c r="AB3">
        <v>1.8022399698711093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2.3277226220635859E-3</v>
      </c>
      <c r="D4">
        <f t="shared" ref="D4:D67" si="2">POWER(C4,$AB$3)</f>
        <v>1.7971247049705994E-5</v>
      </c>
      <c r="E4" s="4">
        <f>Input!I5</f>
        <v>1.3191763191763193</v>
      </c>
      <c r="F4">
        <f t="shared" ref="F4:F67" si="3">E4-$E$3</f>
        <v>0.33247533247533256</v>
      </c>
      <c r="G4">
        <f t="shared" ref="G4:G67" si="4">$Z$3*(1-EXP(-1*D4))</f>
        <v>1.4719060758105926</v>
      </c>
      <c r="H4">
        <f t="shared" ref="H4:H67" si="5">(F4-G4)^2</f>
        <v>1.2983024188575429</v>
      </c>
      <c r="I4">
        <f t="shared" ref="I4:I67" si="6">(G4-$J$4)^2</f>
        <v>3386542.4948519901</v>
      </c>
      <c r="J4">
        <f>AVERAGE(E3:E167)</f>
        <v>1841.7280009854269</v>
      </c>
      <c r="K4" t="s">
        <v>5</v>
      </c>
      <c r="L4" t="s">
        <v>6</v>
      </c>
      <c r="N4">
        <f>Input!J5</f>
        <v>0.33247533247533256</v>
      </c>
      <c r="O4">
        <f t="shared" ref="O4:O67" si="7">N4-$N$3</f>
        <v>0.10939510939510944</v>
      </c>
      <c r="P4">
        <f t="shared" ref="P4:P67" si="8">POWER(C4,$AB$3)*EXP(-D4)*$Z$3*$AA$3*$AB$3</f>
        <v>6.1747594022963327E-3</v>
      </c>
      <c r="Q4">
        <f t="shared" ref="Q4:Q67" si="9">(O4-P4)^2</f>
        <v>1.0654440652638831E-2</v>
      </c>
      <c r="R4">
        <f t="shared" ref="R4:R67" si="10">(P4-$S$4)^2</f>
        <v>1545.1888292350202</v>
      </c>
      <c r="S4">
        <f>AVERAGE(N3:N167)</f>
        <v>39.31506471110432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4.6554452441271718E-3</v>
      </c>
      <c r="D5">
        <f t="shared" si="2"/>
        <v>6.2676755197304263E-5</v>
      </c>
      <c r="E5" s="4">
        <f>Input!I6</f>
        <v>1.7653367653367655</v>
      </c>
      <c r="F5">
        <f t="shared" si="3"/>
        <v>0.77863577863577882</v>
      </c>
      <c r="G5">
        <f t="shared" si="4"/>
        <v>5.133324049870688</v>
      </c>
      <c r="H5">
        <f t="shared" si="5"/>
        <v>18.963309939630886</v>
      </c>
      <c r="I5">
        <f t="shared" si="6"/>
        <v>3373080.0073480201</v>
      </c>
      <c r="K5">
        <f>SUM(I3:I167)</f>
        <v>127962133.14596622</v>
      </c>
      <c r="L5" s="5">
        <f>1-((1-L3)*(X3-1)/(X3-1-1))</f>
        <v>0.98398471963312795</v>
      </c>
      <c r="N5">
        <f>Input!J6</f>
        <v>0.44616044616044626</v>
      </c>
      <c r="O5">
        <f t="shared" si="7"/>
        <v>0.22308022308022313</v>
      </c>
      <c r="P5">
        <f t="shared" si="8"/>
        <v>2.1534208567942685E-2</v>
      </c>
      <c r="Q5">
        <f t="shared" si="9"/>
        <v>4.0620795965784356E-2</v>
      </c>
      <c r="R5">
        <f t="shared" si="10"/>
        <v>1543.9815393537567</v>
      </c>
      <c r="T5">
        <f>SUM(R3:R167)</f>
        <v>92961.154183740873</v>
      </c>
      <c r="U5" s="5">
        <f>1-((1-U3)*(X3-1)/(X3-1-1))</f>
        <v>-0.72200835139863084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6.9831678661907582E-3</v>
      </c>
      <c r="D6">
        <f t="shared" si="2"/>
        <v>1.3015630477174593E-4</v>
      </c>
      <c r="E6" s="4">
        <f>Input!I7</f>
        <v>2.3015873015873018</v>
      </c>
      <c r="F6">
        <f t="shared" si="3"/>
        <v>1.3148863148863152</v>
      </c>
      <c r="G6">
        <f t="shared" si="4"/>
        <v>10.659644799087307</v>
      </c>
      <c r="H6">
        <f t="shared" si="5"/>
        <v>87.324511128046396</v>
      </c>
      <c r="I6">
        <f t="shared" si="6"/>
        <v>3352811.3250269438</v>
      </c>
      <c r="N6">
        <f>Input!J7</f>
        <v>0.53625053625053631</v>
      </c>
      <c r="O6">
        <f t="shared" si="7"/>
        <v>0.31317031317031319</v>
      </c>
      <c r="P6">
        <f t="shared" si="8"/>
        <v>4.4715522977958722E-2</v>
      </c>
      <c r="Q6">
        <f t="shared" si="9"/>
        <v>7.2067974377221053E-2</v>
      </c>
      <c r="R6">
        <f t="shared" si="10"/>
        <v>1542.1603253573767</v>
      </c>
      <c r="X6" s="19" t="s">
        <v>17</v>
      </c>
      <c r="Y6" s="25">
        <f>SQRT((U5-L5)^2)</f>
        <v>1.7059930710317588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9.3108904882543437E-3</v>
      </c>
      <c r="D7">
        <f t="shared" si="2"/>
        <v>2.1859226748135294E-4</v>
      </c>
      <c r="E7" s="4">
        <f>Input!I8</f>
        <v>2.9815529815529813</v>
      </c>
      <c r="F7">
        <f t="shared" si="3"/>
        <v>1.9948519948519947</v>
      </c>
      <c r="G7">
        <f t="shared" si="4"/>
        <v>17.901652198208769</v>
      </c>
      <c r="H7">
        <f t="shared" si="5"/>
        <v>253.0262927095111</v>
      </c>
      <c r="I7">
        <f t="shared" si="6"/>
        <v>3326342.5505305156</v>
      </c>
      <c r="N7">
        <f>Input!J8</f>
        <v>0.67996567996567947</v>
      </c>
      <c r="O7">
        <f t="shared" si="7"/>
        <v>0.45688545688545634</v>
      </c>
      <c r="P7">
        <f t="shared" si="8"/>
        <v>7.5091277370538251E-2</v>
      </c>
      <c r="Q7">
        <f t="shared" si="9"/>
        <v>0.14576679551146951</v>
      </c>
      <c r="R7">
        <f t="shared" si="10"/>
        <v>1539.7755150801329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1.1638613110317929E-2</v>
      </c>
      <c r="D8">
        <f t="shared" si="2"/>
        <v>3.2680590415809009E-4</v>
      </c>
      <c r="E8" s="4">
        <f>Input!I9</f>
        <v>3.7687687687687692</v>
      </c>
      <c r="F8">
        <f t="shared" si="3"/>
        <v>2.7820677820677826</v>
      </c>
      <c r="G8">
        <f t="shared" si="4"/>
        <v>26.762379009302531</v>
      </c>
      <c r="H8">
        <f t="shared" si="5"/>
        <v>575.05532655504101</v>
      </c>
      <c r="I8">
        <f t="shared" si="6"/>
        <v>3294100.2089551799</v>
      </c>
      <c r="N8">
        <f>Input!J9</f>
        <v>0.78721578721578789</v>
      </c>
      <c r="O8">
        <f t="shared" si="7"/>
        <v>0.56413556413556476</v>
      </c>
      <c r="P8">
        <f t="shared" si="8"/>
        <v>0.11225290642576867</v>
      </c>
      <c r="Q8">
        <f t="shared" si="9"/>
        <v>0.20419793633886874</v>
      </c>
      <c r="R8">
        <f t="shared" si="10"/>
        <v>1536.8604533930441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1.3966335732381516E-2</v>
      </c>
      <c r="D9">
        <f t="shared" si="2"/>
        <v>4.539348231650901E-4</v>
      </c>
      <c r="E9" s="4">
        <f>Input!I10</f>
        <v>4.6010296010296008</v>
      </c>
      <c r="F9">
        <f t="shared" si="3"/>
        <v>3.6143286143286142</v>
      </c>
      <c r="G9">
        <f t="shared" si="4"/>
        <v>37.170698259567487</v>
      </c>
      <c r="H9">
        <f t="shared" si="5"/>
        <v>1126.0299437679089</v>
      </c>
      <c r="I9">
        <f t="shared" si="6"/>
        <v>3256427.0588212293</v>
      </c>
      <c r="N9">
        <f>Input!J10</f>
        <v>0.83226083226083158</v>
      </c>
      <c r="O9">
        <f t="shared" si="7"/>
        <v>0.60918060918060846</v>
      </c>
      <c r="P9">
        <f t="shared" si="8"/>
        <v>0.15589995490781441</v>
      </c>
      <c r="Q9">
        <f t="shared" si="9"/>
        <v>0.20546335153797227</v>
      </c>
      <c r="R9">
        <f t="shared" si="10"/>
        <v>1533.4401844029424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1.6294058354445102E-2</v>
      </c>
      <c r="D10">
        <f t="shared" si="2"/>
        <v>5.9930469585057437E-4</v>
      </c>
      <c r="E10" s="4">
        <f>Input!I11</f>
        <v>5.6628056628056624</v>
      </c>
      <c r="F10">
        <f t="shared" si="3"/>
        <v>4.6761046761046758</v>
      </c>
      <c r="G10">
        <f t="shared" si="4"/>
        <v>49.070822302804679</v>
      </c>
      <c r="H10">
        <f t="shared" si="5"/>
        <v>1970.8909531544277</v>
      </c>
      <c r="I10">
        <f t="shared" si="6"/>
        <v>3213619.7602823391</v>
      </c>
      <c r="N10">
        <f>Input!J11</f>
        <v>1.0617760617760617</v>
      </c>
      <c r="O10">
        <f t="shared" si="7"/>
        <v>0.83869583869583852</v>
      </c>
      <c r="P10">
        <f t="shared" si="8"/>
        <v>0.20579605076072516</v>
      </c>
      <c r="Q10">
        <f t="shared" si="9"/>
        <v>0.40056214156831149</v>
      </c>
      <c r="R10">
        <f t="shared" si="10"/>
        <v>1529.5348951469336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1.8621780976508687E-2</v>
      </c>
      <c r="D11">
        <f t="shared" si="2"/>
        <v>7.6236523815282774E-4</v>
      </c>
      <c r="E11" s="4">
        <f>Input!I12</f>
        <v>7.1600171600171603</v>
      </c>
      <c r="F11">
        <f t="shared" si="3"/>
        <v>6.1733161733161737</v>
      </c>
      <c r="G11">
        <f t="shared" si="4"/>
        <v>62.41706401138007</v>
      </c>
      <c r="H11">
        <f t="shared" si="5"/>
        <v>3163.3591708717172</v>
      </c>
      <c r="I11">
        <f t="shared" si="6"/>
        <v>3165947.4104354605</v>
      </c>
      <c r="N11">
        <f>Input!J12</f>
        <v>1.4972114972114978</v>
      </c>
      <c r="O11">
        <f t="shared" si="7"/>
        <v>1.2741312741312747</v>
      </c>
      <c r="P11">
        <f t="shared" si="8"/>
        <v>0.2617469470307528</v>
      </c>
      <c r="Q11">
        <f t="shared" si="9"/>
        <v>1.0249220257587766</v>
      </c>
      <c r="R11">
        <f t="shared" si="10"/>
        <v>1525.1616283817041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2.0949503598572273E-2</v>
      </c>
      <c r="D12">
        <f t="shared" si="2"/>
        <v>9.4265376381394428E-4</v>
      </c>
      <c r="E12" s="4">
        <f>Input!I13</f>
        <v>9.4187044187044187</v>
      </c>
      <c r="F12">
        <f t="shared" si="3"/>
        <v>8.4320034320034321</v>
      </c>
      <c r="G12">
        <f t="shared" si="4"/>
        <v>77.170855235149645</v>
      </c>
      <c r="H12">
        <f t="shared" si="5"/>
        <v>4725.0297472148977</v>
      </c>
      <c r="I12">
        <f t="shared" si="6"/>
        <v>3113661.9206183651</v>
      </c>
      <c r="N12">
        <f>Input!J13</f>
        <v>2.2586872586872584</v>
      </c>
      <c r="O12">
        <f t="shared" si="7"/>
        <v>2.0356070356070353</v>
      </c>
      <c r="P12">
        <f t="shared" si="8"/>
        <v>0.32358802926120567</v>
      </c>
      <c r="Q12">
        <f t="shared" si="9"/>
        <v>2.9310090780893616</v>
      </c>
      <c r="R12">
        <f t="shared" si="10"/>
        <v>1520.3352538307156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2.3277226220635858E-2</v>
      </c>
      <c r="D13">
        <f t="shared" si="2"/>
        <v>1.139772526374868E-3</v>
      </c>
      <c r="E13" s="4">
        <f>Input!I14</f>
        <v>12.621192621192622</v>
      </c>
      <c r="F13">
        <f t="shared" si="3"/>
        <v>11.634491634491635</v>
      </c>
      <c r="G13">
        <f t="shared" si="4"/>
        <v>93.298893965292464</v>
      </c>
      <c r="H13">
        <f t="shared" si="5"/>
        <v>6669.0746080469071</v>
      </c>
      <c r="I13">
        <f t="shared" si="6"/>
        <v>3057004.3422752242</v>
      </c>
      <c r="N13">
        <f>Input!J14</f>
        <v>3.2024882024882029</v>
      </c>
      <c r="O13">
        <f t="shared" si="7"/>
        <v>2.9794079794079797</v>
      </c>
      <c r="P13">
        <f t="shared" si="8"/>
        <v>0.39117655520531869</v>
      </c>
      <c r="Q13">
        <f t="shared" si="9"/>
        <v>6.6989419052301349</v>
      </c>
      <c r="R13">
        <f t="shared" si="10"/>
        <v>1515.0690691729344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2.5604948842699444E-2</v>
      </c>
      <c r="D14">
        <f t="shared" si="2"/>
        <v>1.3533737104485697E-3</v>
      </c>
      <c r="E14" s="4">
        <f>Input!I15</f>
        <v>16.681681681681681</v>
      </c>
      <c r="F14">
        <f t="shared" si="3"/>
        <v>15.694980694980694</v>
      </c>
      <c r="G14">
        <f t="shared" si="4"/>
        <v>110.77191753663566</v>
      </c>
      <c r="H14">
        <f t="shared" si="5"/>
        <v>9039.6239191920449</v>
      </c>
      <c r="I14">
        <f t="shared" si="6"/>
        <v>2996208.9628283791</v>
      </c>
      <c r="N14">
        <f>Input!J15</f>
        <v>4.0604890604890596</v>
      </c>
      <c r="O14">
        <f t="shared" si="7"/>
        <v>3.8374088374088364</v>
      </c>
      <c r="P14">
        <f t="shared" si="8"/>
        <v>0.46438651888619598</v>
      </c>
      <c r="Q14">
        <f t="shared" si="9"/>
        <v>11.377279561251848</v>
      </c>
      <c r="R14">
        <f t="shared" si="10"/>
        <v>1509.3751959952931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2.7932671464763033E-2</v>
      </c>
      <c r="D15">
        <f t="shared" si="2"/>
        <v>1.5831489995300806E-3</v>
      </c>
      <c r="E15" s="4">
        <f>Input!I16</f>
        <v>21.404976404976406</v>
      </c>
      <c r="F15">
        <f t="shared" si="3"/>
        <v>20.418275418275417</v>
      </c>
      <c r="G15">
        <f t="shared" si="4"/>
        <v>129.56385031664428</v>
      </c>
      <c r="H15">
        <f t="shared" si="5"/>
        <v>11912.756519895447</v>
      </c>
      <c r="I15">
        <f t="shared" si="6"/>
        <v>2931506.0788353537</v>
      </c>
      <c r="N15">
        <f>Input!J16</f>
        <v>4.7232947232947247</v>
      </c>
      <c r="O15">
        <f t="shared" si="7"/>
        <v>4.5002145002145015</v>
      </c>
      <c r="P15">
        <f t="shared" si="8"/>
        <v>0.5431050842095031</v>
      </c>
      <c r="Q15">
        <f t="shared" si="9"/>
        <v>15.658714930235419</v>
      </c>
      <c r="R15">
        <f t="shared" si="10"/>
        <v>1503.2648533095619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3.0260394086826618E-2</v>
      </c>
      <c r="D16">
        <f t="shared" si="2"/>
        <v>1.8288220449618601E-3</v>
      </c>
      <c r="E16" s="4">
        <f>Input!I17</f>
        <v>26.960531960531959</v>
      </c>
      <c r="F16">
        <f t="shared" si="3"/>
        <v>25.973830973830971</v>
      </c>
      <c r="G16">
        <f t="shared" si="4"/>
        <v>149.65118874021908</v>
      </c>
      <c r="H16">
        <f t="shared" si="5"/>
        <v>15296.088824075163</v>
      </c>
      <c r="I16">
        <f t="shared" si="6"/>
        <v>2863123.9385379041</v>
      </c>
      <c r="N16">
        <f>Input!J17</f>
        <v>5.5555555555555536</v>
      </c>
      <c r="O16">
        <f t="shared" si="7"/>
        <v>5.3324753324753305</v>
      </c>
      <c r="P16">
        <f t="shared" si="8"/>
        <v>0.62723001314273497</v>
      </c>
      <c r="Q16">
        <f t="shared" si="9"/>
        <v>22.139333515101299</v>
      </c>
      <c r="R16">
        <f t="shared" si="10"/>
        <v>1496.7485536168003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3.2588116708890204E-2</v>
      </c>
      <c r="D17">
        <f t="shared" si="2"/>
        <v>2.0901428602327233E-3</v>
      </c>
      <c r="E17" s="4">
        <f>Input!I18</f>
        <v>33.513513513513509</v>
      </c>
      <c r="F17">
        <f t="shared" si="3"/>
        <v>32.52681252681252</v>
      </c>
      <c r="G17">
        <f t="shared" si="4"/>
        <v>171.01254382290514</v>
      </c>
      <c r="H17">
        <f t="shared" si="5"/>
        <v>19178.297772613572</v>
      </c>
      <c r="I17">
        <f t="shared" si="6"/>
        <v>2791290.138801774</v>
      </c>
      <c r="N17">
        <f>Input!J18</f>
        <v>6.5529815529815494</v>
      </c>
      <c r="O17">
        <f t="shared" si="7"/>
        <v>6.3299013299013263</v>
      </c>
      <c r="P17">
        <f t="shared" si="8"/>
        <v>0.71666775364387425</v>
      </c>
      <c r="Q17">
        <f t="shared" si="9"/>
        <v>31.50839118162402</v>
      </c>
      <c r="R17">
        <f t="shared" si="10"/>
        <v>1489.8362476856917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3.4915839330953789E-2</v>
      </c>
      <c r="D18">
        <f t="shared" si="2"/>
        <v>2.3668835415348766E-3</v>
      </c>
      <c r="E18" s="4">
        <f>Input!I19</f>
        <v>41.160446160446163</v>
      </c>
      <c r="F18">
        <f t="shared" si="3"/>
        <v>40.173745173745175</v>
      </c>
      <c r="G18">
        <f t="shared" si="4"/>
        <v>193.62829212685995</v>
      </c>
      <c r="H18">
        <f t="shared" si="5"/>
        <v>23548.297980585707</v>
      </c>
      <c r="I18">
        <f t="shared" si="6"/>
        <v>2716232.6503396928</v>
      </c>
      <c r="N18">
        <f>Input!J19</f>
        <v>7.6469326469326546</v>
      </c>
      <c r="O18">
        <f t="shared" si="7"/>
        <v>7.4238524238524315</v>
      </c>
      <c r="P18">
        <f t="shared" si="8"/>
        <v>0.81133198184308331</v>
      </c>
      <c r="Q18">
        <f t="shared" si="9"/>
        <v>43.725426595991507</v>
      </c>
      <c r="R18">
        <f t="shared" si="10"/>
        <v>1482.537434086383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3.7243561953017375E-2</v>
      </c>
      <c r="D19">
        <f t="shared" si="2"/>
        <v>2.6588349306244201E-3</v>
      </c>
      <c r="E19" s="4">
        <f>Input!I20</f>
        <v>50.068640068640072</v>
      </c>
      <c r="F19">
        <f t="shared" si="3"/>
        <v>49.081939081939083</v>
      </c>
      <c r="G19">
        <f t="shared" si="4"/>
        <v>217.48030376294651</v>
      </c>
      <c r="H19">
        <f t="shared" si="5"/>
        <v>28358.00922723757</v>
      </c>
      <c r="I19">
        <f t="shared" si="6"/>
        <v>2638180.5819325303</v>
      </c>
      <c r="N19">
        <f>Input!J20</f>
        <v>8.9081939081939083</v>
      </c>
      <c r="O19">
        <f t="shared" si="7"/>
        <v>8.6851136851136843</v>
      </c>
      <c r="P19">
        <f t="shared" si="8"/>
        <v>0.91114246680953803</v>
      </c>
      <c r="Q19">
        <f t="shared" si="9"/>
        <v>60.434628503021244</v>
      </c>
      <c r="R19">
        <f t="shared" si="10"/>
        <v>1474.8612437458396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3.957128457508096E-2</v>
      </c>
      <c r="D20">
        <f t="shared" si="2"/>
        <v>2.9658039649111219E-3</v>
      </c>
      <c r="E20" s="4">
        <f>Input!I21</f>
        <v>60.190905190905191</v>
      </c>
      <c r="F20">
        <f t="shared" si="3"/>
        <v>59.204204204204203</v>
      </c>
      <c r="G20">
        <f t="shared" si="4"/>
        <v>242.55172656077386</v>
      </c>
      <c r="H20">
        <f t="shared" si="5"/>
        <v>33616.313954292804</v>
      </c>
      <c r="I20">
        <f t="shared" si="6"/>
        <v>2557364.7566827131</v>
      </c>
      <c r="N20">
        <f>Input!J21</f>
        <v>10.122265122265119</v>
      </c>
      <c r="O20">
        <f t="shared" si="7"/>
        <v>9.8991848991848954</v>
      </c>
      <c r="P20">
        <f t="shared" si="8"/>
        <v>1.0160241704582016</v>
      </c>
      <c r="Q20">
        <f t="shared" si="9"/>
        <v>78.910544532392151</v>
      </c>
      <c r="R20">
        <f t="shared" si="10"/>
        <v>1466.8165063340548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4.1899007197144546E-2</v>
      </c>
      <c r="D21">
        <f t="shared" si="2"/>
        <v>3.2876115400878978E-3</v>
      </c>
      <c r="E21" s="4">
        <f>Input!I22</f>
        <v>71.975546975546976</v>
      </c>
      <c r="F21">
        <f t="shared" si="3"/>
        <v>70.988845988845995</v>
      </c>
      <c r="G21">
        <f t="shared" si="4"/>
        <v>268.82681211750008</v>
      </c>
      <c r="H21">
        <f t="shared" si="5"/>
        <v>39139.860841922491</v>
      </c>
      <c r="I21">
        <f t="shared" si="6"/>
        <v>2474018.1499421373</v>
      </c>
      <c r="N21">
        <f>Input!J22</f>
        <v>11.784641784641785</v>
      </c>
      <c r="O21">
        <f t="shared" si="7"/>
        <v>11.561561561561561</v>
      </c>
      <c r="P21">
        <f t="shared" si="8"/>
        <v>1.1259065227280665</v>
      </c>
      <c r="Q21">
        <f t="shared" si="9"/>
        <v>108.90289608953091</v>
      </c>
      <c r="R21">
        <f t="shared" si="10"/>
        <v>1458.411803136825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4.4226729819208131E-2</v>
      </c>
      <c r="D22">
        <f t="shared" si="2"/>
        <v>3.6240907624936749E-3</v>
      </c>
      <c r="E22" s="4">
        <f>Input!I23</f>
        <v>85.546975546975546</v>
      </c>
      <c r="F22">
        <f t="shared" si="3"/>
        <v>84.560274560274564</v>
      </c>
      <c r="G22">
        <f t="shared" si="4"/>
        <v>296.29077368157505</v>
      </c>
      <c r="H22">
        <f t="shared" si="5"/>
        <v>44829.804258155025</v>
      </c>
      <c r="I22">
        <f t="shared" si="6"/>
        <v>2388376.2235366176</v>
      </c>
      <c r="N22">
        <f>Input!J23</f>
        <v>13.571428571428569</v>
      </c>
      <c r="O22">
        <f t="shared" si="7"/>
        <v>13.348348348348345</v>
      </c>
      <c r="P22">
        <f t="shared" si="8"/>
        <v>1.2407228299586015</v>
      </c>
      <c r="Q22">
        <f t="shared" si="9"/>
        <v>146.59459569356252</v>
      </c>
      <c r="R22">
        <f t="shared" si="10"/>
        <v>1449.655509682367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4.6554452441271717E-2</v>
      </c>
      <c r="D23">
        <f t="shared" si="2"/>
        <v>3.9750855028938712E-3</v>
      </c>
      <c r="E23" s="4">
        <f>Input!I24</f>
        <v>101.12183612183613</v>
      </c>
      <c r="F23">
        <f t="shared" si="3"/>
        <v>100.13513513513514</v>
      </c>
      <c r="G23">
        <f t="shared" si="4"/>
        <v>324.92966864993411</v>
      </c>
      <c r="H23">
        <f t="shared" si="5"/>
        <v>50532.582298136069</v>
      </c>
      <c r="I23">
        <f t="shared" si="6"/>
        <v>2300677.1809757324</v>
      </c>
      <c r="N23">
        <f>Input!J24</f>
        <v>15.57486057486058</v>
      </c>
      <c r="O23">
        <f t="shared" si="7"/>
        <v>15.351780351780356</v>
      </c>
      <c r="P23">
        <f t="shared" si="8"/>
        <v>1.3604097862182285</v>
      </c>
      <c r="Q23">
        <f t="shared" si="9"/>
        <v>195.75845030287826</v>
      </c>
      <c r="R23">
        <f t="shared" si="10"/>
        <v>1440.5558304671802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4.8882175063335302E-2</v>
      </c>
      <c r="D24">
        <f t="shared" si="2"/>
        <v>4.3404491868883396E-3</v>
      </c>
      <c r="E24" s="4">
        <f>Input!I25</f>
        <v>120.39253539253539</v>
      </c>
      <c r="F24">
        <f t="shared" si="3"/>
        <v>119.40583440583441</v>
      </c>
      <c r="G24">
        <f t="shared" si="4"/>
        <v>354.73030038158026</v>
      </c>
      <c r="H24">
        <f t="shared" si="5"/>
        <v>55377.604286769965</v>
      </c>
      <c r="I24">
        <f t="shared" si="6"/>
        <v>2211162.1616011271</v>
      </c>
      <c r="N24">
        <f>Input!J25</f>
        <v>19.270699270699268</v>
      </c>
      <c r="O24">
        <f t="shared" si="7"/>
        <v>19.047619047619044</v>
      </c>
      <c r="P24">
        <f t="shared" si="8"/>
        <v>1.484907065403847</v>
      </c>
      <c r="Q24">
        <f t="shared" si="9"/>
        <v>308.44885217024529</v>
      </c>
      <c r="R24">
        <f t="shared" si="10"/>
        <v>1431.1208274985499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5.1209897685398888E-2</v>
      </c>
      <c r="D25">
        <f t="shared" si="2"/>
        <v>4.7200437735699591E-3</v>
      </c>
      <c r="E25" s="4">
        <f>Input!I26</f>
        <v>143.1016731016731</v>
      </c>
      <c r="F25">
        <f t="shared" si="3"/>
        <v>142.11497211497212</v>
      </c>
      <c r="G25">
        <f t="shared" si="4"/>
        <v>385.68013537341994</v>
      </c>
      <c r="H25">
        <f t="shared" si="5"/>
        <v>59323.988753114339</v>
      </c>
      <c r="I25">
        <f t="shared" si="6"/>
        <v>2120075.3869532812</v>
      </c>
      <c r="N25">
        <f>Input!J26</f>
        <v>22.709137709137707</v>
      </c>
      <c r="O25">
        <f t="shared" si="7"/>
        <v>22.486057486057483</v>
      </c>
      <c r="P25">
        <f t="shared" si="8"/>
        <v>1.6141569775559401</v>
      </c>
      <c r="Q25">
        <f t="shared" si="9"/>
        <v>435.63623083678698</v>
      </c>
      <c r="R25">
        <f t="shared" si="10"/>
        <v>1421.3584439335277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5.3537620307462473E-2</v>
      </c>
      <c r="D26">
        <f t="shared" si="2"/>
        <v>5.1137388857407711E-3</v>
      </c>
      <c r="E26" s="4">
        <f>Input!I27</f>
        <v>169.44444444444443</v>
      </c>
      <c r="F26">
        <f t="shared" si="3"/>
        <v>168.45774345774345</v>
      </c>
      <c r="G26">
        <f t="shared" si="4"/>
        <v>417.76723279958424</v>
      </c>
      <c r="H26">
        <f t="shared" si="5"/>
        <v>62155.221475889426</v>
      </c>
      <c r="I26">
        <f t="shared" si="6"/>
        <v>2027664.2693324152</v>
      </c>
      <c r="N26">
        <f>Input!J27</f>
        <v>26.342771342771329</v>
      </c>
      <c r="O26">
        <f t="shared" si="7"/>
        <v>26.119691119691105</v>
      </c>
      <c r="P26">
        <f t="shared" si="8"/>
        <v>1.7481041768372316</v>
      </c>
      <c r="Q26">
        <f t="shared" si="9"/>
        <v>593.97425011308542</v>
      </c>
      <c r="R26">
        <f t="shared" si="10"/>
        <v>1411.2765237831811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5.5865342929526066E-2</v>
      </c>
      <c r="D27">
        <f t="shared" si="2"/>
        <v>5.5214110634591359E-3</v>
      </c>
      <c r="E27" s="4">
        <f>Input!I28</f>
        <v>200.13942513942513</v>
      </c>
      <c r="F27">
        <f t="shared" si="3"/>
        <v>199.15272415272415</v>
      </c>
      <c r="G27">
        <f t="shared" si="4"/>
        <v>450.98018410797545</v>
      </c>
      <c r="H27">
        <f t="shared" si="5"/>
        <v>63417.069587513695</v>
      </c>
      <c r="I27">
        <f t="shared" si="6"/>
        <v>1934179.4901493972</v>
      </c>
      <c r="N27">
        <f>Input!J28</f>
        <v>30.6949806949807</v>
      </c>
      <c r="O27">
        <f t="shared" si="7"/>
        <v>30.471900471900476</v>
      </c>
      <c r="P27">
        <f t="shared" si="8"/>
        <v>1.8866954115231587</v>
      </c>
      <c r="Q27">
        <f t="shared" si="9"/>
        <v>817.11394834382088</v>
      </c>
      <c r="R27">
        <f t="shared" si="10"/>
        <v>1400.8828284258298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5.8193065551589651E-2</v>
      </c>
      <c r="D28">
        <f t="shared" si="2"/>
        <v>5.9429431189269646E-3</v>
      </c>
      <c r="E28" s="4">
        <f>Input!I29</f>
        <v>235.010725010725</v>
      </c>
      <c r="F28">
        <f t="shared" si="3"/>
        <v>234.02402402402402</v>
      </c>
      <c r="G28">
        <f t="shared" si="4"/>
        <v>485.30806087779092</v>
      </c>
      <c r="H28">
        <f t="shared" si="5"/>
        <v>63143.667177525283</v>
      </c>
      <c r="I28">
        <f t="shared" si="6"/>
        <v>1839875.0539216027</v>
      </c>
      <c r="N28">
        <f>Input!J29</f>
        <v>34.871299871299868</v>
      </c>
      <c r="O28">
        <f t="shared" si="7"/>
        <v>34.648219648219644</v>
      </c>
      <c r="P28">
        <f t="shared" si="8"/>
        <v>2.0298793084878617</v>
      </c>
      <c r="Q28">
        <f t="shared" si="9"/>
        <v>1063.9561265185735</v>
      </c>
      <c r="R28">
        <f t="shared" si="10"/>
        <v>1390.1850505074833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6.0520788173653237E-2</v>
      </c>
      <c r="D29">
        <f t="shared" si="2"/>
        <v>6.3782235753852782E-3</v>
      </c>
      <c r="E29" s="4">
        <f>Input!I30</f>
        <v>273.36765336765336</v>
      </c>
      <c r="F29">
        <f t="shared" si="3"/>
        <v>272.38095238095235</v>
      </c>
      <c r="G29">
        <f t="shared" si="4"/>
        <v>520.74036952232302</v>
      </c>
      <c r="H29">
        <f t="shared" si="5"/>
        <v>61682.400082801367</v>
      </c>
      <c r="I29">
        <f t="shared" si="6"/>
        <v>1745008.3224785009</v>
      </c>
      <c r="N29">
        <f>Input!J30</f>
        <v>38.356928356928364</v>
      </c>
      <c r="O29">
        <f t="shared" si="7"/>
        <v>38.13384813384814</v>
      </c>
      <c r="P29">
        <f t="shared" si="8"/>
        <v>2.17760618626453</v>
      </c>
      <c r="Q29">
        <f t="shared" si="9"/>
        <v>1292.8513349931709</v>
      </c>
      <c r="R29">
        <f t="shared" si="10"/>
        <v>1379.1908256841953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6.2848510795716822E-2</v>
      </c>
      <c r="D30">
        <f t="shared" si="2"/>
        <v>6.8271461762142022E-3</v>
      </c>
      <c r="E30" s="4">
        <f>Input!I31</f>
        <v>314.90132990132992</v>
      </c>
      <c r="F30">
        <f t="shared" si="3"/>
        <v>313.91462891462891</v>
      </c>
      <c r="G30">
        <f t="shared" si="4"/>
        <v>557.26701171015418</v>
      </c>
      <c r="H30">
        <f t="shared" si="5"/>
        <v>59220.382212259865</v>
      </c>
      <c r="I30">
        <f t="shared" si="6"/>
        <v>1649840.0329700126</v>
      </c>
      <c r="N30">
        <f>Input!J31</f>
        <v>41.533676533676555</v>
      </c>
      <c r="O30">
        <f t="shared" si="7"/>
        <v>41.310596310596331</v>
      </c>
      <c r="P30">
        <f t="shared" si="8"/>
        <v>2.3298278919663518</v>
      </c>
      <c r="Q30">
        <f t="shared" si="9"/>
        <v>1519.5003065068602</v>
      </c>
      <c r="R30">
        <f t="shared" si="10"/>
        <v>1367.9077425677187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6.5176233417780408E-2</v>
      </c>
      <c r="D31">
        <f t="shared" si="2"/>
        <v>7.2896094531371336E-3</v>
      </c>
      <c r="E31" s="4">
        <f>Input!I32</f>
        <v>360.59202059202056</v>
      </c>
      <c r="F31">
        <f t="shared" si="3"/>
        <v>359.60531960531955</v>
      </c>
      <c r="G31">
        <f t="shared" si="4"/>
        <v>594.87824959854709</v>
      </c>
      <c r="H31">
        <f t="shared" si="5"/>
        <v>55353.351587598147</v>
      </c>
      <c r="I31">
        <f t="shared" si="6"/>
        <v>1554634.3025335236</v>
      </c>
      <c r="N31">
        <f>Input!J32</f>
        <v>45.690690690690644</v>
      </c>
      <c r="O31">
        <f t="shared" si="7"/>
        <v>45.46761046761042</v>
      </c>
      <c r="P31">
        <f t="shared" si="8"/>
        <v>2.4864976582793883</v>
      </c>
      <c r="Q31">
        <f t="shared" si="9"/>
        <v>1847.37605832844</v>
      </c>
      <c r="R31">
        <f t="shared" si="10"/>
        <v>1356.3433511644218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6.7503956039843993E-2</v>
      </c>
      <c r="D32">
        <f t="shared" si="2"/>
        <v>7.7655163445238991E-3</v>
      </c>
      <c r="E32" s="4">
        <f>Input!I33</f>
        <v>410.8815958815959</v>
      </c>
      <c r="F32">
        <f t="shared" si="3"/>
        <v>409.89489489489489</v>
      </c>
      <c r="G32">
        <f t="shared" si="4"/>
        <v>633.56467514409132</v>
      </c>
      <c r="H32">
        <f t="shared" si="5"/>
        <v>50028.170596723823</v>
      </c>
      <c r="I32">
        <f t="shared" si="6"/>
        <v>1459658.6219079972</v>
      </c>
      <c r="N32">
        <f>Input!J33</f>
        <v>50.289575289575339</v>
      </c>
      <c r="O32">
        <f t="shared" si="7"/>
        <v>50.066495066495115</v>
      </c>
      <c r="P32">
        <f t="shared" si="8"/>
        <v>2.6475699774552521</v>
      </c>
      <c r="Q32">
        <f t="shared" si="9"/>
        <v>2248.5544565999739</v>
      </c>
      <c r="R32">
        <f t="shared" si="10"/>
        <v>1344.5051700421818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6.9831678661907579E-2</v>
      </c>
      <c r="D33">
        <f t="shared" si="2"/>
        <v>8.2547738564273405E-3</v>
      </c>
      <c r="E33" s="4">
        <f>Input!I34</f>
        <v>465.93522093522097</v>
      </c>
      <c r="F33">
        <f t="shared" si="3"/>
        <v>464.94851994851996</v>
      </c>
      <c r="G33">
        <f t="shared" si="4"/>
        <v>673.31718288966601</v>
      </c>
      <c r="H33">
        <f t="shared" si="5"/>
        <v>43417.499695880935</v>
      </c>
      <c r="I33">
        <f t="shared" si="6"/>
        <v>1365183.8398432054</v>
      </c>
      <c r="N33">
        <f>Input!J34</f>
        <v>55.053625053625069</v>
      </c>
      <c r="O33">
        <f t="shared" si="7"/>
        <v>54.830544830544845</v>
      </c>
      <c r="P33">
        <f t="shared" si="8"/>
        <v>2.8130004897921319</v>
      </c>
      <c r="Q33">
        <f t="shared" si="9"/>
        <v>2705.8249192421749</v>
      </c>
      <c r="R33">
        <f t="shared" si="10"/>
        <v>1332.4006924167993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7.2159401283971164E-2</v>
      </c>
      <c r="D34">
        <f t="shared" si="2"/>
        <v>8.7572927602838982E-3</v>
      </c>
      <c r="E34" s="4">
        <f>Input!I35</f>
        <v>524.80909480909486</v>
      </c>
      <c r="F34">
        <f t="shared" si="3"/>
        <v>523.82239382239391</v>
      </c>
      <c r="G34">
        <f t="shared" si="4"/>
        <v>714.12694573276644</v>
      </c>
      <c r="H34">
        <f t="shared" si="5"/>
        <v>36215.822477807676</v>
      </c>
      <c r="I34">
        <f t="shared" si="6"/>
        <v>1271484.1398069134</v>
      </c>
      <c r="N34">
        <f>Input!J35</f>
        <v>58.87387387387389</v>
      </c>
      <c r="O34">
        <f t="shared" si="7"/>
        <v>58.650793650793666</v>
      </c>
      <c r="P34">
        <f t="shared" si="8"/>
        <v>2.9827458845356922</v>
      </c>
      <c r="Q34">
        <f t="shared" si="9"/>
        <v>3098.9315421063789</v>
      </c>
      <c r="R34">
        <f t="shared" si="10"/>
        <v>1320.0373913154328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7.448712390603475E-2</v>
      </c>
      <c r="D35">
        <f t="shared" si="2"/>
        <v>9.272987322241192E-3</v>
      </c>
      <c r="E35" s="4">
        <f>Input!I36</f>
        <v>587.35950235950236</v>
      </c>
      <c r="F35">
        <f t="shared" si="3"/>
        <v>586.3728013728014</v>
      </c>
      <c r="G35">
        <f t="shared" si="4"/>
        <v>755.98539326421007</v>
      </c>
      <c r="H35">
        <f t="shared" si="5"/>
        <v>28768.431328121551</v>
      </c>
      <c r="I35">
        <f t="shared" si="6"/>
        <v>1178837.0102212678</v>
      </c>
      <c r="N35">
        <f>Input!J36</f>
        <v>62.550407550407499</v>
      </c>
      <c r="O35">
        <f t="shared" si="7"/>
        <v>62.327327327327275</v>
      </c>
      <c r="P35">
        <f t="shared" si="8"/>
        <v>3.156763811484165</v>
      </c>
      <c r="Q35">
        <f t="shared" si="9"/>
        <v>3501.1555867824241</v>
      </c>
      <c r="R35">
        <f t="shared" si="10"/>
        <v>1307.4227239474719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7.6814846528098335E-2</v>
      </c>
      <c r="D36">
        <f t="shared" si="2"/>
        <v>9.8017750599057145E-3</v>
      </c>
      <c r="E36" s="4">
        <f>Input!I37</f>
        <v>652.47962247962255</v>
      </c>
      <c r="F36">
        <f t="shared" si="3"/>
        <v>651.4929214929216</v>
      </c>
      <c r="G36">
        <f t="shared" si="4"/>
        <v>798.88419233458239</v>
      </c>
      <c r="H36">
        <f t="shared" si="5"/>
        <v>21724.186720319809</v>
      </c>
      <c r="I36">
        <f t="shared" si="6"/>
        <v>1087523.2092413991</v>
      </c>
      <c r="N36">
        <f>Input!J37</f>
        <v>65.120120120120191</v>
      </c>
      <c r="O36">
        <f t="shared" si="7"/>
        <v>64.897039897039974</v>
      </c>
      <c r="P36">
        <f t="shared" si="8"/>
        <v>3.3350128018654748</v>
      </c>
      <c r="Q36">
        <f t="shared" si="9"/>
        <v>3789.8831800669991</v>
      </c>
      <c r="R36">
        <f t="shared" si="10"/>
        <v>1294.5641353915219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7.9142569150161921E-2</v>
      </c>
      <c r="D37">
        <f t="shared" si="2"/>
        <v>1.034357652297534E-2</v>
      </c>
      <c r="E37" s="4">
        <f>Input!I38</f>
        <v>719.18060918060928</v>
      </c>
      <c r="F37">
        <f t="shared" si="3"/>
        <v>718.19390819390833</v>
      </c>
      <c r="G37">
        <f t="shared" si="4"/>
        <v>842.81522955995888</v>
      </c>
      <c r="H37">
        <f t="shared" si="5"/>
        <v>15530.473739020448</v>
      </c>
      <c r="I37">
        <f t="shared" si="6"/>
        <v>997826.72491690924</v>
      </c>
      <c r="N37">
        <f>Input!J38</f>
        <v>66.700986700986732</v>
      </c>
      <c r="O37">
        <f t="shared" si="7"/>
        <v>66.477906477906515</v>
      </c>
      <c r="P37">
        <f t="shared" si="8"/>
        <v>3.5174521972835322</v>
      </c>
      <c r="Q37">
        <f t="shared" si="9"/>
        <v>3964.0188032224169</v>
      </c>
      <c r="R37">
        <f t="shared" si="10"/>
        <v>1281.4690616896587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8.1470291772225506E-2</v>
      </c>
      <c r="D38">
        <f t="shared" si="2"/>
        <v>1.0898315094769136E-2</v>
      </c>
      <c r="E38" s="4">
        <f>Input!I39</f>
        <v>788.03088803088815</v>
      </c>
      <c r="F38">
        <f t="shared" si="3"/>
        <v>787.0441870441872</v>
      </c>
      <c r="G38">
        <f t="shared" si="4"/>
        <v>887.77059552377818</v>
      </c>
      <c r="H38">
        <f t="shared" si="5"/>
        <v>10145.80936519742</v>
      </c>
      <c r="I38">
        <f t="shared" si="6"/>
        <v>910034.73143512045</v>
      </c>
      <c r="N38">
        <f>Input!J39</f>
        <v>68.850278850278869</v>
      </c>
      <c r="O38">
        <f t="shared" si="7"/>
        <v>68.627198627198652</v>
      </c>
      <c r="P38">
        <f t="shared" si="8"/>
        <v>3.704042085717802</v>
      </c>
      <c r="Q38">
        <f t="shared" si="9"/>
        <v>4215.0162553096279</v>
      </c>
      <c r="R38">
        <f t="shared" si="10"/>
        <v>1268.1449324257906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8.3798014394289091E-2</v>
      </c>
      <c r="D39">
        <f t="shared" si="2"/>
        <v>1.1465916812116424E-2</v>
      </c>
      <c r="E39" s="4">
        <f>Input!I40</f>
        <v>858.88674388674383</v>
      </c>
      <c r="F39">
        <f t="shared" si="3"/>
        <v>857.90004290004288</v>
      </c>
      <c r="G39">
        <f t="shared" si="4"/>
        <v>933.74257046795242</v>
      </c>
      <c r="H39">
        <f t="shared" si="5"/>
        <v>5752.0889878891185</v>
      </c>
      <c r="I39">
        <f t="shared" si="6"/>
        <v>824437.5420320034</v>
      </c>
      <c r="N39">
        <f>Input!J40</f>
        <v>70.85585585585568</v>
      </c>
      <c r="O39">
        <f t="shared" si="7"/>
        <v>70.632775632775463</v>
      </c>
      <c r="P39">
        <f t="shared" si="8"/>
        <v>3.8947432437135698</v>
      </c>
      <c r="Q39">
        <f t="shared" si="9"/>
        <v>4453.9649671634752</v>
      </c>
      <c r="R39">
        <f t="shared" si="10"/>
        <v>1254.599172853302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8.6125737016352677E-2</v>
      </c>
      <c r="D40">
        <f t="shared" si="2"/>
        <v>1.2046310201437756E-2</v>
      </c>
      <c r="E40" s="4">
        <f>Input!I41</f>
        <v>930.20377520377508</v>
      </c>
      <c r="F40">
        <f t="shared" si="3"/>
        <v>929.21707421707413</v>
      </c>
      <c r="G40">
        <f t="shared" si="4"/>
        <v>980.72361129686931</v>
      </c>
      <c r="H40">
        <f t="shared" si="5"/>
        <v>2652.9233619523156</v>
      </c>
      <c r="I40">
        <f t="shared" si="6"/>
        <v>741328.55906296556</v>
      </c>
      <c r="N40">
        <f>Input!J41</f>
        <v>71.317031317031251</v>
      </c>
      <c r="O40">
        <f t="shared" si="7"/>
        <v>71.093951093951034</v>
      </c>
      <c r="P40">
        <f t="shared" si="8"/>
        <v>4.0895170840267845</v>
      </c>
      <c r="Q40">
        <f t="shared" si="9"/>
        <v>4489.5941769902938</v>
      </c>
      <c r="R40">
        <f t="shared" si="10"/>
        <v>1240.8392056275075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8.8453459638416262E-2</v>
      </c>
      <c r="D41">
        <f t="shared" si="2"/>
        <v>1.2639426129159128E-2</v>
      </c>
      <c r="E41" s="4">
        <f>Input!I42</f>
        <v>1001.4929214929215</v>
      </c>
      <c r="F41">
        <f t="shared" si="3"/>
        <v>1000.5062205062205</v>
      </c>
      <c r="G41">
        <f t="shared" si="4"/>
        <v>1028.7063397428483</v>
      </c>
      <c r="H41">
        <f t="shared" si="5"/>
        <v>795.24672496002279</v>
      </c>
      <c r="I41">
        <f t="shared" si="6"/>
        <v>661004.22164964222</v>
      </c>
      <c r="N41">
        <f>Input!J42</f>
        <v>71.289146289146402</v>
      </c>
      <c r="O41">
        <f t="shared" si="7"/>
        <v>71.066066066066185</v>
      </c>
      <c r="P41">
        <f t="shared" si="8"/>
        <v>4.2883256080925385</v>
      </c>
      <c r="Q41">
        <f t="shared" si="9"/>
        <v>4459.2666206724907</v>
      </c>
      <c r="R41">
        <f t="shared" si="10"/>
        <v>1226.8724521904544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9.0781182260479848E-2</v>
      </c>
      <c r="D42">
        <f t="shared" si="2"/>
        <v>1.3245197664857513E-2</v>
      </c>
      <c r="E42" s="4">
        <f>Input!I43</f>
        <v>1071.4950664950663</v>
      </c>
      <c r="F42">
        <f t="shared" si="3"/>
        <v>1070.5083655083654</v>
      </c>
      <c r="G42">
        <f t="shared" si="4"/>
        <v>1077.6835315627918</v>
      </c>
      <c r="H42">
        <f t="shared" si="5"/>
        <v>51.483007908593301</v>
      </c>
      <c r="I42">
        <f t="shared" si="6"/>
        <v>583763.95125531591</v>
      </c>
      <c r="N42">
        <f>Input!J43</f>
        <v>70.002145002144857</v>
      </c>
      <c r="O42">
        <f t="shared" si="7"/>
        <v>69.77906477906464</v>
      </c>
      <c r="P42">
        <f t="shared" si="8"/>
        <v>4.4911313627737632</v>
      </c>
      <c r="Q42">
        <f t="shared" si="9"/>
        <v>4262.5142497700317</v>
      </c>
      <c r="R42">
        <f t="shared" si="10"/>
        <v>1212.7063338489691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9.3108904882543433E-2</v>
      </c>
      <c r="D43">
        <f t="shared" si="2"/>
        <v>1.3863559955752112E-2</v>
      </c>
      <c r="E43" s="4">
        <f>Input!I44</f>
        <v>1140.5469755469755</v>
      </c>
      <c r="F43">
        <f t="shared" si="3"/>
        <v>1139.5602745602746</v>
      </c>
      <c r="G43">
        <f t="shared" si="4"/>
        <v>1127.6481066533479</v>
      </c>
      <c r="H43">
        <f t="shared" si="5"/>
        <v>141.89974424281436</v>
      </c>
      <c r="I43">
        <f t="shared" si="6"/>
        <v>509910.09548931313</v>
      </c>
      <c r="N43">
        <f>Input!J44</f>
        <v>69.051909051909206</v>
      </c>
      <c r="O43">
        <f t="shared" si="7"/>
        <v>68.828828828828989</v>
      </c>
      <c r="P43">
        <f t="shared" si="8"/>
        <v>4.6978974009203638</v>
      </c>
      <c r="Q43">
        <f t="shared" si="9"/>
        <v>4112.776365811118</v>
      </c>
      <c r="R43">
        <f t="shared" si="10"/>
        <v>1198.3482725812689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9.5436627504607019E-2</v>
      </c>
      <c r="D44">
        <f t="shared" si="2"/>
        <v>1.4494450111337452E-2</v>
      </c>
      <c r="E44" s="4">
        <f>Input!I45</f>
        <v>1209.3865293865294</v>
      </c>
      <c r="F44">
        <f t="shared" si="3"/>
        <v>1208.3998283998285</v>
      </c>
      <c r="G44">
        <f t="shared" si="4"/>
        <v>1178.5931199865408</v>
      </c>
      <c r="H44">
        <f t="shared" si="5"/>
        <v>888.43986643475284</v>
      </c>
      <c r="I44">
        <f t="shared" si="6"/>
        <v>439747.87039740675</v>
      </c>
      <c r="N44">
        <f>Input!J45</f>
        <v>68.839553839553901</v>
      </c>
      <c r="O44">
        <f t="shared" si="7"/>
        <v>68.616473616473684</v>
      </c>
      <c r="P44">
        <f t="shared" si="8"/>
        <v>4.9085872453309172</v>
      </c>
      <c r="Q44">
        <f t="shared" si="9"/>
        <v>4058.6947858784379</v>
      </c>
      <c r="R44">
        <f t="shared" si="10"/>
        <v>1183.8056916027731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9.7764350126670604E-2</v>
      </c>
      <c r="D45">
        <f t="shared" si="2"/>
        <v>1.5137807097109003E-2</v>
      </c>
      <c r="E45" s="4">
        <f>Input!I46</f>
        <v>1275.883740883741</v>
      </c>
      <c r="F45">
        <f t="shared" si="3"/>
        <v>1274.89703989704</v>
      </c>
      <c r="G45">
        <f t="shared" si="4"/>
        <v>1230.5117532806612</v>
      </c>
      <c r="H45">
        <f t="shared" si="5"/>
        <v>1970.0536680180981</v>
      </c>
      <c r="I45">
        <f t="shared" si="6"/>
        <v>373585.30145829351</v>
      </c>
      <c r="N45">
        <f>Input!J46</f>
        <v>66.497211497211538</v>
      </c>
      <c r="O45">
        <f t="shared" si="7"/>
        <v>66.274131274131321</v>
      </c>
      <c r="P45">
        <f t="shared" si="8"/>
        <v>5.1231648557616296</v>
      </c>
      <c r="Q45">
        <f t="shared" si="9"/>
        <v>3739.4406939005776</v>
      </c>
      <c r="R45">
        <f t="shared" si="10"/>
        <v>1169.0860157177835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0.10009207274873419</v>
      </c>
      <c r="D46">
        <f t="shared" si="2"/>
        <v>1.5793571636463069E-2</v>
      </c>
      <c r="E46" s="4">
        <f>Input!I47</f>
        <v>1339.967824967825</v>
      </c>
      <c r="F46">
        <f t="shared" si="3"/>
        <v>1338.981123981124</v>
      </c>
      <c r="G46">
        <f t="shared" si="4"/>
        <v>1283.3973073318446</v>
      </c>
      <c r="H46">
        <f t="shared" si="5"/>
        <v>3089.5606733007176</v>
      </c>
      <c r="I46">
        <f t="shared" si="6"/>
        <v>311733.16347569041</v>
      </c>
      <c r="N46">
        <f>Input!J47</f>
        <v>64.084084084083997</v>
      </c>
      <c r="O46">
        <f t="shared" si="7"/>
        <v>63.861003861003773</v>
      </c>
      <c r="P46">
        <f t="shared" si="8"/>
        <v>5.3415945986718185</v>
      </c>
      <c r="Q46">
        <f t="shared" si="9"/>
        <v>3424.521260412303</v>
      </c>
      <c r="R46">
        <f t="shared" si="10"/>
        <v>1154.1966714803445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0.10241979537079778</v>
      </c>
      <c r="D47">
        <f t="shared" si="2"/>
        <v>1.6461686119964847E-2</v>
      </c>
      <c r="E47" s="4">
        <f>Input!I48</f>
        <v>1403.914628914629</v>
      </c>
      <c r="F47">
        <f t="shared" si="3"/>
        <v>1402.9279279279281</v>
      </c>
      <c r="G47">
        <f t="shared" si="4"/>
        <v>1337.2431949406937</v>
      </c>
      <c r="H47">
        <f t="shared" si="5"/>
        <v>4314.4841476042766</v>
      </c>
      <c r="I47">
        <f t="shared" si="6"/>
        <v>254504.91952999207</v>
      </c>
      <c r="N47">
        <f>Input!J48</f>
        <v>63.946803946804039</v>
      </c>
      <c r="O47">
        <f t="shared" si="7"/>
        <v>63.723723723723815</v>
      </c>
      <c r="P47">
        <f t="shared" si="8"/>
        <v>5.5638412194333462</v>
      </c>
      <c r="Q47">
        <f t="shared" si="9"/>
        <v>3382.5719329128719</v>
      </c>
      <c r="R47">
        <f t="shared" si="10"/>
        <v>1139.1450871847223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0.10474751799286136</v>
      </c>
      <c r="D48">
        <f t="shared" si="2"/>
        <v>1.7142094521274881E-2</v>
      </c>
      <c r="E48" s="4">
        <f>Input!I49</f>
        <v>1468.818103818104</v>
      </c>
      <c r="F48">
        <f t="shared" si="3"/>
        <v>1467.831402831403</v>
      </c>
      <c r="G48">
        <f t="shared" si="4"/>
        <v>1392.0429343764522</v>
      </c>
      <c r="H48">
        <f t="shared" si="5"/>
        <v>5743.8919507470746</v>
      </c>
      <c r="I48">
        <f t="shared" si="6"/>
        <v>202216.65913111801</v>
      </c>
      <c r="N48">
        <f>Input!J49</f>
        <v>64.903474903474944</v>
      </c>
      <c r="O48">
        <f t="shared" si="7"/>
        <v>64.680394680394727</v>
      </c>
      <c r="P48">
        <f t="shared" si="8"/>
        <v>5.7898698167641411</v>
      </c>
      <c r="Q48">
        <f t="shared" si="9"/>
        <v>3468.0939187138924</v>
      </c>
      <c r="R48">
        <f t="shared" si="10"/>
        <v>1123.938692703493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0.10707524061492495</v>
      </c>
      <c r="D49">
        <f t="shared" si="2"/>
        <v>1.7834742319106527E-2</v>
      </c>
      <c r="E49" s="4">
        <f>Input!I50</f>
        <v>1535.11583011583</v>
      </c>
      <c r="F49">
        <f t="shared" si="3"/>
        <v>1534.1291291291291</v>
      </c>
      <c r="G49">
        <f t="shared" si="4"/>
        <v>1447.7901433277164</v>
      </c>
      <c r="H49">
        <f t="shared" si="5"/>
        <v>7454.4204692165467</v>
      </c>
      <c r="I49">
        <f t="shared" si="6"/>
        <v>155187.0356959466</v>
      </c>
      <c r="N49">
        <f>Input!J50</f>
        <v>66.297726297726058</v>
      </c>
      <c r="O49">
        <f t="shared" si="7"/>
        <v>66.074646074645841</v>
      </c>
      <c r="P49">
        <f t="shared" si="8"/>
        <v>6.0196458191739159</v>
      </c>
      <c r="Q49">
        <f t="shared" si="9"/>
        <v>3606.6030556847327</v>
      </c>
      <c r="R49">
        <f t="shared" si="10"/>
        <v>1108.5849191891159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0.10940296323698853</v>
      </c>
      <c r="D50">
        <f t="shared" si="2"/>
        <v>1.8539576424659292E-2</v>
      </c>
      <c r="E50" s="4">
        <f>Input!I51</f>
        <v>1603.8567138567137</v>
      </c>
      <c r="F50">
        <f t="shared" si="3"/>
        <v>1602.8700128700127</v>
      </c>
      <c r="G50">
        <f t="shared" si="4"/>
        <v>1504.4785332946419</v>
      </c>
      <c r="H50">
        <f t="shared" si="5"/>
        <v>9680.8832530306081</v>
      </c>
      <c r="I50">
        <f t="shared" si="6"/>
        <v>113737.20345771781</v>
      </c>
      <c r="N50">
        <f>Input!J51</f>
        <v>68.740883740883646</v>
      </c>
      <c r="O50">
        <f t="shared" si="7"/>
        <v>68.517803517803429</v>
      </c>
      <c r="P50">
        <f t="shared" si="8"/>
        <v>6.2531349632347588</v>
      </c>
      <c r="Q50">
        <f t="shared" si="9"/>
        <v>3876.8889502102929</v>
      </c>
      <c r="R50">
        <f t="shared" si="10"/>
        <v>1093.0911986530623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0.11173068585905213</v>
      </c>
      <c r="D51">
        <f t="shared" si="2"/>
        <v>1.9256545114034098E-2</v>
      </c>
      <c r="E51" s="4">
        <f>Input!I52</f>
        <v>1673.3633633633633</v>
      </c>
      <c r="F51">
        <f t="shared" si="3"/>
        <v>1672.3766623766624</v>
      </c>
      <c r="G51">
        <f t="shared" si="4"/>
        <v>1562.1019043826236</v>
      </c>
      <c r="H51">
        <f t="shared" si="5"/>
        <v>12160.522250643809</v>
      </c>
      <c r="I51">
        <f t="shared" si="6"/>
        <v>78190.753901320262</v>
      </c>
      <c r="N51">
        <f>Input!J52</f>
        <v>69.506649506649637</v>
      </c>
      <c r="O51">
        <f t="shared" si="7"/>
        <v>69.28356928356942</v>
      </c>
      <c r="P51">
        <f t="shared" si="8"/>
        <v>6.4903032735099755</v>
      </c>
      <c r="Q51">
        <f t="shared" si="9"/>
        <v>3942.9942562100873</v>
      </c>
      <c r="R51">
        <f t="shared" si="10"/>
        <v>1077.464963434981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0.11405840848111572</v>
      </c>
      <c r="D52">
        <f t="shared" si="2"/>
        <v>1.9985597965191036E-2</v>
      </c>
      <c r="E52" s="4">
        <f>Input!I53</f>
        <v>1744.317889317889</v>
      </c>
      <c r="F52">
        <f t="shared" si="3"/>
        <v>1743.3311883311881</v>
      </c>
      <c r="G52">
        <f t="shared" si="4"/>
        <v>1620.6541404617362</v>
      </c>
      <c r="H52">
        <f t="shared" si="5"/>
        <v>15049.658073963776</v>
      </c>
      <c r="I52">
        <f t="shared" si="6"/>
        <v>48873.651806848233</v>
      </c>
      <c r="N52">
        <f>Input!J53</f>
        <v>70.954525954525707</v>
      </c>
      <c r="O52">
        <f t="shared" si="7"/>
        <v>70.73144573144549</v>
      </c>
      <c r="P52">
        <f t="shared" si="8"/>
        <v>6.7311170439931169</v>
      </c>
      <c r="Q52">
        <f t="shared" si="9"/>
        <v>4096.0420721019382</v>
      </c>
      <c r="R52">
        <f t="shared" si="10"/>
        <v>1061.7136455730417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0.1163861311031793</v>
      </c>
      <c r="D53">
        <f t="shared" si="2"/>
        <v>2.0726685799057152E-2</v>
      </c>
      <c r="E53" s="4">
        <f>Input!I54</f>
        <v>1816.2054912054912</v>
      </c>
      <c r="F53">
        <f t="shared" si="3"/>
        <v>1815.2187902187902</v>
      </c>
      <c r="G53">
        <f t="shared" si="4"/>
        <v>1680.1292046601543</v>
      </c>
      <c r="H53">
        <f t="shared" si="5"/>
        <v>18249.196126404015</v>
      </c>
      <c r="I53">
        <f t="shared" si="6"/>
        <v>26114.170973776934</v>
      </c>
      <c r="N53">
        <f>Input!J54</f>
        <v>71.887601887602159</v>
      </c>
      <c r="O53">
        <f t="shared" si="7"/>
        <v>71.664521664521942</v>
      </c>
      <c r="P53">
        <f t="shared" si="8"/>
        <v>6.9755428209249839</v>
      </c>
      <c r="Q53">
        <f t="shared" si="9"/>
        <v>4184.663983827335</v>
      </c>
      <c r="R53">
        <f t="shared" si="10"/>
        <v>1045.8446760853883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0.11871385372524289</v>
      </c>
      <c r="D54">
        <f t="shared" si="2"/>
        <v>2.1479760624432513E-2</v>
      </c>
      <c r="E54" s="4">
        <f>Input!I55</f>
        <v>1889.0047190047189</v>
      </c>
      <c r="F54">
        <f t="shared" si="3"/>
        <v>1888.018018018018</v>
      </c>
      <c r="G54">
        <f t="shared" si="4"/>
        <v>1740.5211351631449</v>
      </c>
      <c r="H54">
        <f t="shared" si="5"/>
        <v>21755.330451904156</v>
      </c>
      <c r="I54">
        <f t="shared" si="6"/>
        <v>10242.829689569391</v>
      </c>
      <c r="N54">
        <f>Input!J55</f>
        <v>72.799227799227765</v>
      </c>
      <c r="O54">
        <f t="shared" si="7"/>
        <v>72.576147576147548</v>
      </c>
      <c r="P54">
        <f t="shared" si="8"/>
        <v>7.22354738687023</v>
      </c>
      <c r="Q54">
        <f t="shared" si="9"/>
        <v>4270.962351499531</v>
      </c>
      <c r="R54">
        <f t="shared" si="10"/>
        <v>1029.8654841716168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0.12104157634730647</v>
      </c>
      <c r="D55">
        <f t="shared" si="2"/>
        <v>2.2244775586379686E-2</v>
      </c>
      <c r="E55" s="4">
        <f>Input!I56</f>
        <v>1961.4714714714714</v>
      </c>
      <c r="F55">
        <f t="shared" si="3"/>
        <v>1960.4847704847705</v>
      </c>
      <c r="G55">
        <f t="shared" si="4"/>
        <v>1801.8240412918965</v>
      </c>
      <c r="H55">
        <f t="shared" si="5"/>
        <v>25173.226988014496</v>
      </c>
      <c r="I55">
        <f t="shared" si="6"/>
        <v>1592.3259992228984</v>
      </c>
      <c r="N55">
        <f>Input!J56</f>
        <v>72.466752466752496</v>
      </c>
      <c r="O55">
        <f t="shared" si="7"/>
        <v>72.243672243672279</v>
      </c>
      <c r="P55">
        <f t="shared" si="8"/>
        <v>7.4750977459476724</v>
      </c>
      <c r="Q55">
        <f t="shared" si="9"/>
        <v>4194.968242467301</v>
      </c>
      <c r="R55">
        <f t="shared" si="10"/>
        <v>1013.7834963422666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0.12336929896937006</v>
      </c>
      <c r="D56">
        <f t="shared" si="2"/>
        <v>2.3021684917812747E-2</v>
      </c>
      <c r="E56" s="4">
        <f>Input!I57</f>
        <v>2033.9553839553841</v>
      </c>
      <c r="F56">
        <f t="shared" si="3"/>
        <v>2032.9686829686832</v>
      </c>
      <c r="G56">
        <f t="shared" si="4"/>
        <v>1864.032099839455</v>
      </c>
      <c r="H56">
        <f t="shared" si="5"/>
        <v>28539.569119378633</v>
      </c>
      <c r="I56">
        <f t="shared" si="6"/>
        <v>497.47282569025748</v>
      </c>
      <c r="N56">
        <f>Input!J57</f>
        <v>72.483912483912718</v>
      </c>
      <c r="O56">
        <f t="shared" si="7"/>
        <v>72.260832260832501</v>
      </c>
      <c r="P56">
        <f t="shared" si="8"/>
        <v>7.730161110118881</v>
      </c>
      <c r="Q56">
        <f t="shared" si="9"/>
        <v>4164.2075191615422</v>
      </c>
      <c r="R56">
        <f t="shared" si="10"/>
        <v>997.60613548354286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0.12569702159143364</v>
      </c>
      <c r="D57">
        <f t="shared" si="2"/>
        <v>2.3810443894030697E-2</v>
      </c>
      <c r="E57" s="4">
        <f>Input!I58</f>
        <v>2104.3629343629345</v>
      </c>
      <c r="F57">
        <f t="shared" si="3"/>
        <v>2103.3762333762334</v>
      </c>
      <c r="G57">
        <f t="shared" si="4"/>
        <v>1927.1395516429407</v>
      </c>
      <c r="H57">
        <f t="shared" si="5"/>
        <v>31059.367988361904</v>
      </c>
      <c r="I57">
        <f t="shared" si="6"/>
        <v>7295.1329857210412</v>
      </c>
      <c r="N57">
        <f>Input!J58</f>
        <v>70.407550407550389</v>
      </c>
      <c r="O57">
        <f t="shared" si="7"/>
        <v>70.184470184470172</v>
      </c>
      <c r="P57">
        <f t="shared" si="8"/>
        <v>7.9887048864493604</v>
      </c>
      <c r="Q57">
        <f t="shared" si="9"/>
        <v>3868.3132210064896</v>
      </c>
      <c r="R57">
        <f t="shared" si="10"/>
        <v>981.34081986375622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0.12802474421349722</v>
      </c>
      <c r="D58">
        <f t="shared" si="2"/>
        <v>2.4611008789964257E-2</v>
      </c>
      <c r="E58" s="4">
        <f>Input!I59</f>
        <v>2173.9468039468043</v>
      </c>
      <c r="F58">
        <f t="shared" si="3"/>
        <v>2172.9601029601031</v>
      </c>
      <c r="G58">
        <f t="shared" si="4"/>
        <v>1991.1406983734607</v>
      </c>
      <c r="H58">
        <f t="shared" si="5"/>
        <v>33058.295884241139</v>
      </c>
      <c r="I58">
        <f t="shared" si="6"/>
        <v>22324.154140768176</v>
      </c>
      <c r="N58">
        <f>Input!J59</f>
        <v>69.583869583869728</v>
      </c>
      <c r="O58">
        <f t="shared" si="7"/>
        <v>69.360789360789511</v>
      </c>
      <c r="P58">
        <f t="shared" si="8"/>
        <v>8.2506966652647939</v>
      </c>
      <c r="Q58">
        <f t="shared" si="9"/>
        <v>3734.443429255623</v>
      </c>
      <c r="R58">
        <f t="shared" si="10"/>
        <v>964.99496208737582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0.13035246683556082</v>
      </c>
      <c r="D59">
        <f t="shared" si="2"/>
        <v>2.5423336839927622E-2</v>
      </c>
      <c r="E59" s="4">
        <f>Input!I60</f>
        <v>2243.1960531960531</v>
      </c>
      <c r="F59">
        <f t="shared" si="3"/>
        <v>2242.2093522093519</v>
      </c>
      <c r="G59">
        <f t="shared" si="4"/>
        <v>2056.029899526749</v>
      </c>
      <c r="H59">
        <f t="shared" si="5"/>
        <v>34662.788601193577</v>
      </c>
      <c r="I59">
        <f t="shared" si="6"/>
        <v>45925.303718415104</v>
      </c>
      <c r="N59">
        <f>Input!J60</f>
        <v>69.249249249248805</v>
      </c>
      <c r="O59">
        <f t="shared" si="7"/>
        <v>69.026169026168589</v>
      </c>
      <c r="P59">
        <f t="shared" si="8"/>
        <v>8.5161042091324255</v>
      </c>
      <c r="Q59">
        <f t="shared" si="9"/>
        <v>3661.4679441619182</v>
      </c>
      <c r="R59">
        <f t="shared" si="10"/>
        <v>948.57596800202487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0.13268018945762439</v>
      </c>
      <c r="D60">
        <f t="shared" si="2"/>
        <v>2.62473861996857E-2</v>
      </c>
      <c r="E60" s="4">
        <f>Input!I61</f>
        <v>2312.3616473616476</v>
      </c>
      <c r="F60">
        <f t="shared" si="3"/>
        <v>2311.3749463749464</v>
      </c>
      <c r="G60">
        <f t="shared" si="4"/>
        <v>2121.8015695993308</v>
      </c>
      <c r="H60">
        <f t="shared" si="5"/>
        <v>35938.065182109487</v>
      </c>
      <c r="I60">
        <f t="shared" si="6"/>
        <v>78441.203836127155</v>
      </c>
      <c r="N60">
        <f>Input!J61</f>
        <v>69.165594165594484</v>
      </c>
      <c r="O60">
        <f t="shared" si="7"/>
        <v>68.942513942514267</v>
      </c>
      <c r="P60">
        <f t="shared" si="8"/>
        <v>8.7848954426040997</v>
      </c>
      <c r="Q60">
        <f t="shared" si="9"/>
        <v>3618.9390635807345</v>
      </c>
      <c r="R60">
        <f t="shared" si="10"/>
        <v>932.09123556327529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0.13500791207968799</v>
      </c>
      <c r="D61">
        <f t="shared" si="2"/>
        <v>2.7083115910665305E-2</v>
      </c>
      <c r="E61" s="4">
        <f>Input!I62</f>
        <v>2381.4092664092664</v>
      </c>
      <c r="F61">
        <f t="shared" si="3"/>
        <v>2380.4225654225652</v>
      </c>
      <c r="G61">
        <f t="shared" si="4"/>
        <v>2188.4501754362964</v>
      </c>
      <c r="H61">
        <f t="shared" si="5"/>
        <v>36853.398517040077</v>
      </c>
      <c r="I61">
        <f t="shared" si="6"/>
        <v>120216.26625593918</v>
      </c>
      <c r="N61">
        <f>Input!J62</f>
        <v>69.047619047618809</v>
      </c>
      <c r="O61">
        <f t="shared" si="7"/>
        <v>68.824538824538593</v>
      </c>
      <c r="P61">
        <f t="shared" si="8"/>
        <v>9.05703844266346</v>
      </c>
      <c r="Q61">
        <f t="shared" si="9"/>
        <v>3572.154101897444</v>
      </c>
      <c r="R61">
        <f t="shared" si="10"/>
        <v>915.54815366165701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0.13733563470175156</v>
      </c>
      <c r="D62">
        <f t="shared" si="2"/>
        <v>2.7930485866153779E-2</v>
      </c>
      <c r="E62" s="4">
        <f>Input!I63</f>
        <v>2450.0557700557697</v>
      </c>
      <c r="F62">
        <f t="shared" si="3"/>
        <v>2449.0690690690685</v>
      </c>
      <c r="G62">
        <f t="shared" si="4"/>
        <v>2255.9702337380304</v>
      </c>
      <c r="H62">
        <f t="shared" si="5"/>
        <v>37287.160206203378</v>
      </c>
      <c r="I62">
        <f t="shared" si="6"/>
        <v>171596.62739586213</v>
      </c>
      <c r="N62">
        <f>Input!J63</f>
        <v>68.646503646503334</v>
      </c>
      <c r="O62">
        <f t="shared" si="7"/>
        <v>68.423423423423117</v>
      </c>
      <c r="P62">
        <f t="shared" si="8"/>
        <v>9.3325014298249727</v>
      </c>
      <c r="Q62">
        <f t="shared" si="9"/>
        <v>3491.7370620535007</v>
      </c>
      <c r="R62">
        <f t="shared" si="10"/>
        <v>898.95410091592055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0.13966335732381516</v>
      </c>
      <c r="D63">
        <f t="shared" si="2"/>
        <v>2.8789456779342852E-2</v>
      </c>
      <c r="E63" s="4">
        <f>Input!I64</f>
        <v>2518.1746031746029</v>
      </c>
      <c r="F63">
        <f t="shared" si="3"/>
        <v>2517.1879021879017</v>
      </c>
      <c r="G63">
        <f t="shared" si="4"/>
        <v>2324.3563087144075</v>
      </c>
      <c r="H63">
        <f t="shared" si="5"/>
        <v>37184.02344152693</v>
      </c>
      <c r="I63">
        <f t="shared" si="6"/>
        <v>232930.08342133963</v>
      </c>
      <c r="N63">
        <f>Input!J64</f>
        <v>68.118833118833209</v>
      </c>
      <c r="O63">
        <f t="shared" si="7"/>
        <v>67.895752895752992</v>
      </c>
      <c r="P63">
        <f t="shared" si="8"/>
        <v>9.6112527598371464</v>
      </c>
      <c r="Q63">
        <f t="shared" si="9"/>
        <v>3397.0829560935745</v>
      </c>
      <c r="R63">
        <f t="shared" si="10"/>
        <v>882.31644443624259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0.14199107994587873</v>
      </c>
      <c r="D64">
        <f t="shared" si="2"/>
        <v>2.96599901530873E-2</v>
      </c>
      <c r="E64" s="4">
        <f>Input!I65</f>
        <v>2585.1630201630205</v>
      </c>
      <c r="F64">
        <f t="shared" si="3"/>
        <v>2584.1763191763193</v>
      </c>
      <c r="G64">
        <f t="shared" si="4"/>
        <v>2393.6030098760039</v>
      </c>
      <c r="H64">
        <f t="shared" si="5"/>
        <v>36318.186217673712</v>
      </c>
      <c r="I64">
        <f t="shared" si="6"/>
        <v>304566.02543797443</v>
      </c>
      <c r="N64">
        <f>Input!J65</f>
        <v>66.988416988417612</v>
      </c>
      <c r="O64">
        <f t="shared" si="7"/>
        <v>66.765336765337395</v>
      </c>
      <c r="P64">
        <f t="shared" si="8"/>
        <v>9.8932609159464242</v>
      </c>
      <c r="Q64">
        <f t="shared" si="9"/>
        <v>3234.4330114188792</v>
      </c>
      <c r="R64">
        <f t="shared" si="10"/>
        <v>865.64253856076755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0.14431880256794233</v>
      </c>
      <c r="D65">
        <f t="shared" si="2"/>
        <v>3.0542048251260251E-2</v>
      </c>
      <c r="E65" s="4">
        <f>Input!I66</f>
        <v>2651.0918060918061</v>
      </c>
      <c r="F65">
        <f t="shared" si="3"/>
        <v>2650.1051051051049</v>
      </c>
      <c r="G65">
        <f t="shared" si="4"/>
        <v>2463.7049899526646</v>
      </c>
      <c r="H65">
        <f t="shared" si="5"/>
        <v>34745.002928843009</v>
      </c>
      <c r="I65">
        <f t="shared" si="6"/>
        <v>386855.37480475137</v>
      </c>
      <c r="N65">
        <f>Input!J66</f>
        <v>65.928785928785601</v>
      </c>
      <c r="O65">
        <f t="shared" si="7"/>
        <v>65.705705705705384</v>
      </c>
      <c r="P65">
        <f t="shared" si="8"/>
        <v>10.178494501682188</v>
      </c>
      <c r="Q65">
        <f t="shared" si="9"/>
        <v>3083.2711840961992</v>
      </c>
      <c r="R65">
        <f t="shared" si="10"/>
        <v>848.93972356858524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0.1466465251900059</v>
      </c>
      <c r="D66">
        <f t="shared" si="2"/>
        <v>3.1435594071595428E-2</v>
      </c>
      <c r="E66" s="4">
        <f>Input!I67</f>
        <v>2714.1806091806093</v>
      </c>
      <c r="F66">
        <f t="shared" si="3"/>
        <v>2713.1939081939081</v>
      </c>
      <c r="G66">
        <f t="shared" si="4"/>
        <v>2534.6569429307256</v>
      </c>
      <c r="H66">
        <f t="shared" si="5"/>
        <v>31875.447965386847</v>
      </c>
      <c r="I66">
        <f t="shared" si="6"/>
        <v>480150.5185854311</v>
      </c>
      <c r="N66">
        <f>Input!J67</f>
        <v>63.088803088803161</v>
      </c>
      <c r="O66">
        <f t="shared" si="7"/>
        <v>62.865722865722937</v>
      </c>
      <c r="P66">
        <f t="shared" si="8"/>
        <v>10.466922234126347</v>
      </c>
      <c r="Q66">
        <f t="shared" si="9"/>
        <v>2745.6343076298067</v>
      </c>
      <c r="R66">
        <f t="shared" si="10"/>
        <v>832.21532437202086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0.1489742478120695</v>
      </c>
      <c r="D67">
        <f t="shared" si="2"/>
        <v>3.2340591319917643E-2</v>
      </c>
      <c r="E67" s="4">
        <f>Input!I68</f>
        <v>2775.0450450450448</v>
      </c>
      <c r="F67">
        <f t="shared" si="3"/>
        <v>2774.0583440583437</v>
      </c>
      <c r="G67">
        <f t="shared" si="4"/>
        <v>2606.4536022007546</v>
      </c>
      <c r="H67">
        <f t="shared" si="5"/>
        <v>28091.349493149057</v>
      </c>
      <c r="I67">
        <f t="shared" si="6"/>
        <v>584805.24515414448</v>
      </c>
      <c r="N67">
        <f>Input!J68</f>
        <v>60.864435864435563</v>
      </c>
      <c r="O67">
        <f t="shared" si="7"/>
        <v>60.641355641355339</v>
      </c>
      <c r="P67">
        <f t="shared" si="8"/>
        <v>10.758512937634501</v>
      </c>
      <c r="Q67">
        <f t="shared" si="9"/>
        <v>2488.2979962041554</v>
      </c>
      <c r="R67">
        <f t="shared" si="10"/>
        <v>815.4766491908623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0.1513019704341331</v>
      </c>
      <c r="D68">
        <f t="shared" ref="D68:D83" si="13">POWER(C68,$AB$3)</f>
        <v>3.3257004385668705E-2</v>
      </c>
      <c r="E68" s="4">
        <f>Input!I69</f>
        <v>2832.468897468897</v>
      </c>
      <c r="F68">
        <f t="shared" ref="F68:F83" si="14">E68-$E$3</f>
        <v>2831.4821964821958</v>
      </c>
      <c r="G68">
        <f t="shared" ref="G68:G83" si="15">$Z$3*(1-EXP(-1*D68))</f>
        <v>2679.0897388085355</v>
      </c>
      <c r="H68">
        <f t="shared" ref="H68:H83" si="16">(F68-G68)^2</f>
        <v>23223.461155818368</v>
      </c>
      <c r="I68">
        <f t="shared" ref="I68:I83" si="17">(G68-$J$4)^2</f>
        <v>701174.67997013638</v>
      </c>
      <c r="N68">
        <f>Input!J69</f>
        <v>57.423852423852168</v>
      </c>
      <c r="O68">
        <f t="shared" ref="O68:O83" si="18">N68-$N$3</f>
        <v>57.200772200771944</v>
      </c>
      <c r="P68">
        <f t="shared" ref="P68:P83" si="19">POWER(C68,$AB$3)*EXP(-D68)*$Z$3*$AA$3*$AB$3</f>
        <v>11.053235537977779</v>
      </c>
      <c r="Q68">
        <f t="shared" ref="Q68:Q83" si="20">(O68-P68)^2</f>
        <v>2129.5951400439317</v>
      </c>
      <c r="R68">
        <f t="shared" ref="R68:R83" si="21">(P68-$S$4)^2</f>
        <v>798.73098821098654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0.15362969305619667</v>
      </c>
      <c r="D69">
        <f t="shared" si="13"/>
        <v>3.4184798318645522E-2</v>
      </c>
      <c r="E69" s="4">
        <f>Input!I70</f>
        <v>2887.3423423423424</v>
      </c>
      <c r="F69">
        <f t="shared" si="14"/>
        <v>2886.3556413556412</v>
      </c>
      <c r="G69">
        <f t="shared" si="15"/>
        <v>2752.5601598024346</v>
      </c>
      <c r="H69">
        <f t="shared" si="16"/>
        <v>17901.230884054454</v>
      </c>
      <c r="I69">
        <f t="shared" si="17"/>
        <v>829615.22153525066</v>
      </c>
      <c r="N69">
        <f>Input!J70</f>
        <v>54.873444873445351</v>
      </c>
      <c r="O69">
        <f t="shared" si="18"/>
        <v>54.650364650365127</v>
      </c>
      <c r="P69">
        <f t="shared" si="19"/>
        <v>11.351059056877627</v>
      </c>
      <c r="Q69">
        <f t="shared" si="20"/>
        <v>1874.8298648782181</v>
      </c>
      <c r="R69">
        <f t="shared" si="21"/>
        <v>781.98561222962246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0.15595741567826027</v>
      </c>
      <c r="D70">
        <f t="shared" si="13"/>
        <v>3.5123938806872382E-2</v>
      </c>
      <c r="E70" s="4">
        <f>Input!I71</f>
        <v>2938.6164736164742</v>
      </c>
      <c r="F70">
        <f t="shared" si="14"/>
        <v>2937.629772629773</v>
      </c>
      <c r="G70">
        <f t="shared" si="15"/>
        <v>2826.8597066709094</v>
      </c>
      <c r="H70">
        <f t="shared" si="16"/>
        <v>12270.007512530992</v>
      </c>
      <c r="I70">
        <f t="shared" si="17"/>
        <v>970484.47754678817</v>
      </c>
      <c r="N70">
        <f>Input!J71</f>
        <v>51.274131274131832</v>
      </c>
      <c r="O70">
        <f t="shared" si="18"/>
        <v>51.051051051051608</v>
      </c>
      <c r="P70">
        <f t="shared" si="19"/>
        <v>11.651952606907516</v>
      </c>
      <c r="Q70">
        <f t="shared" si="20"/>
        <v>1552.2889582113576</v>
      </c>
      <c r="R70">
        <f t="shared" si="21"/>
        <v>765.24777128935978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0.15828513830032384</v>
      </c>
      <c r="D71">
        <f t="shared" si="13"/>
        <v>3.6074392155535727E-2</v>
      </c>
      <c r="E71" s="4">
        <f>Input!I72</f>
        <v>2987.5933075933076</v>
      </c>
      <c r="F71">
        <f t="shared" si="14"/>
        <v>2986.6066066066064</v>
      </c>
      <c r="G71">
        <f t="shared" si="15"/>
        <v>2901.9832538644491</v>
      </c>
      <c r="H71">
        <f t="shared" si="16"/>
        <v>7161.1118293235804</v>
      </c>
      <c r="I71">
        <f t="shared" si="17"/>
        <v>1124141.2012575595</v>
      </c>
      <c r="N71">
        <f>Input!J72</f>
        <v>48.976833976833404</v>
      </c>
      <c r="O71">
        <f t="shared" si="18"/>
        <v>48.75375375375318</v>
      </c>
      <c r="P71">
        <f t="shared" si="19"/>
        <v>11.955885386737778</v>
      </c>
      <c r="Q71">
        <f t="shared" si="20"/>
        <v>1354.0831163561929</v>
      </c>
      <c r="R71">
        <f t="shared" si="21"/>
        <v>748.52469330284578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0.16061286092238744</v>
      </c>
      <c r="D72">
        <f t="shared" si="13"/>
        <v>3.7036125266915902E-2</v>
      </c>
      <c r="E72" s="4">
        <f>Input!I73</f>
        <v>3035.1694551694554</v>
      </c>
      <c r="F72">
        <f t="shared" si="14"/>
        <v>3034.1827541827543</v>
      </c>
      <c r="G72">
        <f t="shared" si="15"/>
        <v>2977.9257073965687</v>
      </c>
      <c r="H72">
        <f t="shared" si="16"/>
        <v>3164.8553131030735</v>
      </c>
      <c r="I72">
        <f t="shared" si="17"/>
        <v>1290945.2280539391</v>
      </c>
      <c r="N72">
        <f>Input!J73</f>
        <v>47.576147576147832</v>
      </c>
      <c r="O72">
        <f t="shared" si="18"/>
        <v>47.353067353067608</v>
      </c>
      <c r="P72">
        <f t="shared" si="19"/>
        <v>12.262826676701739</v>
      </c>
      <c r="Q72">
        <f t="shared" si="20"/>
        <v>1231.3249907252816</v>
      </c>
      <c r="R72">
        <f t="shared" si="21"/>
        <v>731.82358266997767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0.16294058354445101</v>
      </c>
      <c r="D73">
        <f t="shared" si="13"/>
        <v>3.8009105621254348E-2</v>
      </c>
      <c r="E73" s="4">
        <f>Input!I74</f>
        <v>3083.1853281853287</v>
      </c>
      <c r="F73">
        <f t="shared" si="14"/>
        <v>3082.1986271986275</v>
      </c>
      <c r="G73">
        <f t="shared" si="15"/>
        <v>3054.6820035190422</v>
      </c>
      <c r="H73">
        <f t="shared" si="16"/>
        <v>757.16457872391652</v>
      </c>
      <c r="I73">
        <f t="shared" si="17"/>
        <v>1471257.4122623175</v>
      </c>
      <c r="N73">
        <f>Input!J74</f>
        <v>48.01587301587324</v>
      </c>
      <c r="O73">
        <f t="shared" si="18"/>
        <v>47.792792792793016</v>
      </c>
      <c r="P73">
        <f t="shared" si="19"/>
        <v>12.572745834662699</v>
      </c>
      <c r="Q73">
        <f t="shared" si="20"/>
        <v>1240.4517077329047</v>
      </c>
      <c r="R73">
        <f t="shared" si="21"/>
        <v>715.15161888928594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0.16526830616651461</v>
      </c>
      <c r="D74">
        <f t="shared" si="13"/>
        <v>3.8993301258500333E-2</v>
      </c>
      <c r="E74" s="4">
        <f>Input!I75</f>
        <v>3130.5684255684255</v>
      </c>
      <c r="F74">
        <f t="shared" si="14"/>
        <v>3129.5817245817243</v>
      </c>
      <c r="G74">
        <f t="shared" si="15"/>
        <v>3132.2471074667142</v>
      </c>
      <c r="H74">
        <f t="shared" si="16"/>
        <v>7.1042659235969081</v>
      </c>
      <c r="I74">
        <f t="shared" si="17"/>
        <v>1665439.5641932602</v>
      </c>
      <c r="N74">
        <f>Input!J75</f>
        <v>47.383097383096811</v>
      </c>
      <c r="O74">
        <f t="shared" si="18"/>
        <v>47.160017160016587</v>
      </c>
      <c r="P74">
        <f t="shared" si="19"/>
        <v>12.885612292163218</v>
      </c>
      <c r="Q74">
        <f t="shared" si="20"/>
        <v>1174.7348290455309</v>
      </c>
      <c r="R74">
        <f t="shared" si="21"/>
        <v>698.51595516507177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0.16759602878857818</v>
      </c>
      <c r="D75">
        <f t="shared" si="13"/>
        <v>3.9988680760884264E-2</v>
      </c>
      <c r="E75" s="4">
        <f>Input!I76</f>
        <v>3176.8082368082369</v>
      </c>
      <c r="F75">
        <f t="shared" si="14"/>
        <v>3175.8215358215357</v>
      </c>
      <c r="G75">
        <f t="shared" si="15"/>
        <v>3210.6160122678311</v>
      </c>
      <c r="H75">
        <f t="shared" si="16"/>
        <v>1210.6555911718087</v>
      </c>
      <c r="I75">
        <f t="shared" si="17"/>
        <v>1873854.3874326956</v>
      </c>
      <c r="N75">
        <f>Input!J76</f>
        <v>46.239811239811388</v>
      </c>
      <c r="O75">
        <f t="shared" si="18"/>
        <v>46.016731016731164</v>
      </c>
      <c r="P75">
        <f t="shared" si="19"/>
        <v>13.201395550839051</v>
      </c>
      <c r="Q75">
        <f t="shared" si="20"/>
        <v>1076.8462417390367</v>
      </c>
      <c r="R75">
        <f t="shared" si="21"/>
        <v>681.92371701178934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0.16992375141064178</v>
      </c>
      <c r="D76">
        <f t="shared" si="13"/>
        <v>4.0995213236269812E-2</v>
      </c>
      <c r="E76" s="4">
        <f>Input!I77</f>
        <v>3220.5641355641355</v>
      </c>
      <c r="F76">
        <f t="shared" si="14"/>
        <v>3219.5774345774344</v>
      </c>
      <c r="G76">
        <f t="shared" si="15"/>
        <v>3289.7837376158309</v>
      </c>
      <c r="H76">
        <f t="shared" si="16"/>
        <v>4928.9249863191653</v>
      </c>
      <c r="I76">
        <f t="shared" si="17"/>
        <v>2096865.416388222</v>
      </c>
      <c r="N76">
        <f>Input!J77</f>
        <v>43.75589875589867</v>
      </c>
      <c r="O76">
        <f t="shared" si="18"/>
        <v>43.532818532818446</v>
      </c>
      <c r="P76">
        <f t="shared" si="19"/>
        <v>13.520065179082007</v>
      </c>
      <c r="Q76">
        <f t="shared" si="20"/>
        <v>900.7653638722179</v>
      </c>
      <c r="R76">
        <f t="shared" si="21"/>
        <v>665.38200085703136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0.17225147403270535</v>
      </c>
      <c r="D77">
        <f t="shared" si="13"/>
        <v>4.2012868302239215E-2</v>
      </c>
      <c r="E77" s="4">
        <f>Input!I78</f>
        <v>3263.1788931788933</v>
      </c>
      <c r="F77">
        <f t="shared" si="14"/>
        <v>3262.1921921921921</v>
      </c>
      <c r="G77">
        <f t="shared" si="15"/>
        <v>3369.7453287991561</v>
      </c>
      <c r="H77">
        <f t="shared" si="16"/>
        <v>11567.677193996264</v>
      </c>
      <c r="I77">
        <f t="shared" si="17"/>
        <v>2334836.9540990097</v>
      </c>
      <c r="N77">
        <f>Input!J78</f>
        <v>42.614757614757764</v>
      </c>
      <c r="O77">
        <f t="shared" si="18"/>
        <v>42.39167739167754</v>
      </c>
      <c r="P77">
        <f t="shared" si="19"/>
        <v>13.841590808936436</v>
      </c>
      <c r="Q77">
        <f t="shared" si="20"/>
        <v>815.10744388201351</v>
      </c>
      <c r="R77">
        <f t="shared" si="21"/>
        <v>648.89787264442816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0.17457919665476895</v>
      </c>
      <c r="D78">
        <f t="shared" si="13"/>
        <v>4.3041616070870377E-2</v>
      </c>
      <c r="E78" s="4">
        <f>Input!I79</f>
        <v>3305.6113256113254</v>
      </c>
      <c r="F78">
        <f t="shared" si="14"/>
        <v>3304.6246246246242</v>
      </c>
      <c r="G78">
        <f t="shared" si="15"/>
        <v>3450.4958556856018</v>
      </c>
      <c r="H78">
        <f t="shared" si="16"/>
        <v>21278.41605124512</v>
      </c>
      <c r="I78">
        <f t="shared" si="17"/>
        <v>2588134.0103166029</v>
      </c>
      <c r="N78">
        <f>Input!J79</f>
        <v>42.432432432432051</v>
      </c>
      <c r="O78">
        <f t="shared" si="18"/>
        <v>42.209352209351827</v>
      </c>
      <c r="P78">
        <f t="shared" si="19"/>
        <v>14.165942133215756</v>
      </c>
      <c r="Q78">
        <f t="shared" si="20"/>
        <v>786.43284869833008</v>
      </c>
      <c r="R78">
        <f t="shared" si="21"/>
        <v>632.47836643766425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0.17690691927683252</v>
      </c>
      <c r="D79">
        <f t="shared" si="13"/>
        <v>4.4081427134166386E-2</v>
      </c>
      <c r="E79" s="4">
        <f>Input!I80</f>
        <v>3346.9819819819822</v>
      </c>
      <c r="F79">
        <f t="shared" si="14"/>
        <v>3345.9952809952811</v>
      </c>
      <c r="G79">
        <f t="shared" si="15"/>
        <v>3532.0304117580899</v>
      </c>
      <c r="H79">
        <f t="shared" si="16"/>
        <v>34609.069877935399</v>
      </c>
      <c r="I79">
        <f t="shared" si="17"/>
        <v>2857122.2398638767</v>
      </c>
      <c r="N79">
        <f>Input!J80</f>
        <v>41.370656370656889</v>
      </c>
      <c r="O79">
        <f t="shared" si="18"/>
        <v>41.147576147576665</v>
      </c>
      <c r="P79">
        <f t="shared" si="19"/>
        <v>14.493088902825912</v>
      </c>
      <c r="Q79">
        <f t="shared" si="20"/>
        <v>710.46169028058068</v>
      </c>
      <c r="R79">
        <f t="shared" si="21"/>
        <v>616.13048302675861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0.17923464189889612</v>
      </c>
      <c r="D80">
        <f t="shared" si="13"/>
        <v>4.5132272550101736E-2</v>
      </c>
      <c r="E80" s="4">
        <f>Input!I81</f>
        <v>3386.1883311883312</v>
      </c>
      <c r="F80">
        <f t="shared" si="14"/>
        <v>3385.20163020163</v>
      </c>
      <c r="G80">
        <f t="shared" si="15"/>
        <v>3614.344113199033</v>
      </c>
      <c r="H80">
        <f t="shared" si="16"/>
        <v>52506.277514215129</v>
      </c>
      <c r="I80">
        <f t="shared" si="17"/>
        <v>3142167.8812792799</v>
      </c>
      <c r="N80">
        <f>Input!J81</f>
        <v>39.206349206348932</v>
      </c>
      <c r="O80">
        <f t="shared" si="18"/>
        <v>38.983268983268708</v>
      </c>
      <c r="P80">
        <f t="shared" si="19"/>
        <v>14.82300092428393</v>
      </c>
      <c r="Q80">
        <f t="shared" si="20"/>
        <v>583.718552682</v>
      </c>
      <c r="R80">
        <f t="shared" si="21"/>
        <v>599.86118853767869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0.1815623645209597</v>
      </c>
      <c r="D81">
        <f t="shared" si="13"/>
        <v>4.6194123829250984E-2</v>
      </c>
      <c r="E81" s="4">
        <f>Input!I82</f>
        <v>3424.6482196482198</v>
      </c>
      <c r="F81">
        <f t="shared" si="14"/>
        <v>3423.6615186615186</v>
      </c>
      <c r="G81">
        <f t="shared" si="15"/>
        <v>3697.4320980205248</v>
      </c>
      <c r="H81">
        <f t="shared" si="16"/>
        <v>74950.330122565909</v>
      </c>
      <c r="I81">
        <f t="shared" si="17"/>
        <v>3443637.6957528479</v>
      </c>
      <c r="N81">
        <f>Input!J82</f>
        <v>38.459888459888589</v>
      </c>
      <c r="O81">
        <f t="shared" si="18"/>
        <v>38.236808236808365</v>
      </c>
      <c r="P81">
        <f t="shared" si="19"/>
        <v>15.155648057420246</v>
      </c>
      <c r="Q81">
        <f t="shared" si="20"/>
        <v>532.73995522657185</v>
      </c>
      <c r="R81">
        <f t="shared" si="21"/>
        <v>583.67741304630749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0.1838900871430233</v>
      </c>
      <c r="D82">
        <f t="shared" si="13"/>
        <v>4.7266952921968593E-2</v>
      </c>
      <c r="E82" s="4">
        <f>Input!I83</f>
        <v>3461.8382668382669</v>
      </c>
      <c r="F82">
        <f t="shared" si="14"/>
        <v>3460.8515658515657</v>
      </c>
      <c r="G82">
        <f t="shared" si="15"/>
        <v>3781.2895252378248</v>
      </c>
      <c r="H82">
        <f t="shared" si="16"/>
        <v>102680.48581562983</v>
      </c>
      <c r="I82">
        <f t="shared" si="17"/>
        <v>3761898.9063602854</v>
      </c>
      <c r="N82">
        <f>Input!J83</f>
        <v>37.190047190047153</v>
      </c>
      <c r="O82">
        <f t="shared" si="18"/>
        <v>36.966966966966929</v>
      </c>
      <c r="P82">
        <f t="shared" si="19"/>
        <v>15.491000213254468</v>
      </c>
      <c r="Q82">
        <f t="shared" si="20"/>
        <v>461.21714800656304</v>
      </c>
      <c r="R82">
        <f t="shared" si="21"/>
        <v>567.58604919770983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0.18621780976508687</v>
      </c>
      <c r="D83">
        <f t="shared" si="13"/>
        <v>4.835073220609034E-2</v>
      </c>
      <c r="E83" s="4">
        <f>Input!I84</f>
        <v>3498.8845988845997</v>
      </c>
      <c r="F83">
        <f t="shared" si="14"/>
        <v>3497.8978978978985</v>
      </c>
      <c r="G83">
        <f t="shared" si="15"/>
        <v>3865.9115740837974</v>
      </c>
      <c r="H83">
        <f t="shared" si="16"/>
        <v>135434.06585985966</v>
      </c>
      <c r="I83">
        <f t="shared" si="17"/>
        <v>4097319.1376012862</v>
      </c>
      <c r="N83">
        <f>Input!J84</f>
        <v>37.046332046332736</v>
      </c>
      <c r="O83">
        <f t="shared" si="18"/>
        <v>36.823251823252512</v>
      </c>
      <c r="P83">
        <f t="shared" si="19"/>
        <v>15.829027352034734</v>
      </c>
      <c r="Q83">
        <f t="shared" si="20"/>
        <v>440.75746114787933</v>
      </c>
      <c r="R83">
        <f t="shared" si="21"/>
        <v>551.59395083161223</v>
      </c>
    </row>
    <row r="84" spans="1:18" x14ac:dyDescent="0.25">
      <c r="A84">
        <f>Input!G85</f>
        <v>81</v>
      </c>
      <c r="E84" s="4">
        <f>Input!I85</f>
        <v>3534.8863148863143</v>
      </c>
      <c r="N84">
        <f>Input!J85</f>
        <v>36.001716001714613</v>
      </c>
    </row>
    <row r="85" spans="1:18" x14ac:dyDescent="0.25">
      <c r="A85">
        <f>Input!G86</f>
        <v>82</v>
      </c>
      <c r="E85" s="4">
        <f>Input!I86</f>
        <v>3569.6911196911201</v>
      </c>
      <c r="N85">
        <f>Input!J86</f>
        <v>34.804804804805826</v>
      </c>
    </row>
    <row r="86" spans="1:18" x14ac:dyDescent="0.25">
      <c r="A86">
        <f>Input!G87</f>
        <v>83</v>
      </c>
      <c r="E86" s="4">
        <f>Input!I87</f>
        <v>3603.4706134706139</v>
      </c>
      <c r="N86">
        <f>Input!J87</f>
        <v>33.779493779493805</v>
      </c>
    </row>
    <row r="87" spans="1:18" x14ac:dyDescent="0.25">
      <c r="A87">
        <f>Input!G88</f>
        <v>84</v>
      </c>
      <c r="E87" s="4">
        <f>Input!I88</f>
        <v>3635.1758901758899</v>
      </c>
      <c r="N87">
        <f>Input!J88</f>
        <v>31.705276705275992</v>
      </c>
    </row>
    <row r="88" spans="1:18" x14ac:dyDescent="0.25">
      <c r="A88">
        <f>Input!G89</f>
        <v>85</v>
      </c>
      <c r="E88" s="4">
        <f>Input!I89</f>
        <v>3663.897468897469</v>
      </c>
      <c r="N88">
        <f>Input!J89</f>
        <v>28.721578721579135</v>
      </c>
    </row>
    <row r="89" spans="1:18" x14ac:dyDescent="0.25">
      <c r="A89">
        <f>Input!G90</f>
        <v>86</v>
      </c>
      <c r="E89" s="4">
        <f>Input!I90</f>
        <v>3690.6799656799658</v>
      </c>
      <c r="N89">
        <f>Input!J90</f>
        <v>26.782496782496764</v>
      </c>
    </row>
    <row r="90" spans="1:18" x14ac:dyDescent="0.25">
      <c r="A90">
        <f>Input!G91</f>
        <v>87</v>
      </c>
      <c r="E90" s="4">
        <f>Input!I91</f>
        <v>3715.7293007293006</v>
      </c>
      <c r="N90">
        <f>Input!J91</f>
        <v>25.049335049334786</v>
      </c>
    </row>
    <row r="91" spans="1:18" x14ac:dyDescent="0.25">
      <c r="A91">
        <f>Input!G92</f>
        <v>88</v>
      </c>
      <c r="E91" s="4">
        <f>Input!I92</f>
        <v>3739.6503646503647</v>
      </c>
      <c r="N91">
        <f>Input!J92</f>
        <v>23.92106392106416</v>
      </c>
    </row>
    <row r="92" spans="1:18" x14ac:dyDescent="0.25">
      <c r="A92">
        <f>Input!G93</f>
        <v>89</v>
      </c>
      <c r="E92" s="4">
        <f>Input!I93</f>
        <v>3762.696267696268</v>
      </c>
      <c r="N92">
        <f>Input!J93</f>
        <v>23.045903045903287</v>
      </c>
    </row>
    <row r="93" spans="1:18" x14ac:dyDescent="0.25">
      <c r="A93">
        <f>Input!G94</f>
        <v>90</v>
      </c>
      <c r="E93" s="4">
        <f>Input!I94</f>
        <v>3785.1437151437153</v>
      </c>
      <c r="N93">
        <f>Input!J94</f>
        <v>22.447447447447303</v>
      </c>
    </row>
    <row r="94" spans="1:18" x14ac:dyDescent="0.25">
      <c r="A94">
        <f>Input!G95</f>
        <v>91</v>
      </c>
      <c r="E94" s="4">
        <f>Input!I95</f>
        <v>3807.2200772200772</v>
      </c>
      <c r="N94">
        <f>Input!J95</f>
        <v>22.076362076361875</v>
      </c>
    </row>
    <row r="95" spans="1:18" x14ac:dyDescent="0.25">
      <c r="A95">
        <f>Input!G96</f>
        <v>92</v>
      </c>
      <c r="E95" s="4">
        <f>Input!I96</f>
        <v>3828.9039039039039</v>
      </c>
      <c r="N95">
        <f>Input!J96</f>
        <v>21.683826683826737</v>
      </c>
    </row>
    <row r="96" spans="1:18" x14ac:dyDescent="0.25">
      <c r="A96">
        <f>Input!G97</f>
        <v>93</v>
      </c>
      <c r="E96" s="4">
        <f>Input!I97</f>
        <v>3849.6010296010295</v>
      </c>
      <c r="N96">
        <f>Input!J97</f>
        <v>20.697125697125557</v>
      </c>
    </row>
    <row r="97" spans="1:14" x14ac:dyDescent="0.25">
      <c r="A97">
        <f>Input!G98</f>
        <v>94</v>
      </c>
      <c r="E97" s="4">
        <f>Input!I98</f>
        <v>3869.2256542256541</v>
      </c>
      <c r="N97">
        <f>Input!J98</f>
        <v>19.62462462462463</v>
      </c>
    </row>
    <row r="98" spans="1:14" x14ac:dyDescent="0.25">
      <c r="A98">
        <f>Input!G99</f>
        <v>95</v>
      </c>
      <c r="E98" s="4">
        <f>Input!I99</f>
        <v>3887.9944229944226</v>
      </c>
      <c r="N98">
        <f>Input!J99</f>
        <v>18.768768768768496</v>
      </c>
    </row>
    <row r="99" spans="1:14" x14ac:dyDescent="0.25">
      <c r="A99">
        <f>Input!G100</f>
        <v>96</v>
      </c>
      <c r="E99" s="4">
        <f>Input!I100</f>
        <v>3906.102531102531</v>
      </c>
      <c r="N99">
        <f>Input!J100</f>
        <v>18.108108108108354</v>
      </c>
    </row>
    <row r="100" spans="1:14" x14ac:dyDescent="0.25">
      <c r="A100">
        <f>Input!G101</f>
        <v>97</v>
      </c>
      <c r="E100" s="4">
        <f>Input!I101</f>
        <v>3923.4555984555986</v>
      </c>
      <c r="N100">
        <f>Input!J101</f>
        <v>17.353067353067672</v>
      </c>
    </row>
    <row r="101" spans="1:14" x14ac:dyDescent="0.25">
      <c r="A101">
        <f>Input!G102</f>
        <v>98</v>
      </c>
      <c r="E101" s="4">
        <f>Input!I102</f>
        <v>3940.0622050622046</v>
      </c>
      <c r="N101">
        <f>Input!J102</f>
        <v>16.606606606605965</v>
      </c>
    </row>
    <row r="102" spans="1:14" x14ac:dyDescent="0.25">
      <c r="A102">
        <f>Input!G103</f>
        <v>99</v>
      </c>
      <c r="E102" s="4">
        <f>Input!I103</f>
        <v>3955.9952809952811</v>
      </c>
      <c r="N102">
        <f>Input!J103</f>
        <v>15.933075933076452</v>
      </c>
    </row>
    <row r="103" spans="1:14" x14ac:dyDescent="0.25">
      <c r="A103">
        <f>Input!G104</f>
        <v>100</v>
      </c>
      <c r="E103" s="4">
        <f>Input!I104</f>
        <v>3971.5851565851567</v>
      </c>
      <c r="N103">
        <f>Input!J104</f>
        <v>15.589875589875646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4.0445276663587907E-11</v>
      </c>
      <c r="E3" s="4">
        <f>Input!I4</f>
        <v>0.98670098670098672</v>
      </c>
      <c r="F3">
        <f>E3-$E$3</f>
        <v>0</v>
      </c>
      <c r="G3">
        <f>P3</f>
        <v>0</v>
      </c>
      <c r="H3">
        <f>(F3-G3)^2</f>
        <v>0</v>
      </c>
      <c r="I3">
        <f>(G3-$J$4)^2</f>
        <v>1926927.8536706197</v>
      </c>
      <c r="J3" s="2" t="s">
        <v>11</v>
      </c>
      <c r="K3" s="23">
        <f>SUM(H3:H161)</f>
        <v>284459547.06970501</v>
      </c>
      <c r="L3">
        <f>1-(K3/K5)</f>
        <v>-0.80028476940490822</v>
      </c>
      <c r="N3" s="4">
        <f>Input!J4</f>
        <v>0.22308022308022313</v>
      </c>
      <c r="O3">
        <f>N3-$N$3</f>
        <v>0</v>
      </c>
      <c r="P3" s="4">
        <v>0</v>
      </c>
      <c r="Q3">
        <f>(O3-P3)^2</f>
        <v>0</v>
      </c>
      <c r="R3">
        <f>(O3-$S$4)^2</f>
        <v>1838.3494056183847</v>
      </c>
      <c r="S3" s="2" t="s">
        <v>11</v>
      </c>
      <c r="T3" s="23">
        <f>SUM(Q4:Q167)</f>
        <v>205761.08330245476</v>
      </c>
      <c r="U3">
        <f>1-(T3/T5)</f>
        <v>-2.8692836052467903</v>
      </c>
      <c r="W3">
        <f>COUNT(B4:B500)</f>
        <v>81</v>
      </c>
      <c r="Y3">
        <v>0.98577519061502261</v>
      </c>
      <c r="Z3">
        <v>0</v>
      </c>
      <c r="AA3">
        <v>24724765967.549442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1.0994166060162969E-10</v>
      </c>
      <c r="E4" s="4">
        <f>Input!I5</f>
        <v>1.3191763191763193</v>
      </c>
      <c r="F4">
        <f t="shared" ref="F4:F67" si="3">E4-$E$3</f>
        <v>0.33247533247533256</v>
      </c>
      <c r="G4">
        <f>P4</f>
        <v>1.5905808897170817E-11</v>
      </c>
      <c r="H4">
        <f>(F4-G4)^2</f>
        <v>0.11053984669400634</v>
      </c>
      <c r="I4">
        <f t="shared" ref="I4:I67" si="4">(G4-$J$4)^2</f>
        <v>1926927.8536705754</v>
      </c>
      <c r="J4">
        <f>AVERAGE(F3:F161)</f>
        <v>1388.1382689309519</v>
      </c>
      <c r="K4" t="s">
        <v>5</v>
      </c>
      <c r="L4" t="s">
        <v>6</v>
      </c>
      <c r="N4" s="4">
        <f>Input!J5</f>
        <v>0.33247533247533256</v>
      </c>
      <c r="O4">
        <f>N4-$N$3</f>
        <v>0.10939510939510944</v>
      </c>
      <c r="P4">
        <f>$Y$3*((1/$AA$3)*(1/SQRT(2*PI()))*EXP(-1*D4*D4/2))</f>
        <v>1.5905808897170817E-11</v>
      </c>
      <c r="Q4">
        <f>(O4-P4)^2</f>
        <v>1.1967289956087927E-2</v>
      </c>
      <c r="R4">
        <f t="shared" ref="R4:R67" si="5">(O4-$S$4)^2</f>
        <v>1828.9805285147868</v>
      </c>
      <c r="S4">
        <f>AVERAGE(O3:O167)</f>
        <v>42.875977022318509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2.9885241820402177E-10</v>
      </c>
      <c r="E5" s="4">
        <f>Input!I6</f>
        <v>1.7653367653367655</v>
      </c>
      <c r="F5">
        <f t="shared" si="3"/>
        <v>0.77863577863577882</v>
      </c>
      <c r="G5">
        <f>G4+P5</f>
        <v>3.1811617794341634E-11</v>
      </c>
      <c r="H5">
        <f t="shared" ref="H5:H68" si="6">(F5-G5)^2</f>
        <v>0.60627367572220614</v>
      </c>
      <c r="I5">
        <f t="shared" si="4"/>
        <v>1926927.8536705314</v>
      </c>
      <c r="K5">
        <f>SUM(I3:I161)</f>
        <v>158008084.00091854</v>
      </c>
      <c r="L5">
        <f>1-((1-L3)*(W3-1)/(W3-1-1))</f>
        <v>-0.82307318420750186</v>
      </c>
      <c r="N5" s="4">
        <f>Input!J6</f>
        <v>0.44616044616044626</v>
      </c>
      <c r="O5">
        <f t="shared" ref="O5:O68" si="7">N5-$N$3</f>
        <v>0.22308022308022313</v>
      </c>
      <c r="P5">
        <f t="shared" ref="P5:P68" si="8">$Y$3*((1/$AA$3)*(1/SQRT(2*PI()))*EXP(-1*D5*D5/2))</f>
        <v>1.5905808897170817E-11</v>
      </c>
      <c r="Q5">
        <f t="shared" ref="Q5:Q68" si="9">(O5-P5)^2</f>
        <v>4.9764785922425572E-2</v>
      </c>
      <c r="R5">
        <f t="shared" si="5"/>
        <v>1819.2696053664715</v>
      </c>
      <c r="T5">
        <f>SUM(R4:R167)</f>
        <v>53178.082636134634</v>
      </c>
      <c r="U5">
        <f>1-((1-U3)*(Y3-1)/(Y3-1-1))</f>
        <v>0.94573212838835041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8.1236509779503546E-10</v>
      </c>
      <c r="E6" s="4">
        <f>Input!I7</f>
        <v>2.3015873015873018</v>
      </c>
      <c r="F6">
        <f t="shared" si="3"/>
        <v>1.3148863148863152</v>
      </c>
      <c r="G6">
        <f t="shared" ref="G6:G69" si="10">G5+P6</f>
        <v>4.771742669151245E-11</v>
      </c>
      <c r="H6">
        <f t="shared" si="6"/>
        <v>1.7289260209498283</v>
      </c>
      <c r="I6">
        <f t="shared" si="4"/>
        <v>1926927.8536704872</v>
      </c>
      <c r="N6" s="4">
        <f>Input!J7</f>
        <v>0.53625053625053631</v>
      </c>
      <c r="O6">
        <f t="shared" si="7"/>
        <v>0.31317031317031319</v>
      </c>
      <c r="P6">
        <f t="shared" si="8"/>
        <v>1.5905808897170817E-11</v>
      </c>
      <c r="Q6">
        <f t="shared" si="9"/>
        <v>9.8075645041229564E-2</v>
      </c>
      <c r="R6">
        <f t="shared" si="5"/>
        <v>1811.5925149603108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2.2082372834106002E-9</v>
      </c>
      <c r="E7" s="4">
        <f>Input!I8</f>
        <v>2.9815529815529813</v>
      </c>
      <c r="F7">
        <f t="shared" si="3"/>
        <v>1.9948519948519947</v>
      </c>
      <c r="G7">
        <f t="shared" si="10"/>
        <v>6.3623235588683267E-11</v>
      </c>
      <c r="H7">
        <f t="shared" si="6"/>
        <v>3.9794344811111446</v>
      </c>
      <c r="I7">
        <f t="shared" si="4"/>
        <v>1926927.8536704429</v>
      </c>
      <c r="N7" s="4">
        <f>Input!J8</f>
        <v>0.67996567996567947</v>
      </c>
      <c r="O7">
        <f t="shared" si="7"/>
        <v>0.45688545688545634</v>
      </c>
      <c r="P7">
        <f t="shared" si="8"/>
        <v>1.5905808897170817E-11</v>
      </c>
      <c r="Q7">
        <f t="shared" si="9"/>
        <v>0.20874432069889789</v>
      </c>
      <c r="R7">
        <f t="shared" si="5"/>
        <v>1799.3793292365933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6.0026112804208006E-9</v>
      </c>
      <c r="E8" s="4">
        <f>Input!I9</f>
        <v>3.7687687687687692</v>
      </c>
      <c r="F8">
        <f t="shared" si="3"/>
        <v>2.7820677820677826</v>
      </c>
      <c r="G8">
        <f t="shared" si="10"/>
        <v>7.9529044485854084E-11</v>
      </c>
      <c r="H8">
        <f t="shared" si="6"/>
        <v>7.7399011435770415</v>
      </c>
      <c r="I8">
        <f t="shared" si="4"/>
        <v>1926927.8536703987</v>
      </c>
      <c r="N8" s="4">
        <f>Input!J9</f>
        <v>0.78721578721578789</v>
      </c>
      <c r="O8">
        <f t="shared" si="7"/>
        <v>0.56413556413556476</v>
      </c>
      <c r="P8">
        <f t="shared" si="8"/>
        <v>1.5905808897170817E-11</v>
      </c>
      <c r="Q8">
        <f t="shared" si="9"/>
        <v>0.3182489347046058</v>
      </c>
      <c r="R8">
        <f t="shared" si="5"/>
        <v>1790.2919275824092</v>
      </c>
      <c r="T8" s="19" t="s">
        <v>28</v>
      </c>
      <c r="U8" s="24">
        <f>SQRT((U5-L5)^2)</f>
        <v>1.7688053125958523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1.6316789166871144E-8</v>
      </c>
      <c r="E9" s="4">
        <f>Input!I10</f>
        <v>4.6010296010296008</v>
      </c>
      <c r="F9">
        <f t="shared" si="3"/>
        <v>3.6143286143286142</v>
      </c>
      <c r="G9">
        <f t="shared" si="10"/>
        <v>9.5434853383024901E-11</v>
      </c>
      <c r="H9">
        <f t="shared" si="6"/>
        <v>13.063371331664735</v>
      </c>
      <c r="I9">
        <f t="shared" si="4"/>
        <v>1926927.8536703545</v>
      </c>
      <c r="N9" s="4">
        <f>Input!J10</f>
        <v>0.83226083226083158</v>
      </c>
      <c r="O9">
        <f t="shared" si="7"/>
        <v>0.60918060918060846</v>
      </c>
      <c r="P9">
        <f t="shared" si="8"/>
        <v>1.5905808897170814E-11</v>
      </c>
      <c r="Q9">
        <f t="shared" si="9"/>
        <v>0.37110101458227818</v>
      </c>
      <c r="R9">
        <f t="shared" si="5"/>
        <v>1786.4820790296465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4.4353631491103237E-8</v>
      </c>
      <c r="E10" s="4">
        <f>Input!I11</f>
        <v>5.6628056628056624</v>
      </c>
      <c r="F10">
        <f t="shared" si="3"/>
        <v>4.6761046761046758</v>
      </c>
      <c r="G10">
        <f t="shared" si="10"/>
        <v>1.113406622801957E-10</v>
      </c>
      <c r="H10">
        <f t="shared" si="6"/>
        <v>21.865954940846738</v>
      </c>
      <c r="I10">
        <f t="shared" si="4"/>
        <v>1926927.8536703105</v>
      </c>
      <c r="N10" s="4">
        <f>Input!J11</f>
        <v>1.0617760617760617</v>
      </c>
      <c r="O10">
        <f t="shared" si="7"/>
        <v>0.83869583869583852</v>
      </c>
      <c r="P10">
        <f t="shared" si="8"/>
        <v>1.5905808897170801E-11</v>
      </c>
      <c r="Q10">
        <f t="shared" si="9"/>
        <v>0.70341070981903564</v>
      </c>
      <c r="R10">
        <f t="shared" si="5"/>
        <v>1767.1330093109564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1.205656705084348E-7</v>
      </c>
      <c r="E11" s="4">
        <f>Input!I12</f>
        <v>7.1600171600171603</v>
      </c>
      <c r="F11">
        <f t="shared" si="3"/>
        <v>6.1733161733161737</v>
      </c>
      <c r="G11">
        <f t="shared" si="10"/>
        <v>1.272464711773664E-10</v>
      </c>
      <c r="H11">
        <f t="shared" si="6"/>
        <v>38.10983257415598</v>
      </c>
      <c r="I11">
        <f t="shared" si="4"/>
        <v>1926927.8536702662</v>
      </c>
      <c r="N11" s="4">
        <f>Input!J12</f>
        <v>1.4972114972114978</v>
      </c>
      <c r="O11">
        <f t="shared" si="7"/>
        <v>1.2741312741312747</v>
      </c>
      <c r="P11">
        <f t="shared" si="8"/>
        <v>1.59058088971707E-11</v>
      </c>
      <c r="Q11">
        <f t="shared" si="9"/>
        <v>1.6234105036788535</v>
      </c>
      <c r="R11">
        <f t="shared" si="5"/>
        <v>1730.713569655964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3.2773147127905895E-7</v>
      </c>
      <c r="E12" s="4">
        <f>Input!I13</f>
        <v>9.4187044187044187</v>
      </c>
      <c r="F12">
        <f t="shared" si="3"/>
        <v>8.4320034320034321</v>
      </c>
      <c r="G12">
        <f t="shared" si="10"/>
        <v>1.4315228007453636E-10</v>
      </c>
      <c r="H12">
        <f t="shared" si="6"/>
        <v>71.098681874903519</v>
      </c>
      <c r="I12">
        <f t="shared" si="4"/>
        <v>1926927.853670222</v>
      </c>
      <c r="N12" s="4">
        <f>Input!J13</f>
        <v>2.2586872586872584</v>
      </c>
      <c r="O12">
        <f t="shared" si="7"/>
        <v>2.0356070356070353</v>
      </c>
      <c r="P12">
        <f t="shared" si="8"/>
        <v>1.5905808897169964E-11</v>
      </c>
      <c r="Q12">
        <f t="shared" si="9"/>
        <v>4.1436960033481052</v>
      </c>
      <c r="R12">
        <f t="shared" si="5"/>
        <v>1667.9358206514833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8.9086650299201349E-7</v>
      </c>
      <c r="E13" s="4">
        <f>Input!I14</f>
        <v>12.621192621192622</v>
      </c>
      <c r="F13">
        <f t="shared" si="3"/>
        <v>11.634491634491635</v>
      </c>
      <c r="G13">
        <f t="shared" si="10"/>
        <v>1.5905808897170085E-10</v>
      </c>
      <c r="H13">
        <f t="shared" si="6"/>
        <v>135.36139558935471</v>
      </c>
      <c r="I13">
        <f t="shared" si="4"/>
        <v>1926927.8536701777</v>
      </c>
      <c r="N13" s="4">
        <f>Input!J14</f>
        <v>3.2024882024882029</v>
      </c>
      <c r="O13">
        <f t="shared" si="7"/>
        <v>2.9794079794079797</v>
      </c>
      <c r="P13">
        <f t="shared" si="8"/>
        <v>1.5905808897164506E-11</v>
      </c>
      <c r="Q13">
        <f t="shared" si="9"/>
        <v>8.8768719076651603</v>
      </c>
      <c r="R13">
        <f t="shared" si="5"/>
        <v>1591.7362213957267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2.4216262266660456E-6</v>
      </c>
      <c r="E14" s="4">
        <f>Input!I15</f>
        <v>16.681681681681681</v>
      </c>
      <c r="F14">
        <f t="shared" si="3"/>
        <v>15.694980694980694</v>
      </c>
      <c r="G14">
        <f t="shared" si="10"/>
        <v>1.7496389786882502E-10</v>
      </c>
      <c r="H14">
        <f t="shared" si="6"/>
        <v>246.33241901032457</v>
      </c>
      <c r="I14">
        <f t="shared" si="4"/>
        <v>1926927.8536701342</v>
      </c>
      <c r="N14" s="4">
        <f>Input!J15</f>
        <v>4.0604890604890596</v>
      </c>
      <c r="O14">
        <f t="shared" si="7"/>
        <v>3.8374088374088364</v>
      </c>
      <c r="P14">
        <f t="shared" si="8"/>
        <v>1.5905808897124178E-11</v>
      </c>
      <c r="Q14">
        <f t="shared" si="9"/>
        <v>14.725706585301362</v>
      </c>
      <c r="R14">
        <f t="shared" si="5"/>
        <v>1524.0098059278416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6.5826625672661572E-6</v>
      </c>
      <c r="E15" s="4">
        <f>Input!I16</f>
        <v>21.404976404976406</v>
      </c>
      <c r="F15">
        <f t="shared" si="3"/>
        <v>20.418275418275417</v>
      </c>
      <c r="G15">
        <f t="shared" si="10"/>
        <v>1.9086970676565123E-10</v>
      </c>
      <c r="H15">
        <f t="shared" si="6"/>
        <v>416.9059710487557</v>
      </c>
      <c r="I15">
        <f t="shared" si="4"/>
        <v>1926927.85367009</v>
      </c>
      <c r="N15" s="4">
        <f>Input!J16</f>
        <v>4.7232947232947247</v>
      </c>
      <c r="O15">
        <f t="shared" si="7"/>
        <v>4.5002145002145015</v>
      </c>
      <c r="P15">
        <f t="shared" si="8"/>
        <v>1.5905808896826206E-11</v>
      </c>
      <c r="Q15">
        <f t="shared" si="9"/>
        <v>20.251930547797699</v>
      </c>
      <c r="R15">
        <f t="shared" si="5"/>
        <v>1472.6991491529222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1.7893532039477161E-5</v>
      </c>
      <c r="E16" s="4">
        <f>Input!I17</f>
        <v>26.960531960531959</v>
      </c>
      <c r="F16">
        <f t="shared" si="3"/>
        <v>25.973830973830971</v>
      </c>
      <c r="G16">
        <f t="shared" si="10"/>
        <v>2.0677551566027569E-10</v>
      </c>
      <c r="H16">
        <f t="shared" si="6"/>
        <v>674.63989544639969</v>
      </c>
      <c r="I16">
        <f t="shared" si="4"/>
        <v>1926927.853670046</v>
      </c>
      <c r="N16" s="4">
        <f>Input!J17</f>
        <v>5.5555555555555536</v>
      </c>
      <c r="O16">
        <f t="shared" si="7"/>
        <v>5.3324753324753305</v>
      </c>
      <c r="P16">
        <f t="shared" si="8"/>
        <v>1.5905808894624467E-11</v>
      </c>
      <c r="Q16">
        <f t="shared" si="9"/>
        <v>28.435293171288254</v>
      </c>
      <c r="R16">
        <f t="shared" si="5"/>
        <v>1409.5145191352574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4.8639662989860487E-5</v>
      </c>
      <c r="E17" s="4">
        <f>Input!I18</f>
        <v>33.513513513513509</v>
      </c>
      <c r="F17">
        <f t="shared" si="3"/>
        <v>32.52681252681252</v>
      </c>
      <c r="G17">
        <f t="shared" si="10"/>
        <v>2.2268132453863139E-10</v>
      </c>
      <c r="H17">
        <f t="shared" si="6"/>
        <v>1057.9935331399215</v>
      </c>
      <c r="I17">
        <f t="shared" si="4"/>
        <v>1926927.8536700017</v>
      </c>
      <c r="N17" s="4">
        <f>Input!J18</f>
        <v>6.5529815529815494</v>
      </c>
      <c r="O17">
        <f t="shared" si="7"/>
        <v>6.3299013299013263</v>
      </c>
      <c r="P17">
        <f t="shared" si="8"/>
        <v>1.5905808878355702E-11</v>
      </c>
      <c r="Q17">
        <f t="shared" si="9"/>
        <v>40.067650846085215</v>
      </c>
      <c r="R17">
        <f t="shared" si="5"/>
        <v>1335.6156485158861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1.3221631204770972E-4</v>
      </c>
      <c r="E18" s="4">
        <f>Input!I19</f>
        <v>41.160446160446163</v>
      </c>
      <c r="F18">
        <f t="shared" si="3"/>
        <v>40.173745173745175</v>
      </c>
      <c r="G18">
        <f t="shared" si="10"/>
        <v>2.3858713329677624E-10</v>
      </c>
      <c r="H18">
        <f t="shared" si="6"/>
        <v>1613.9298012658439</v>
      </c>
      <c r="I18">
        <f t="shared" si="4"/>
        <v>1926927.8536699575</v>
      </c>
      <c r="N18" s="4">
        <f>Input!J19</f>
        <v>7.6469326469326546</v>
      </c>
      <c r="O18">
        <f t="shared" si="7"/>
        <v>7.4238524238524315</v>
      </c>
      <c r="P18">
        <f t="shared" si="8"/>
        <v>1.5905808758144875E-11</v>
      </c>
      <c r="Q18">
        <f t="shared" si="9"/>
        <v>55.113584810903461</v>
      </c>
      <c r="R18">
        <f t="shared" si="5"/>
        <v>1256.8531385451636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3.5940119846516007E-4</v>
      </c>
      <c r="E19" s="4">
        <f>Input!I20</f>
        <v>50.068640068640072</v>
      </c>
      <c r="F19">
        <f t="shared" si="3"/>
        <v>49.081939081939083</v>
      </c>
      <c r="G19">
        <f t="shared" si="10"/>
        <v>2.5449294116667661E-10</v>
      </c>
      <c r="H19">
        <f t="shared" si="6"/>
        <v>2409.0367440181972</v>
      </c>
      <c r="I19">
        <f t="shared" si="4"/>
        <v>1926927.8536699133</v>
      </c>
      <c r="N19" s="4">
        <f>Input!J20</f>
        <v>8.9081939081939083</v>
      </c>
      <c r="O19">
        <f t="shared" si="7"/>
        <v>8.6851136851136843</v>
      </c>
      <c r="P19">
        <f t="shared" si="8"/>
        <v>1.5905807869900371E-11</v>
      </c>
      <c r="Q19">
        <f t="shared" si="9"/>
        <v>75.431199723072723</v>
      </c>
      <c r="R19">
        <f t="shared" si="5"/>
        <v>1169.015135743417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9.7695374691424749E-4</v>
      </c>
      <c r="E20" s="4">
        <f>Input!I21</f>
        <v>60.190905190905191</v>
      </c>
      <c r="F20">
        <f t="shared" si="3"/>
        <v>59.204204204204203</v>
      </c>
      <c r="G20">
        <f t="shared" si="10"/>
        <v>2.7039874247329008E-10</v>
      </c>
      <c r="H20">
        <f t="shared" si="6"/>
        <v>3505.1377954210934</v>
      </c>
      <c r="I20">
        <f t="shared" si="4"/>
        <v>1926927.853669869</v>
      </c>
      <c r="N20" s="4">
        <f>Input!J21</f>
        <v>10.122265122265119</v>
      </c>
      <c r="O20">
        <f t="shared" si="7"/>
        <v>9.8991848991848954</v>
      </c>
      <c r="P20">
        <f t="shared" si="8"/>
        <v>1.5905801306613451E-11</v>
      </c>
      <c r="Q20">
        <f t="shared" si="9"/>
        <v>97.993861667935363</v>
      </c>
      <c r="R20">
        <f t="shared" si="5"/>
        <v>1087.468818732367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2.6556356174819761E-3</v>
      </c>
      <c r="E21" s="4">
        <f>Input!I22</f>
        <v>71.975546975546976</v>
      </c>
      <c r="F21">
        <f t="shared" si="3"/>
        <v>70.988845988845995</v>
      </c>
      <c r="G21">
        <f t="shared" si="10"/>
        <v>2.8630449528349222E-10</v>
      </c>
      <c r="H21">
        <f t="shared" si="6"/>
        <v>5039.4162547874466</v>
      </c>
      <c r="I21">
        <f t="shared" si="4"/>
        <v>1926927.853669825</v>
      </c>
      <c r="N21" s="4">
        <f>Input!J22</f>
        <v>11.784641784641785</v>
      </c>
      <c r="O21">
        <f t="shared" si="7"/>
        <v>11.561561561561561</v>
      </c>
      <c r="P21">
        <f t="shared" si="8"/>
        <v>1.5905752810202133E-11</v>
      </c>
      <c r="Q21">
        <f t="shared" si="9"/>
        <v>133.66970574141001</v>
      </c>
      <c r="R21">
        <f t="shared" si="5"/>
        <v>980.5926156488938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7.218766042009871E-3</v>
      </c>
      <c r="E22" s="4">
        <f>Input!I23</f>
        <v>85.546975546975546</v>
      </c>
      <c r="F22">
        <f t="shared" si="3"/>
        <v>84.560274560274564</v>
      </c>
      <c r="G22">
        <f t="shared" si="10"/>
        <v>3.0220988975557336E-10</v>
      </c>
      <c r="H22">
        <f t="shared" si="6"/>
        <v>7150.4400336579083</v>
      </c>
      <c r="I22">
        <f t="shared" si="4"/>
        <v>1926927.8536697808</v>
      </c>
      <c r="N22" s="4">
        <f>Input!J23</f>
        <v>13.571428571428569</v>
      </c>
      <c r="O22">
        <f t="shared" si="7"/>
        <v>13.348348348348345</v>
      </c>
      <c r="P22">
        <f t="shared" si="8"/>
        <v>1.5905394472081117E-11</v>
      </c>
      <c r="Q22">
        <f t="shared" si="9"/>
        <v>178.17840362842938</v>
      </c>
      <c r="R22">
        <f t="shared" si="5"/>
        <v>871.88085510786493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1.9622640555892659E-2</v>
      </c>
      <c r="E23" s="4">
        <f>Input!I24</f>
        <v>101.12183612183613</v>
      </c>
      <c r="F23">
        <f t="shared" si="3"/>
        <v>100.13513513513514</v>
      </c>
      <c r="G23">
        <f t="shared" si="10"/>
        <v>3.1811263669737343E-10</v>
      </c>
      <c r="H23">
        <f t="shared" si="6"/>
        <v>10027.045288468069</v>
      </c>
      <c r="I23">
        <f t="shared" si="4"/>
        <v>1926927.8536697365</v>
      </c>
      <c r="N23" s="4">
        <f>Input!J24</f>
        <v>15.57486057486058</v>
      </c>
      <c r="O23">
        <f t="shared" si="7"/>
        <v>15.351780351780356</v>
      </c>
      <c r="P23">
        <f t="shared" si="8"/>
        <v>1.590274694180009E-11</v>
      </c>
      <c r="Q23">
        <f t="shared" si="9"/>
        <v>235.67715996882114</v>
      </c>
      <c r="R23">
        <f t="shared" si="5"/>
        <v>757.58140235846349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5.3339867249466509E-2</v>
      </c>
      <c r="E24" s="4">
        <f>Input!I25</f>
        <v>120.39253539253539</v>
      </c>
      <c r="F24">
        <f t="shared" si="3"/>
        <v>119.40583440583441</v>
      </c>
      <c r="G24">
        <f t="shared" si="10"/>
        <v>3.3399583454326653E-10</v>
      </c>
      <c r="H24">
        <f t="shared" si="6"/>
        <v>14257.753290073786</v>
      </c>
      <c r="I24">
        <f t="shared" si="4"/>
        <v>1926927.8536696923</v>
      </c>
      <c r="N24" s="4">
        <f>Input!J25</f>
        <v>19.270699270699268</v>
      </c>
      <c r="O24">
        <f t="shared" si="7"/>
        <v>19.047619047619044</v>
      </c>
      <c r="P24">
        <f t="shared" si="8"/>
        <v>1.5883197845893091E-11</v>
      </c>
      <c r="Q24">
        <f t="shared" si="9"/>
        <v>362.81179138261473</v>
      </c>
      <c r="R24">
        <f t="shared" si="5"/>
        <v>567.79064377042357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0.14499279187664257</v>
      </c>
      <c r="E25" s="4">
        <f>Input!I26</f>
        <v>143.1016731016731</v>
      </c>
      <c r="F25">
        <f t="shared" si="3"/>
        <v>142.11497211497212</v>
      </c>
      <c r="G25">
        <f t="shared" si="10"/>
        <v>3.4973532589942913E-10</v>
      </c>
      <c r="H25">
        <f t="shared" si="6"/>
        <v>20196.665299139899</v>
      </c>
      <c r="I25">
        <f t="shared" si="4"/>
        <v>1926927.8536696488</v>
      </c>
      <c r="N25" s="4">
        <f>Input!J26</f>
        <v>22.709137709137707</v>
      </c>
      <c r="O25">
        <f t="shared" si="7"/>
        <v>22.486057486057483</v>
      </c>
      <c r="P25">
        <f t="shared" si="8"/>
        <v>1.5739491356162613E-11</v>
      </c>
      <c r="Q25">
        <f t="shared" si="9"/>
        <v>505.62278126557396</v>
      </c>
      <c r="R25">
        <f t="shared" si="5"/>
        <v>415.74881869519902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0.39413127141582183</v>
      </c>
      <c r="E26" s="4">
        <f>Input!I27</f>
        <v>169.44444444444443</v>
      </c>
      <c r="F26">
        <f t="shared" si="3"/>
        <v>168.45774345774345</v>
      </c>
      <c r="G26">
        <f t="shared" si="10"/>
        <v>3.6445249314752842E-10</v>
      </c>
      <c r="H26">
        <f t="shared" si="6"/>
        <v>28378.011330752117</v>
      </c>
      <c r="I26">
        <f t="shared" si="4"/>
        <v>1926927.8536696078</v>
      </c>
      <c r="N26" s="4">
        <f>Input!J27</f>
        <v>26.342771342771329</v>
      </c>
      <c r="O26">
        <f t="shared" si="7"/>
        <v>26.119691119691105</v>
      </c>
      <c r="P26">
        <f t="shared" si="8"/>
        <v>1.4717167248099301E-11</v>
      </c>
      <c r="Q26">
        <f t="shared" si="9"/>
        <v>682.23826418730141</v>
      </c>
      <c r="R26">
        <f t="shared" si="5"/>
        <v>280.77311725058985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1.0713598731170881</v>
      </c>
      <c r="E27" s="4">
        <f>Input!I28</f>
        <v>200.13942513942513</v>
      </c>
      <c r="F27">
        <f t="shared" si="3"/>
        <v>199.15272415272415</v>
      </c>
      <c r="G27">
        <f t="shared" si="10"/>
        <v>3.7341256631609317E-10</v>
      </c>
      <c r="H27">
        <f t="shared" si="6"/>
        <v>39661.807537302309</v>
      </c>
      <c r="I27">
        <f t="shared" si="4"/>
        <v>1926927.8536695831</v>
      </c>
      <c r="N27" s="4">
        <f>Input!J28</f>
        <v>30.6949806949807</v>
      </c>
      <c r="O27">
        <f t="shared" si="7"/>
        <v>30.471900471900476</v>
      </c>
      <c r="P27">
        <f t="shared" si="8"/>
        <v>8.9600731685647465E-12</v>
      </c>
      <c r="Q27">
        <f t="shared" si="9"/>
        <v>928.53671836886235</v>
      </c>
      <c r="R27">
        <f t="shared" si="5"/>
        <v>153.86111506863051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2.9122580748343698</v>
      </c>
      <c r="E28" s="4">
        <f>Input!I29</f>
        <v>235.010725010725</v>
      </c>
      <c r="F28">
        <f t="shared" si="3"/>
        <v>234.02402402402402</v>
      </c>
      <c r="G28">
        <f t="shared" si="10"/>
        <v>3.7364158786833386E-10</v>
      </c>
      <c r="H28">
        <f t="shared" si="6"/>
        <v>54767.243820222095</v>
      </c>
      <c r="I28">
        <f t="shared" si="4"/>
        <v>1926927.8536695826</v>
      </c>
      <c r="N28" s="4">
        <f>Input!J29</f>
        <v>34.871299871299868</v>
      </c>
      <c r="O28">
        <f t="shared" si="7"/>
        <v>34.648219648219644</v>
      </c>
      <c r="P28">
        <f t="shared" si="8"/>
        <v>2.2902155224067229E-13</v>
      </c>
      <c r="Q28">
        <f t="shared" si="9"/>
        <v>1200.4991247912581</v>
      </c>
      <c r="R28">
        <f t="shared" si="5"/>
        <v>67.695991407038235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7.9163382046053892</v>
      </c>
      <c r="E29" s="4">
        <f>Input!I30</f>
        <v>273.36765336765336</v>
      </c>
      <c r="F29">
        <f t="shared" si="3"/>
        <v>272.38095238095235</v>
      </c>
      <c r="G29">
        <f t="shared" si="10"/>
        <v>3.7364158786833428E-10</v>
      </c>
      <c r="H29">
        <f t="shared" si="6"/>
        <v>74191.383219751093</v>
      </c>
      <c r="I29">
        <f t="shared" si="4"/>
        <v>1926927.8536695826</v>
      </c>
      <c r="N29" s="4">
        <f>Input!J30</f>
        <v>38.356928356928364</v>
      </c>
      <c r="O29">
        <f t="shared" si="7"/>
        <v>38.13384813384814</v>
      </c>
      <c r="P29">
        <f t="shared" si="8"/>
        <v>3.919975116794979E-25</v>
      </c>
      <c r="Q29">
        <f t="shared" si="9"/>
        <v>1454.1903734953933</v>
      </c>
      <c r="R29">
        <f t="shared" si="5"/>
        <v>22.487786394865214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21.518838289514932</v>
      </c>
      <c r="E30" s="4">
        <f>Input!I31</f>
        <v>314.90132990132992</v>
      </c>
      <c r="F30">
        <f t="shared" si="3"/>
        <v>313.91462891462891</v>
      </c>
      <c r="G30">
        <f t="shared" si="10"/>
        <v>3.7364158786833428E-10</v>
      </c>
      <c r="H30">
        <f t="shared" si="6"/>
        <v>98542.394246374592</v>
      </c>
      <c r="I30">
        <f t="shared" si="4"/>
        <v>1926927.8536695826</v>
      </c>
      <c r="N30" s="4">
        <f>Input!J31</f>
        <v>41.533676533676555</v>
      </c>
      <c r="O30">
        <f t="shared" si="7"/>
        <v>41.310596310596331</v>
      </c>
      <c r="P30">
        <f t="shared" si="8"/>
        <v>4.4593054098789261E-112</v>
      </c>
      <c r="Q30">
        <f t="shared" si="9"/>
        <v>1706.5653675370552</v>
      </c>
      <c r="R30">
        <f t="shared" si="5"/>
        <v>2.4504167726318307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58.494267091937154</v>
      </c>
      <c r="E31" s="4">
        <f>Input!I32</f>
        <v>360.59202059202056</v>
      </c>
      <c r="F31">
        <f t="shared" si="3"/>
        <v>359.60531960531955</v>
      </c>
      <c r="G31">
        <f t="shared" si="10"/>
        <v>3.7364158786833428E-10</v>
      </c>
      <c r="H31">
        <f t="shared" si="6"/>
        <v>129315.9858881753</v>
      </c>
      <c r="I31">
        <f t="shared" si="4"/>
        <v>1926927.8536695826</v>
      </c>
      <c r="N31" s="4">
        <f>Input!J32</f>
        <v>45.690690690690644</v>
      </c>
      <c r="O31">
        <f t="shared" si="7"/>
        <v>45.46761046761042</v>
      </c>
      <c r="P31">
        <f t="shared" si="8"/>
        <v>0</v>
      </c>
      <c r="Q31">
        <f t="shared" si="9"/>
        <v>2067.3036016343567</v>
      </c>
      <c r="R31">
        <f t="shared" si="5"/>
        <v>6.716563914755624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159.00390330504271</v>
      </c>
      <c r="E32" s="4">
        <f>Input!I33</f>
        <v>410.8815958815959</v>
      </c>
      <c r="F32">
        <f t="shared" si="3"/>
        <v>409.89489489489489</v>
      </c>
      <c r="G32">
        <f t="shared" si="10"/>
        <v>3.7364158786833428E-10</v>
      </c>
      <c r="H32">
        <f t="shared" si="6"/>
        <v>168013.82486059063</v>
      </c>
      <c r="I32">
        <f t="shared" si="4"/>
        <v>1926927.8536695826</v>
      </c>
      <c r="N32" s="4">
        <f>Input!J33</f>
        <v>50.289575289575339</v>
      </c>
      <c r="O32">
        <f t="shared" si="7"/>
        <v>50.066495066495115</v>
      </c>
      <c r="P32">
        <f t="shared" si="8"/>
        <v>0</v>
      </c>
      <c r="Q32">
        <f t="shared" si="9"/>
        <v>2506.6539282433796</v>
      </c>
      <c r="R32">
        <f t="shared" si="5"/>
        <v>51.703549743629367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432.21742100815675</v>
      </c>
      <c r="E33" s="4">
        <f>Input!I34</f>
        <v>465.93522093522097</v>
      </c>
      <c r="F33">
        <f t="shared" si="3"/>
        <v>464.94851994851996</v>
      </c>
      <c r="G33">
        <f t="shared" si="10"/>
        <v>3.7364158786833428E-10</v>
      </c>
      <c r="H33">
        <f t="shared" si="6"/>
        <v>216177.12620197181</v>
      </c>
      <c r="I33">
        <f t="shared" si="4"/>
        <v>1926927.8536695826</v>
      </c>
      <c r="N33" s="4">
        <f>Input!J34</f>
        <v>55.053625053625069</v>
      </c>
      <c r="O33">
        <f t="shared" si="7"/>
        <v>54.830544830544845</v>
      </c>
      <c r="P33">
        <f t="shared" si="8"/>
        <v>0</v>
      </c>
      <c r="Q33">
        <f t="shared" si="9"/>
        <v>3006.3886464143879</v>
      </c>
      <c r="R33">
        <f t="shared" si="5"/>
        <v>142.91169148148143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1174.8887614699051</v>
      </c>
      <c r="E34" s="4">
        <f>Input!I35</f>
        <v>524.80909480909486</v>
      </c>
      <c r="F34">
        <f t="shared" si="3"/>
        <v>523.82239382239391</v>
      </c>
      <c r="G34">
        <f t="shared" si="10"/>
        <v>3.7364158786833428E-10</v>
      </c>
      <c r="H34">
        <f t="shared" si="6"/>
        <v>274389.90026943164</v>
      </c>
      <c r="I34">
        <f t="shared" si="4"/>
        <v>1926927.8536695826</v>
      </c>
      <c r="N34" s="4">
        <f>Input!J35</f>
        <v>58.87387387387389</v>
      </c>
      <c r="O34">
        <f t="shared" si="7"/>
        <v>58.650793650793666</v>
      </c>
      <c r="P34">
        <f t="shared" si="8"/>
        <v>0</v>
      </c>
      <c r="Q34">
        <f t="shared" si="9"/>
        <v>3439.9155958679785</v>
      </c>
      <c r="R34">
        <f t="shared" si="5"/>
        <v>248.84483966201634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3193.6787707643966</v>
      </c>
      <c r="E35" s="4">
        <f>Input!I36</f>
        <v>587.35950235950236</v>
      </c>
      <c r="F35">
        <f t="shared" si="3"/>
        <v>586.3728013728014</v>
      </c>
      <c r="G35">
        <f t="shared" si="10"/>
        <v>3.7364158786833428E-10</v>
      </c>
      <c r="H35">
        <f t="shared" si="6"/>
        <v>343833.06218934857</v>
      </c>
      <c r="I35">
        <f t="shared" si="4"/>
        <v>1926927.8536695826</v>
      </c>
      <c r="N35" s="4">
        <f>Input!J36</f>
        <v>62.550407550407499</v>
      </c>
      <c r="O35">
        <f t="shared" si="7"/>
        <v>62.327327327327275</v>
      </c>
      <c r="P35">
        <f t="shared" si="8"/>
        <v>0</v>
      </c>
      <c r="Q35">
        <f t="shared" si="9"/>
        <v>3884.6957317677975</v>
      </c>
      <c r="R35">
        <f t="shared" si="5"/>
        <v>378.35502868816462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8681.3189685042798</v>
      </c>
      <c r="E36" s="4">
        <f>Input!I37</f>
        <v>652.47962247962255</v>
      </c>
      <c r="F36">
        <f t="shared" si="3"/>
        <v>651.4929214929216</v>
      </c>
      <c r="G36">
        <f t="shared" si="10"/>
        <v>3.7364158786833428E-10</v>
      </c>
      <c r="H36">
        <f t="shared" si="6"/>
        <v>424443.02675489517</v>
      </c>
      <c r="I36">
        <f t="shared" si="4"/>
        <v>1926927.8536695826</v>
      </c>
      <c r="N36" s="4">
        <f>Input!J37</f>
        <v>65.120120120120191</v>
      </c>
      <c r="O36">
        <f t="shared" si="7"/>
        <v>64.897039897039974</v>
      </c>
      <c r="P36">
        <f t="shared" si="8"/>
        <v>0</v>
      </c>
      <c r="Q36">
        <f t="shared" si="9"/>
        <v>4211.6257873979985</v>
      </c>
      <c r="R36">
        <f t="shared" si="5"/>
        <v>484.92721013243602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23598.271599142008</v>
      </c>
      <c r="E37" s="4">
        <f>Input!I38</f>
        <v>719.18060918060928</v>
      </c>
      <c r="F37">
        <f t="shared" si="3"/>
        <v>718.19390819390833</v>
      </c>
      <c r="G37">
        <f t="shared" si="10"/>
        <v>3.7364158786833428E-10</v>
      </c>
      <c r="H37">
        <f t="shared" si="6"/>
        <v>515802.48976630328</v>
      </c>
      <c r="I37">
        <f t="shared" si="4"/>
        <v>1926927.8536695826</v>
      </c>
      <c r="N37" s="4">
        <f>Input!J38</f>
        <v>66.700986700986732</v>
      </c>
      <c r="O37">
        <f t="shared" si="7"/>
        <v>66.477906477906515</v>
      </c>
      <c r="P37">
        <f t="shared" si="8"/>
        <v>0</v>
      </c>
      <c r="Q37">
        <f t="shared" si="9"/>
        <v>4419.3120496852853</v>
      </c>
      <c r="R37">
        <f t="shared" si="5"/>
        <v>557.05107402655278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64146.752870988894</v>
      </c>
      <c r="E38" s="4">
        <f>Input!I39</f>
        <v>788.03088803088815</v>
      </c>
      <c r="F38">
        <f t="shared" si="3"/>
        <v>787.0441870441872</v>
      </c>
      <c r="G38">
        <f t="shared" si="10"/>
        <v>3.7364158786833428E-10</v>
      </c>
      <c r="H38">
        <f t="shared" si="6"/>
        <v>619438.55235945736</v>
      </c>
      <c r="I38">
        <f t="shared" si="4"/>
        <v>1926927.8536695826</v>
      </c>
      <c r="N38" s="4">
        <f>Input!J39</f>
        <v>68.850278850278869</v>
      </c>
      <c r="O38">
        <f t="shared" si="7"/>
        <v>68.627198627198652</v>
      </c>
      <c r="P38">
        <f t="shared" si="8"/>
        <v>0</v>
      </c>
      <c r="Q38">
        <f t="shared" si="9"/>
        <v>4709.6923914169765</v>
      </c>
      <c r="R38">
        <f t="shared" si="5"/>
        <v>663.12541414364591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174368.95268386218</v>
      </c>
      <c r="E39" s="4">
        <f>Input!I40</f>
        <v>858.88674388674383</v>
      </c>
      <c r="F39">
        <f t="shared" si="3"/>
        <v>857.90004290004288</v>
      </c>
      <c r="G39">
        <f t="shared" si="10"/>
        <v>3.7364158786833428E-10</v>
      </c>
      <c r="H39">
        <f t="shared" si="6"/>
        <v>735992.48360725422</v>
      </c>
      <c r="I39">
        <f t="shared" si="4"/>
        <v>1926927.8536695826</v>
      </c>
      <c r="N39" s="4">
        <f>Input!J40</f>
        <v>70.85585585585568</v>
      </c>
      <c r="O39">
        <f t="shared" si="7"/>
        <v>70.632775632775463</v>
      </c>
      <c r="P39">
        <f t="shared" si="8"/>
        <v>0</v>
      </c>
      <c r="Q39">
        <f t="shared" si="9"/>
        <v>4988.9889935899992</v>
      </c>
      <c r="R39">
        <f t="shared" si="5"/>
        <v>770.43986910146509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473983.95552797773</v>
      </c>
      <c r="E40" s="4">
        <f>Input!I41</f>
        <v>930.20377520377508</v>
      </c>
      <c r="F40">
        <f t="shared" si="3"/>
        <v>929.21707421707413</v>
      </c>
      <c r="G40">
        <f t="shared" si="10"/>
        <v>3.7364158786833428E-10</v>
      </c>
      <c r="H40">
        <f t="shared" si="6"/>
        <v>863444.37101584498</v>
      </c>
      <c r="I40">
        <f t="shared" si="4"/>
        <v>1926927.8536695826</v>
      </c>
      <c r="N40" s="4">
        <f>Input!J41</f>
        <v>71.317031317031251</v>
      </c>
      <c r="O40">
        <f t="shared" si="7"/>
        <v>71.093951093951034</v>
      </c>
      <c r="P40">
        <f t="shared" si="8"/>
        <v>0</v>
      </c>
      <c r="Q40">
        <f t="shared" si="9"/>
        <v>5054.3498821491012</v>
      </c>
      <c r="R40">
        <f t="shared" si="5"/>
        <v>796.25406070732549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1288421.973292842</v>
      </c>
      <c r="E41" s="4">
        <f>Input!I42</f>
        <v>1001.4929214929215</v>
      </c>
      <c r="F41">
        <f t="shared" si="3"/>
        <v>1000.5062205062205</v>
      </c>
      <c r="G41">
        <f t="shared" si="10"/>
        <v>3.7364158786833428E-10</v>
      </c>
      <c r="H41">
        <f t="shared" si="6"/>
        <v>1001012.6972708942</v>
      </c>
      <c r="I41">
        <f t="shared" si="4"/>
        <v>1926927.8536695826</v>
      </c>
      <c r="N41" s="4">
        <f>Input!J42</f>
        <v>71.289146289146402</v>
      </c>
      <c r="O41">
        <f t="shared" si="7"/>
        <v>71.066066066066185</v>
      </c>
      <c r="P41">
        <f t="shared" si="8"/>
        <v>0</v>
      </c>
      <c r="Q41">
        <f t="shared" si="9"/>
        <v>5050.3857461064836</v>
      </c>
      <c r="R41">
        <f t="shared" si="5"/>
        <v>794.68112029442273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3502294.0373892775</v>
      </c>
      <c r="E42" s="4">
        <f>Input!I43</f>
        <v>1071.4950664950663</v>
      </c>
      <c r="F42">
        <f t="shared" si="3"/>
        <v>1070.5083655083654</v>
      </c>
      <c r="G42">
        <f t="shared" si="10"/>
        <v>3.7364158786833428E-10</v>
      </c>
      <c r="H42">
        <f t="shared" si="6"/>
        <v>1145988.1606225921</v>
      </c>
      <c r="I42">
        <f t="shared" si="4"/>
        <v>1926927.8536695826</v>
      </c>
      <c r="N42" s="4">
        <f>Input!J43</f>
        <v>70.002145002144857</v>
      </c>
      <c r="O42">
        <f t="shared" si="7"/>
        <v>69.77906477906464</v>
      </c>
      <c r="P42">
        <f t="shared" si="8"/>
        <v>0</v>
      </c>
      <c r="Q42">
        <f t="shared" si="9"/>
        <v>4869.1178814408995</v>
      </c>
      <c r="R42">
        <f t="shared" si="5"/>
        <v>723.77613084718359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9520222.2397557385</v>
      </c>
      <c r="E43" s="4">
        <f>Input!I44</f>
        <v>1140.5469755469755</v>
      </c>
      <c r="F43">
        <f t="shared" si="3"/>
        <v>1139.5602745602746</v>
      </c>
      <c r="G43">
        <f t="shared" si="10"/>
        <v>3.7364158786833428E-10</v>
      </c>
      <c r="H43">
        <f t="shared" si="6"/>
        <v>1298597.6193550369</v>
      </c>
      <c r="I43">
        <f t="shared" si="4"/>
        <v>1926927.8536695826</v>
      </c>
      <c r="N43" s="4">
        <f>Input!J44</f>
        <v>69.051909051909206</v>
      </c>
      <c r="O43">
        <f t="shared" si="7"/>
        <v>68.828828828828989</v>
      </c>
      <c r="P43">
        <f t="shared" si="8"/>
        <v>0</v>
      </c>
      <c r="Q43">
        <f t="shared" si="9"/>
        <v>4737.4076779482402</v>
      </c>
      <c r="R43">
        <f t="shared" si="5"/>
        <v>673.55051689069433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25878647.11721969</v>
      </c>
      <c r="E44" s="4">
        <f>Input!I45</f>
        <v>1209.3865293865294</v>
      </c>
      <c r="F44">
        <f t="shared" si="3"/>
        <v>1208.3998283998285</v>
      </c>
      <c r="G44">
        <f t="shared" si="10"/>
        <v>3.7364158786833428E-10</v>
      </c>
      <c r="H44">
        <f t="shared" si="6"/>
        <v>1460230.1452758322</v>
      </c>
      <c r="I44">
        <f t="shared" si="4"/>
        <v>1926927.8536695826</v>
      </c>
      <c r="N44" s="4">
        <f>Input!J45</f>
        <v>68.839553839553901</v>
      </c>
      <c r="O44">
        <f t="shared" si="7"/>
        <v>68.616473616473684</v>
      </c>
      <c r="P44">
        <f t="shared" si="8"/>
        <v>0</v>
      </c>
      <c r="Q44">
        <f t="shared" si="9"/>
        <v>4708.2204515602289</v>
      </c>
      <c r="R44">
        <f t="shared" si="5"/>
        <v>662.57316491371421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70345456.203842342</v>
      </c>
      <c r="E45" s="4">
        <f>Input!I46</f>
        <v>1275.883740883741</v>
      </c>
      <c r="F45">
        <f t="shared" si="3"/>
        <v>1274.89703989704</v>
      </c>
      <c r="G45">
        <f t="shared" si="10"/>
        <v>3.7364158786833428E-10</v>
      </c>
      <c r="H45">
        <f t="shared" si="6"/>
        <v>1625362.4623372823</v>
      </c>
      <c r="I45">
        <f t="shared" si="4"/>
        <v>1926927.8536695826</v>
      </c>
      <c r="N45" s="4">
        <f>Input!J46</f>
        <v>66.497211497211538</v>
      </c>
      <c r="O45">
        <f t="shared" si="7"/>
        <v>66.274131274131321</v>
      </c>
      <c r="P45">
        <f t="shared" si="8"/>
        <v>0</v>
      </c>
      <c r="Q45">
        <f t="shared" si="9"/>
        <v>4392.2604761407911</v>
      </c>
      <c r="R45">
        <f t="shared" si="5"/>
        <v>547.47362239162601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191218775.31356624</v>
      </c>
      <c r="E46" s="4">
        <f>Input!I47</f>
        <v>1339.967824967825</v>
      </c>
      <c r="F46">
        <f t="shared" si="3"/>
        <v>1338.981123981124</v>
      </c>
      <c r="G46">
        <f t="shared" si="10"/>
        <v>3.7364158786833428E-10</v>
      </c>
      <c r="H46">
        <f t="shared" si="6"/>
        <v>1792870.4503767539</v>
      </c>
      <c r="I46">
        <f t="shared" si="4"/>
        <v>1926927.8536695826</v>
      </c>
      <c r="N46" s="4">
        <f>Input!J47</f>
        <v>64.084084084083997</v>
      </c>
      <c r="O46">
        <f t="shared" si="7"/>
        <v>63.861003861003773</v>
      </c>
      <c r="P46">
        <f t="shared" si="8"/>
        <v>0</v>
      </c>
      <c r="Q46">
        <f t="shared" si="9"/>
        <v>4078.2278141351389</v>
      </c>
      <c r="R46">
        <f t="shared" si="5"/>
        <v>440.37135142034089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519786522.19506025</v>
      </c>
      <c r="E47" s="4">
        <f>Input!I48</f>
        <v>1403.914628914629</v>
      </c>
      <c r="F47">
        <f t="shared" si="3"/>
        <v>1402.9279279279281</v>
      </c>
      <c r="G47">
        <f t="shared" si="10"/>
        <v>3.7364158786833428E-10</v>
      </c>
      <c r="H47">
        <f t="shared" si="6"/>
        <v>1968206.7709591016</v>
      </c>
      <c r="I47">
        <f t="shared" si="4"/>
        <v>1926927.8536695826</v>
      </c>
      <c r="N47" s="4">
        <f>Input!J48</f>
        <v>63.946803946804039</v>
      </c>
      <c r="O47">
        <f t="shared" si="7"/>
        <v>63.723723723723815</v>
      </c>
      <c r="P47">
        <f t="shared" si="8"/>
        <v>0</v>
      </c>
      <c r="Q47">
        <f t="shared" si="9"/>
        <v>4060.7129652174813</v>
      </c>
      <c r="R47">
        <f t="shared" si="5"/>
        <v>434.62854252595582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1412926257.9607565</v>
      </c>
      <c r="E48" s="4">
        <f>Input!I49</f>
        <v>1468.818103818104</v>
      </c>
      <c r="F48">
        <f t="shared" si="3"/>
        <v>1467.831402831403</v>
      </c>
      <c r="G48">
        <f t="shared" si="10"/>
        <v>3.7364158786833428E-10</v>
      </c>
      <c r="H48">
        <f t="shared" si="6"/>
        <v>2154529.0271369079</v>
      </c>
      <c r="I48">
        <f t="shared" si="4"/>
        <v>1926927.8536695826</v>
      </c>
      <c r="N48" s="4">
        <f>Input!J49</f>
        <v>64.903474903474944</v>
      </c>
      <c r="O48">
        <f t="shared" si="7"/>
        <v>64.680394680394727</v>
      </c>
      <c r="P48">
        <f t="shared" si="8"/>
        <v>0</v>
      </c>
      <c r="Q48">
        <f t="shared" si="9"/>
        <v>4183.5534560116348</v>
      </c>
      <c r="R48">
        <f t="shared" si="5"/>
        <v>475.43262940782597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3840731771.9673615</v>
      </c>
      <c r="E49" s="4">
        <f>Input!I50</f>
        <v>1535.11583011583</v>
      </c>
      <c r="F49">
        <f t="shared" si="3"/>
        <v>1534.1291291291291</v>
      </c>
      <c r="G49">
        <f t="shared" si="10"/>
        <v>3.7364158786833428E-10</v>
      </c>
      <c r="H49">
        <f t="shared" si="6"/>
        <v>2353552.1848413539</v>
      </c>
      <c r="I49">
        <f t="shared" si="4"/>
        <v>1926927.8536695826</v>
      </c>
      <c r="N49" s="4">
        <f>Input!J50</f>
        <v>66.297726297726058</v>
      </c>
      <c r="O49">
        <f t="shared" si="7"/>
        <v>66.074646074645841</v>
      </c>
      <c r="P49">
        <f t="shared" si="8"/>
        <v>0</v>
      </c>
      <c r="Q49">
        <f t="shared" si="9"/>
        <v>4365.8588538897111</v>
      </c>
      <c r="R49">
        <f t="shared" si="5"/>
        <v>538.17824579940998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10440191383.72419</v>
      </c>
      <c r="E50" s="4">
        <f>Input!I51</f>
        <v>1603.8567138567137</v>
      </c>
      <c r="F50">
        <f t="shared" si="3"/>
        <v>1602.8700128700127</v>
      </c>
      <c r="G50">
        <f t="shared" si="10"/>
        <v>3.7364158786833428E-10</v>
      </c>
      <c r="H50">
        <f t="shared" si="6"/>
        <v>2569192.2781567173</v>
      </c>
      <c r="I50">
        <f t="shared" si="4"/>
        <v>1926927.8536695826</v>
      </c>
      <c r="N50" s="4">
        <f>Input!J51</f>
        <v>68.740883740883646</v>
      </c>
      <c r="O50">
        <f t="shared" si="7"/>
        <v>68.517803517803429</v>
      </c>
      <c r="P50">
        <f t="shared" si="8"/>
        <v>0</v>
      </c>
      <c r="Q50">
        <f t="shared" si="9"/>
        <v>4694.6893989043156</v>
      </c>
      <c r="R50">
        <f t="shared" si="5"/>
        <v>657.50326602455243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28379382524.012157</v>
      </c>
      <c r="E51" s="4">
        <f>Input!I52</f>
        <v>1673.3633633633633</v>
      </c>
      <c r="F51">
        <f t="shared" si="3"/>
        <v>1672.3766623766624</v>
      </c>
      <c r="G51">
        <f t="shared" si="10"/>
        <v>3.7364158786833428E-10</v>
      </c>
      <c r="H51">
        <f t="shared" si="6"/>
        <v>2796843.7008608552</v>
      </c>
      <c r="I51">
        <f t="shared" si="4"/>
        <v>1926927.8536695826</v>
      </c>
      <c r="N51" s="4">
        <f>Input!J52</f>
        <v>69.506649506649637</v>
      </c>
      <c r="O51">
        <f t="shared" si="7"/>
        <v>69.28356928356942</v>
      </c>
      <c r="P51">
        <f t="shared" si="8"/>
        <v>0</v>
      </c>
      <c r="Q51">
        <f t="shared" si="9"/>
        <v>4800.2129726711637</v>
      </c>
      <c r="R51">
        <f t="shared" si="5"/>
        <v>697.36092903647909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77143159817.910446</v>
      </c>
      <c r="E52" s="4">
        <f>Input!I53</f>
        <v>1744.317889317889</v>
      </c>
      <c r="F52">
        <f t="shared" si="3"/>
        <v>1743.3311883311881</v>
      </c>
      <c r="G52">
        <f t="shared" si="10"/>
        <v>3.7364158786833428E-10</v>
      </c>
      <c r="H52">
        <f t="shared" si="6"/>
        <v>3039203.6322069298</v>
      </c>
      <c r="I52">
        <f t="shared" si="4"/>
        <v>1926927.8536695826</v>
      </c>
      <c r="N52" s="4">
        <f>Input!J53</f>
        <v>70.954525954525707</v>
      </c>
      <c r="O52">
        <f t="shared" si="7"/>
        <v>70.73144573144549</v>
      </c>
      <c r="P52">
        <f t="shared" si="8"/>
        <v>0</v>
      </c>
      <c r="Q52">
        <f t="shared" si="9"/>
        <v>5002.9374152604187</v>
      </c>
      <c r="R52">
        <f t="shared" si="5"/>
        <v>775.92713700515242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209696849522.93793</v>
      </c>
      <c r="E53" s="4">
        <f>Input!I54</f>
        <v>1816.2054912054912</v>
      </c>
      <c r="F53">
        <f t="shared" si="3"/>
        <v>1815.2187902187902</v>
      </c>
      <c r="G53">
        <f t="shared" si="10"/>
        <v>3.7364158786833428E-10</v>
      </c>
      <c r="H53">
        <f t="shared" si="6"/>
        <v>3295019.2563620121</v>
      </c>
      <c r="I53">
        <f t="shared" si="4"/>
        <v>1926927.8536695826</v>
      </c>
      <c r="N53" s="4">
        <f>Input!J54</f>
        <v>71.887601887602159</v>
      </c>
      <c r="O53">
        <f t="shared" si="7"/>
        <v>71.664521664521942</v>
      </c>
      <c r="P53">
        <f t="shared" si="8"/>
        <v>0</v>
      </c>
      <c r="Q53">
        <f t="shared" si="9"/>
        <v>5135.8036654047346</v>
      </c>
      <c r="R53">
        <f t="shared" si="5"/>
        <v>828.78030261614003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570015135543.31299</v>
      </c>
      <c r="E54" s="4">
        <f>Input!I55</f>
        <v>1889.0047190047189</v>
      </c>
      <c r="F54">
        <f t="shared" si="3"/>
        <v>1888.018018018018</v>
      </c>
      <c r="G54">
        <f t="shared" si="10"/>
        <v>3.7364158786833428E-10</v>
      </c>
      <c r="H54">
        <f t="shared" si="6"/>
        <v>3564612.0363592743</v>
      </c>
      <c r="I54">
        <f t="shared" si="4"/>
        <v>1926927.8536695826</v>
      </c>
      <c r="N54" s="4">
        <f>Input!J55</f>
        <v>72.799227799227765</v>
      </c>
      <c r="O54">
        <f t="shared" si="7"/>
        <v>72.576147576147548</v>
      </c>
      <c r="P54">
        <f t="shared" si="8"/>
        <v>0</v>
      </c>
      <c r="Q54">
        <f t="shared" si="9"/>
        <v>5267.2971969947475</v>
      </c>
      <c r="R54">
        <f t="shared" si="5"/>
        <v>882.10013092653355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1549461784894.0073</v>
      </c>
      <c r="E55" s="4">
        <f>Input!I56</f>
        <v>1961.4714714714714</v>
      </c>
      <c r="F55">
        <f t="shared" si="3"/>
        <v>1960.4847704847705</v>
      </c>
      <c r="G55">
        <f t="shared" si="10"/>
        <v>3.7364158786833428E-10</v>
      </c>
      <c r="H55">
        <f t="shared" si="6"/>
        <v>3843500.5353012583</v>
      </c>
      <c r="I55">
        <f t="shared" si="4"/>
        <v>1926927.8536695826</v>
      </c>
      <c r="N55" s="4">
        <f>Input!J56</f>
        <v>72.466752466752496</v>
      </c>
      <c r="O55">
        <f t="shared" si="7"/>
        <v>72.243672243672279</v>
      </c>
      <c r="P55">
        <f t="shared" si="8"/>
        <v>0</v>
      </c>
      <c r="Q55">
        <f t="shared" si="9"/>
        <v>5219.148179251144</v>
      </c>
      <c r="R55">
        <f t="shared" si="5"/>
        <v>862.46152261432508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4211873813769.0986</v>
      </c>
      <c r="E56" s="4">
        <f>Input!I57</f>
        <v>2033.9553839553841</v>
      </c>
      <c r="F56">
        <f t="shared" si="3"/>
        <v>2032.9686829686832</v>
      </c>
      <c r="G56">
        <f t="shared" si="10"/>
        <v>3.7364158786833428E-10</v>
      </c>
      <c r="H56">
        <f t="shared" si="6"/>
        <v>4132961.6659299033</v>
      </c>
      <c r="I56">
        <f t="shared" si="4"/>
        <v>1926927.8536695826</v>
      </c>
      <c r="N56" s="4">
        <f>Input!J57</f>
        <v>72.483912483912718</v>
      </c>
      <c r="O56">
        <f t="shared" si="7"/>
        <v>72.260832260832501</v>
      </c>
      <c r="P56">
        <f t="shared" si="8"/>
        <v>0</v>
      </c>
      <c r="Q56">
        <f t="shared" si="9"/>
        <v>5221.6278790281713</v>
      </c>
      <c r="R56">
        <f t="shared" si="5"/>
        <v>863.46971738842319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11449060051731.037</v>
      </c>
      <c r="E57" s="4">
        <f>Input!I58</f>
        <v>2104.3629343629345</v>
      </c>
      <c r="F57">
        <f t="shared" si="3"/>
        <v>2103.3762333762334</v>
      </c>
      <c r="G57">
        <f t="shared" si="10"/>
        <v>3.7364158786833428E-10</v>
      </c>
      <c r="H57">
        <f t="shared" si="6"/>
        <v>4424191.5791304186</v>
      </c>
      <c r="I57">
        <f t="shared" si="4"/>
        <v>1926927.8536695826</v>
      </c>
      <c r="N57" s="4">
        <f>Input!J58</f>
        <v>70.407550407550389</v>
      </c>
      <c r="O57">
        <f t="shared" si="7"/>
        <v>70.184470184470172</v>
      </c>
      <c r="P57">
        <f t="shared" si="8"/>
        <v>0</v>
      </c>
      <c r="Q57">
        <f t="shared" si="9"/>
        <v>4925.8598550747829</v>
      </c>
      <c r="R57">
        <f t="shared" si="5"/>
        <v>745.75379878728415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31121771891556.855</v>
      </c>
      <c r="E58" s="4">
        <f>Input!I59</f>
        <v>2173.9468039468043</v>
      </c>
      <c r="F58">
        <f t="shared" si="3"/>
        <v>2172.9601029601031</v>
      </c>
      <c r="G58">
        <f t="shared" si="10"/>
        <v>3.7364158786833428E-10</v>
      </c>
      <c r="H58">
        <f t="shared" si="6"/>
        <v>4721755.6090547573</v>
      </c>
      <c r="I58">
        <f t="shared" si="4"/>
        <v>1926927.8536695826</v>
      </c>
      <c r="N58" s="4">
        <f>Input!J59</f>
        <v>69.583869583869728</v>
      </c>
      <c r="O58">
        <f t="shared" si="7"/>
        <v>69.360789360789511</v>
      </c>
      <c r="P58">
        <f t="shared" si="8"/>
        <v>0</v>
      </c>
      <c r="Q58">
        <f t="shared" si="9"/>
        <v>4810.9191007518111</v>
      </c>
      <c r="R58">
        <f t="shared" si="5"/>
        <v>701.4452846040258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84597747002266.484</v>
      </c>
      <c r="E59" s="4">
        <f>Input!I60</f>
        <v>2243.1960531960531</v>
      </c>
      <c r="F59">
        <f t="shared" si="3"/>
        <v>2242.2093522093519</v>
      </c>
      <c r="G59">
        <f t="shared" si="10"/>
        <v>3.7364158786833428E-10</v>
      </c>
      <c r="H59">
        <f t="shared" si="6"/>
        <v>5027502.7791334055</v>
      </c>
      <c r="I59">
        <f t="shared" si="4"/>
        <v>1926927.8536695826</v>
      </c>
      <c r="N59" s="4">
        <f>Input!J60</f>
        <v>69.249249249248805</v>
      </c>
      <c r="O59">
        <f t="shared" si="7"/>
        <v>69.026169026168589</v>
      </c>
      <c r="P59">
        <f t="shared" si="8"/>
        <v>0</v>
      </c>
      <c r="Q59">
        <f t="shared" si="9"/>
        <v>4764.6120104291958</v>
      </c>
      <c r="R59">
        <f t="shared" si="5"/>
        <v>683.83254183822464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229960518404836.62</v>
      </c>
      <c r="E60" s="4">
        <f>Input!I61</f>
        <v>2312.3616473616476</v>
      </c>
      <c r="F60">
        <f t="shared" si="3"/>
        <v>2311.3749463749464</v>
      </c>
      <c r="G60">
        <f t="shared" si="10"/>
        <v>3.7364158786833428E-10</v>
      </c>
      <c r="H60">
        <f t="shared" si="6"/>
        <v>5342454.1427280586</v>
      </c>
      <c r="I60">
        <f t="shared" si="4"/>
        <v>1926927.8536695826</v>
      </c>
      <c r="N60" s="4">
        <f>Input!J61</f>
        <v>69.165594165594484</v>
      </c>
      <c r="O60">
        <f t="shared" si="7"/>
        <v>68.942513942514267</v>
      </c>
      <c r="P60">
        <f t="shared" si="8"/>
        <v>0</v>
      </c>
      <c r="Q60">
        <f t="shared" si="9"/>
        <v>4753.0702287137738</v>
      </c>
      <c r="R60">
        <f t="shared" si="5"/>
        <v>679.46434701192857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625097498442889.25</v>
      </c>
      <c r="E61" s="4">
        <f>Input!I62</f>
        <v>2381.4092664092664</v>
      </c>
      <c r="F61">
        <f t="shared" si="3"/>
        <v>2380.4225654225652</v>
      </c>
      <c r="G61">
        <f t="shared" si="10"/>
        <v>3.7364158786833428E-10</v>
      </c>
      <c r="H61">
        <f t="shared" si="6"/>
        <v>5666411.589971167</v>
      </c>
      <c r="I61">
        <f t="shared" si="4"/>
        <v>1926927.8536695826</v>
      </c>
      <c r="N61" s="4">
        <f>Input!J62</f>
        <v>69.047619047618809</v>
      </c>
      <c r="O61">
        <f t="shared" si="7"/>
        <v>68.824538824538593</v>
      </c>
      <c r="P61">
        <f t="shared" si="8"/>
        <v>0</v>
      </c>
      <c r="Q61">
        <f t="shared" si="9"/>
        <v>4736.81714441042</v>
      </c>
      <c r="R61">
        <f t="shared" si="5"/>
        <v>673.32785960363526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1699191171032512.2</v>
      </c>
      <c r="E62" s="4">
        <f>Input!I63</f>
        <v>2450.0557700557697</v>
      </c>
      <c r="F62">
        <f t="shared" si="3"/>
        <v>2449.0690690690685</v>
      </c>
      <c r="G62">
        <f t="shared" si="10"/>
        <v>3.7364158786833428E-10</v>
      </c>
      <c r="H62">
        <f t="shared" si="6"/>
        <v>5997939.3050690033</v>
      </c>
      <c r="I62">
        <f t="shared" si="4"/>
        <v>1926927.8536695826</v>
      </c>
      <c r="N62" s="4">
        <f>Input!J63</f>
        <v>68.646503646503334</v>
      </c>
      <c r="O62">
        <f t="shared" si="7"/>
        <v>68.423423423423117</v>
      </c>
      <c r="P62">
        <f t="shared" si="8"/>
        <v>0</v>
      </c>
      <c r="Q62">
        <f t="shared" si="9"/>
        <v>4681.7648729810471</v>
      </c>
      <c r="R62">
        <f t="shared" si="5"/>
        <v>652.6720176173128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4618880483295723</v>
      </c>
      <c r="E63" s="4">
        <f>Input!I64</f>
        <v>2518.1746031746029</v>
      </c>
      <c r="F63">
        <f t="shared" si="3"/>
        <v>2517.1879021879017</v>
      </c>
      <c r="G63">
        <f t="shared" si="10"/>
        <v>3.7364158786833428E-10</v>
      </c>
      <c r="H63">
        <f t="shared" si="6"/>
        <v>6336234.9349192474</v>
      </c>
      <c r="I63">
        <f t="shared" si="4"/>
        <v>1926927.8536695826</v>
      </c>
      <c r="N63" s="4">
        <f>Input!J64</f>
        <v>68.118833118833209</v>
      </c>
      <c r="O63">
        <f t="shared" si="7"/>
        <v>67.895752895752992</v>
      </c>
      <c r="P63">
        <f t="shared" si="8"/>
        <v>0</v>
      </c>
      <c r="Q63">
        <f t="shared" si="9"/>
        <v>4609.833261281151</v>
      </c>
      <c r="R63">
        <f t="shared" si="5"/>
        <v>625.98918475689425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1.2555418885566898E+16</v>
      </c>
      <c r="E64" s="4">
        <f>Input!I65</f>
        <v>2585.1630201630205</v>
      </c>
      <c r="F64">
        <f t="shared" si="3"/>
        <v>2584.1763191763193</v>
      </c>
      <c r="G64">
        <f t="shared" si="10"/>
        <v>3.7364158786833428E-10</v>
      </c>
      <c r="H64">
        <f t="shared" si="6"/>
        <v>6677967.2485897383</v>
      </c>
      <c r="I64">
        <f t="shared" si="4"/>
        <v>1926927.8536695826</v>
      </c>
      <c r="N64" s="4">
        <f>Input!J65</f>
        <v>66.988416988417612</v>
      </c>
      <c r="O64">
        <f t="shared" si="7"/>
        <v>66.765336765337395</v>
      </c>
      <c r="P64">
        <f t="shared" si="8"/>
        <v>0</v>
      </c>
      <c r="Q64">
        <f t="shared" si="9"/>
        <v>4457.6101933889131</v>
      </c>
      <c r="R64">
        <f t="shared" si="5"/>
        <v>570.70150893137134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3.4129167005328012E+16</v>
      </c>
      <c r="E65" s="4">
        <f>Input!I66</f>
        <v>2651.0918060918061</v>
      </c>
      <c r="F65">
        <f t="shared" si="3"/>
        <v>2650.1051051051049</v>
      </c>
      <c r="G65">
        <f t="shared" si="10"/>
        <v>3.7364158786833428E-10</v>
      </c>
      <c r="H65">
        <f t="shared" si="6"/>
        <v>7023057.0681021577</v>
      </c>
      <c r="I65">
        <f t="shared" si="4"/>
        <v>1926927.8536695826</v>
      </c>
      <c r="N65" s="4">
        <f>Input!J66</f>
        <v>65.928785928785601</v>
      </c>
      <c r="O65">
        <f t="shared" si="7"/>
        <v>65.705705705705384</v>
      </c>
      <c r="P65">
        <f t="shared" si="8"/>
        <v>0</v>
      </c>
      <c r="Q65">
        <f t="shared" si="9"/>
        <v>4317.2397622847648</v>
      </c>
      <c r="R65">
        <f t="shared" si="5"/>
        <v>521.19651175705746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9.2772694491027168E+16</v>
      </c>
      <c r="E66" s="4">
        <f>Input!I67</f>
        <v>2714.1806091806093</v>
      </c>
      <c r="F66">
        <f t="shared" si="3"/>
        <v>2713.1939081939081</v>
      </c>
      <c r="G66">
        <f t="shared" si="10"/>
        <v>3.7364158786833428E-10</v>
      </c>
      <c r="H66">
        <f t="shared" si="6"/>
        <v>7361421.1834585043</v>
      </c>
      <c r="I66">
        <f t="shared" si="4"/>
        <v>1926927.8536695826</v>
      </c>
      <c r="N66" s="4">
        <f>Input!J67</f>
        <v>63.088803088803161</v>
      </c>
      <c r="O66">
        <f t="shared" si="7"/>
        <v>62.865722865722937</v>
      </c>
      <c r="P66">
        <f t="shared" si="8"/>
        <v>0</v>
      </c>
      <c r="Q66">
        <f t="shared" si="9"/>
        <v>3952.0991114298795</v>
      </c>
      <c r="R66">
        <f t="shared" si="5"/>
        <v>399.58993888390461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2.521823296121417E+17</v>
      </c>
      <c r="E67" s="4">
        <f>Input!I68</f>
        <v>2775.0450450450448</v>
      </c>
      <c r="F67">
        <f t="shared" si="3"/>
        <v>2774.0583440583437</v>
      </c>
      <c r="G67">
        <f t="shared" si="10"/>
        <v>3.7364158786833428E-10</v>
      </c>
      <c r="H67">
        <f t="shared" si="6"/>
        <v>7695399.696237646</v>
      </c>
      <c r="I67">
        <f t="shared" si="4"/>
        <v>1926927.8536695826</v>
      </c>
      <c r="N67" s="4">
        <f>Input!J68</f>
        <v>60.864435864435563</v>
      </c>
      <c r="O67">
        <f t="shared" si="7"/>
        <v>60.641355641355339</v>
      </c>
      <c r="P67">
        <f t="shared" si="8"/>
        <v>0</v>
      </c>
      <c r="Q67">
        <f t="shared" si="9"/>
        <v>3677.374014021339</v>
      </c>
      <c r="R67">
        <f t="shared" si="5"/>
        <v>315.60867747773096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6.8550264404315418E+17</v>
      </c>
      <c r="E68" s="4">
        <f>Input!I69</f>
        <v>2832.468897468897</v>
      </c>
      <c r="F68">
        <f t="shared" ref="F68:F84" si="14">E68-$E$3</f>
        <v>2831.4821964821958</v>
      </c>
      <c r="G68">
        <f t="shared" si="10"/>
        <v>3.7364158786833428E-10</v>
      </c>
      <c r="H68">
        <f t="shared" si="6"/>
        <v>8017291.4289935231</v>
      </c>
      <c r="I68">
        <f t="shared" ref="I68:I84" si="15">(G68-$J$4)^2</f>
        <v>1926927.8536695826</v>
      </c>
      <c r="N68" s="4">
        <f>Input!J69</f>
        <v>57.423852423852168</v>
      </c>
      <c r="O68">
        <f t="shared" si="7"/>
        <v>57.200772200771944</v>
      </c>
      <c r="P68">
        <f t="shared" si="8"/>
        <v>0</v>
      </c>
      <c r="Q68">
        <f t="shared" si="9"/>
        <v>3271.9283403646045</v>
      </c>
      <c r="R68">
        <f t="shared" ref="R68:R84" si="16">(O68-$S$4)^2</f>
        <v>205.19975690464278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1.8633893806631352E+18</v>
      </c>
      <c r="E69" s="4">
        <f>Input!I70</f>
        <v>2887.3423423423424</v>
      </c>
      <c r="F69">
        <f t="shared" si="14"/>
        <v>2886.3556413556412</v>
      </c>
      <c r="G69">
        <f t="shared" si="10"/>
        <v>3.7364158786833428E-10</v>
      </c>
      <c r="H69">
        <f t="shared" ref="H69:H84" si="17">(F69-G69)^2</f>
        <v>8331048.8883833773</v>
      </c>
      <c r="I69">
        <f t="shared" si="15"/>
        <v>1926927.8536695826</v>
      </c>
      <c r="N69" s="4">
        <f>Input!J70</f>
        <v>54.873444873445351</v>
      </c>
      <c r="O69">
        <f t="shared" ref="O69:O84" si="18">N69-$N$3</f>
        <v>54.650364650365127</v>
      </c>
      <c r="P69">
        <f t="shared" ref="P69:P84" si="19">$Y$3*((1/$AA$3)*(1/SQRT(2*PI()))*EXP(-1*D69*D69/2))</f>
        <v>0</v>
      </c>
      <c r="Q69">
        <f t="shared" ref="Q69:Q84" si="20">(O69-P69)^2</f>
        <v>2986.6623564178781</v>
      </c>
      <c r="R69">
        <f t="shared" si="16"/>
        <v>138.63620401549727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5.0652174928001546E+18</v>
      </c>
      <c r="E70" s="4">
        <f>Input!I71</f>
        <v>2938.6164736164742</v>
      </c>
      <c r="F70">
        <f t="shared" si="14"/>
        <v>2937.629772629773</v>
      </c>
      <c r="G70">
        <f t="shared" ref="G70:G84" si="21">G69+P70</f>
        <v>3.7364158786833428E-10</v>
      </c>
      <c r="H70">
        <f t="shared" si="17"/>
        <v>8629668.6810386553</v>
      </c>
      <c r="I70">
        <f t="shared" si="15"/>
        <v>1926927.8536695826</v>
      </c>
      <c r="N70" s="4">
        <f>Input!J71</f>
        <v>51.274131274131832</v>
      </c>
      <c r="O70">
        <f t="shared" si="18"/>
        <v>51.051051051051608</v>
      </c>
      <c r="P70">
        <f t="shared" si="19"/>
        <v>0</v>
      </c>
      <c r="Q70">
        <f t="shared" si="20"/>
        <v>2606.2098134170774</v>
      </c>
      <c r="R70">
        <f t="shared" si="16"/>
        <v>66.831835375266436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1.3768688667871547E+19</v>
      </c>
      <c r="E71" s="4">
        <f>Input!I72</f>
        <v>2987.5933075933076</v>
      </c>
      <c r="F71">
        <f t="shared" si="14"/>
        <v>2986.6066066066064</v>
      </c>
      <c r="G71">
        <f t="shared" si="21"/>
        <v>3.7364158786833428E-10</v>
      </c>
      <c r="H71">
        <f t="shared" si="17"/>
        <v>8919819.0226239953</v>
      </c>
      <c r="I71">
        <f t="shared" si="15"/>
        <v>1926927.8536695826</v>
      </c>
      <c r="N71" s="4">
        <f>Input!J72</f>
        <v>48.976833976833404</v>
      </c>
      <c r="O71">
        <f t="shared" si="18"/>
        <v>48.75375375375318</v>
      </c>
      <c r="P71">
        <f t="shared" si="19"/>
        <v>0</v>
      </c>
      <c r="Q71">
        <f t="shared" si="20"/>
        <v>2376.9285050816025</v>
      </c>
      <c r="R71">
        <f t="shared" si="16"/>
        <v>34.548259304594858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3.7427176207585198E+19</v>
      </c>
      <c r="E72" s="4">
        <f>Input!I73</f>
        <v>3035.1694551694554</v>
      </c>
      <c r="F72">
        <f t="shared" si="14"/>
        <v>3034.1827541827543</v>
      </c>
      <c r="G72">
        <f t="shared" si="21"/>
        <v>3.7364158786833428E-10</v>
      </c>
      <c r="H72">
        <f t="shared" si="17"/>
        <v>9206264.9857777748</v>
      </c>
      <c r="I72">
        <f t="shared" si="15"/>
        <v>1926927.8536695826</v>
      </c>
      <c r="N72" s="4">
        <f>Input!J73</f>
        <v>47.576147576147832</v>
      </c>
      <c r="O72">
        <f t="shared" si="18"/>
        <v>47.353067353067608</v>
      </c>
      <c r="P72">
        <f t="shared" si="19"/>
        <v>0</v>
      </c>
      <c r="Q72">
        <f t="shared" si="20"/>
        <v>2242.3129877441575</v>
      </c>
      <c r="R72">
        <f t="shared" si="16"/>
        <v>20.044337829687084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1.0173761297561358E+20</v>
      </c>
      <c r="E73" s="4">
        <f>Input!I74</f>
        <v>3083.1853281853287</v>
      </c>
      <c r="F73">
        <f t="shared" si="14"/>
        <v>3082.1986271986275</v>
      </c>
      <c r="G73">
        <f t="shared" si="21"/>
        <v>3.7364158786833428E-10</v>
      </c>
      <c r="H73">
        <f t="shared" si="17"/>
        <v>9499948.377502799</v>
      </c>
      <c r="I73">
        <f t="shared" si="15"/>
        <v>1926927.8536695826</v>
      </c>
      <c r="N73" s="4">
        <f>Input!J74</f>
        <v>48.01587301587324</v>
      </c>
      <c r="O73">
        <f t="shared" si="18"/>
        <v>47.792792792793016</v>
      </c>
      <c r="P73">
        <f t="shared" si="19"/>
        <v>0</v>
      </c>
      <c r="Q73">
        <f t="shared" si="20"/>
        <v>2284.1510429348482</v>
      </c>
      <c r="R73">
        <f t="shared" si="16"/>
        <v>24.175077320786819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2.7655150462240955E+20</v>
      </c>
      <c r="E74" s="4">
        <f>Input!I75</f>
        <v>3130.5684255684255</v>
      </c>
      <c r="F74">
        <f t="shared" si="14"/>
        <v>3129.5817245817243</v>
      </c>
      <c r="G74">
        <f t="shared" si="21"/>
        <v>3.7364158786833428E-10</v>
      </c>
      <c r="H74">
        <f t="shared" si="17"/>
        <v>9794281.7708335798</v>
      </c>
      <c r="I74">
        <f t="shared" si="15"/>
        <v>1926927.8536695826</v>
      </c>
      <c r="N74" s="4">
        <f>Input!J75</f>
        <v>47.383097383096811</v>
      </c>
      <c r="O74">
        <f t="shared" si="18"/>
        <v>47.160017160016587</v>
      </c>
      <c r="P74">
        <f t="shared" si="19"/>
        <v>0</v>
      </c>
      <c r="Q74">
        <f t="shared" si="20"/>
        <v>2224.0672185330591</v>
      </c>
      <c r="R74">
        <f t="shared" si="16"/>
        <v>18.352999901408165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7.5174492964810352E+20</v>
      </c>
      <c r="E75" s="4">
        <f>Input!I76</f>
        <v>3176.8082368082369</v>
      </c>
      <c r="F75">
        <f t="shared" si="14"/>
        <v>3175.8215358215357</v>
      </c>
      <c r="G75">
        <f t="shared" si="21"/>
        <v>3.7364158786833428E-10</v>
      </c>
      <c r="H75">
        <f t="shared" si="17"/>
        <v>10085842.427385483</v>
      </c>
      <c r="I75">
        <f t="shared" si="15"/>
        <v>1926927.8536695826</v>
      </c>
      <c r="N75" s="4">
        <f>Input!J76</f>
        <v>46.239811239811388</v>
      </c>
      <c r="O75">
        <f t="shared" si="18"/>
        <v>46.016731016731164</v>
      </c>
      <c r="P75">
        <f t="shared" si="19"/>
        <v>0</v>
      </c>
      <c r="Q75">
        <f t="shared" si="20"/>
        <v>2117.539533466188</v>
      </c>
      <c r="R75">
        <f t="shared" si="16"/>
        <v>9.8643356534190509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2.0434545818986632E+21</v>
      </c>
      <c r="E76" s="4">
        <f>Input!I77</f>
        <v>3220.5641355641355</v>
      </c>
      <c r="F76">
        <f t="shared" si="14"/>
        <v>3219.5774345774344</v>
      </c>
      <c r="G76">
        <f t="shared" si="21"/>
        <v>3.7364158786833428E-10</v>
      </c>
      <c r="H76">
        <f t="shared" si="17"/>
        <v>10365678.857237807</v>
      </c>
      <c r="I76">
        <f t="shared" si="15"/>
        <v>1926927.8536695826</v>
      </c>
      <c r="N76" s="4">
        <f>Input!J77</f>
        <v>43.75589875589867</v>
      </c>
      <c r="O76">
        <f t="shared" si="18"/>
        <v>43.532818532818446</v>
      </c>
      <c r="P76">
        <f t="shared" si="19"/>
        <v>0</v>
      </c>
      <c r="Q76">
        <f t="shared" si="20"/>
        <v>1895.1062894113011</v>
      </c>
      <c r="R76">
        <f t="shared" si="16"/>
        <v>0.43144076991583941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5.5546854572565117E+21</v>
      </c>
      <c r="E77" s="4">
        <f>Input!I78</f>
        <v>3263.1788931788933</v>
      </c>
      <c r="F77">
        <f t="shared" si="14"/>
        <v>3262.1921921921921</v>
      </c>
      <c r="G77">
        <f t="shared" si="21"/>
        <v>3.7364158786833428E-10</v>
      </c>
      <c r="H77">
        <f t="shared" si="17"/>
        <v>10641897.898797261</v>
      </c>
      <c r="I77">
        <f t="shared" si="15"/>
        <v>1926927.8536695826</v>
      </c>
      <c r="N77" s="4">
        <f>Input!J78</f>
        <v>42.614757614757764</v>
      </c>
      <c r="O77">
        <f t="shared" si="18"/>
        <v>42.39167739167754</v>
      </c>
      <c r="P77">
        <f t="shared" si="19"/>
        <v>0</v>
      </c>
      <c r="Q77">
        <f t="shared" si="20"/>
        <v>1797.0543120800646</v>
      </c>
      <c r="R77">
        <f t="shared" si="16"/>
        <v>0.23454613223897883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1.5099200541266098E+22</v>
      </c>
      <c r="E78" s="4">
        <f>Input!I79</f>
        <v>3305.6113256113254</v>
      </c>
      <c r="F78">
        <f t="shared" si="14"/>
        <v>3304.6246246246242</v>
      </c>
      <c r="G78">
        <f t="shared" si="21"/>
        <v>3.7364158786833428E-10</v>
      </c>
      <c r="H78">
        <f t="shared" si="17"/>
        <v>10920543.909672968</v>
      </c>
      <c r="I78">
        <f t="shared" si="15"/>
        <v>1926927.8536695826</v>
      </c>
      <c r="N78" s="4">
        <f>Input!J79</f>
        <v>42.432432432432051</v>
      </c>
      <c r="O78">
        <f t="shared" si="18"/>
        <v>42.209352209351827</v>
      </c>
      <c r="P78">
        <f t="shared" si="19"/>
        <v>0</v>
      </c>
      <c r="Q78">
        <f t="shared" si="20"/>
        <v>1781.6294139331139</v>
      </c>
      <c r="R78">
        <f t="shared" si="16"/>
        <v>0.4443886412628627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4.1043882455582619E+22</v>
      </c>
      <c r="E79" s="4">
        <f>Input!I80</f>
        <v>3346.9819819819822</v>
      </c>
      <c r="F79">
        <f t="shared" si="14"/>
        <v>3345.9952809952811</v>
      </c>
      <c r="G79">
        <f t="shared" si="21"/>
        <v>3.7364158786833428E-10</v>
      </c>
      <c r="H79">
        <f t="shared" si="17"/>
        <v>11195684.420440188</v>
      </c>
      <c r="I79">
        <f t="shared" si="15"/>
        <v>1926927.8536695826</v>
      </c>
      <c r="N79" s="4">
        <f>Input!J80</f>
        <v>41.370656370656889</v>
      </c>
      <c r="O79">
        <f t="shared" si="18"/>
        <v>41.147576147576665</v>
      </c>
      <c r="P79">
        <f t="shared" si="19"/>
        <v>0</v>
      </c>
      <c r="Q79">
        <f t="shared" si="20"/>
        <v>1693.12302282062</v>
      </c>
      <c r="R79">
        <f t="shared" si="16"/>
        <v>2.9873695838083716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1.1156883984841925E+23</v>
      </c>
      <c r="E80" s="4">
        <f>Input!I81</f>
        <v>3386.1883311883312</v>
      </c>
      <c r="F80">
        <f t="shared" si="14"/>
        <v>3385.20163020163</v>
      </c>
      <c r="G80">
        <f t="shared" si="21"/>
        <v>3.7364158786833428E-10</v>
      </c>
      <c r="H80">
        <f t="shared" si="17"/>
        <v>11459590.077117242</v>
      </c>
      <c r="I80">
        <f t="shared" si="15"/>
        <v>1926927.8536695826</v>
      </c>
      <c r="N80" s="4">
        <f>Input!J81</f>
        <v>39.206349206348932</v>
      </c>
      <c r="O80">
        <f t="shared" si="18"/>
        <v>38.983268983268708</v>
      </c>
      <c r="P80">
        <f t="shared" si="19"/>
        <v>0</v>
      </c>
      <c r="Q80">
        <f t="shared" si="20"/>
        <v>1519.6952606218802</v>
      </c>
      <c r="R80">
        <f t="shared" si="16"/>
        <v>15.153175877282944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3.0327554998221544E+23</v>
      </c>
      <c r="E81" s="4">
        <f>Input!I82</f>
        <v>3424.6482196482198</v>
      </c>
      <c r="F81">
        <f t="shared" si="14"/>
        <v>3423.6615186615186</v>
      </c>
      <c r="G81">
        <f t="shared" si="21"/>
        <v>3.7364158786833428E-10</v>
      </c>
      <c r="H81">
        <f t="shared" si="17"/>
        <v>11721458.194361135</v>
      </c>
      <c r="I81">
        <f t="shared" si="15"/>
        <v>1926927.8536695826</v>
      </c>
      <c r="N81" s="4">
        <f>Input!J82</f>
        <v>38.459888459888589</v>
      </c>
      <c r="O81">
        <f t="shared" si="18"/>
        <v>38.236808236808365</v>
      </c>
      <c r="P81">
        <f t="shared" si="19"/>
        <v>0</v>
      </c>
      <c r="Q81">
        <f t="shared" si="20"/>
        <v>1462.053504138456</v>
      </c>
      <c r="R81">
        <f t="shared" si="16"/>
        <v>21.521887020451661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8.2438841653257915E+23</v>
      </c>
      <c r="E82" s="4">
        <f>Input!I83</f>
        <v>3461.8382668382669</v>
      </c>
      <c r="F82">
        <f t="shared" si="14"/>
        <v>3460.8515658515657</v>
      </c>
      <c r="G82">
        <f t="shared" si="21"/>
        <v>3.7364158786833428E-10</v>
      </c>
      <c r="H82">
        <f t="shared" si="17"/>
        <v>11977493.560854647</v>
      </c>
      <c r="I82">
        <f t="shared" si="15"/>
        <v>1926927.8536695826</v>
      </c>
      <c r="N82" s="4">
        <f>Input!J83</f>
        <v>37.190047190047153</v>
      </c>
      <c r="O82">
        <f t="shared" si="18"/>
        <v>36.966966966966929</v>
      </c>
      <c r="P82">
        <f t="shared" si="19"/>
        <v>0</v>
      </c>
      <c r="Q82">
        <f t="shared" si="20"/>
        <v>1366.5566467368242</v>
      </c>
      <c r="R82">
        <f t="shared" si="16"/>
        <v>34.916399834246079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2.2409200522526362E+24</v>
      </c>
      <c r="E83" s="4">
        <f>Input!I84</f>
        <v>3498.8845988845997</v>
      </c>
      <c r="F83">
        <f t="shared" si="14"/>
        <v>3497.8978978978985</v>
      </c>
      <c r="G83">
        <f t="shared" si="21"/>
        <v>3.7364158786833428E-10</v>
      </c>
      <c r="H83">
        <f t="shared" si="17"/>
        <v>12235289.704115922</v>
      </c>
      <c r="I83">
        <f t="shared" si="15"/>
        <v>1926927.8536695826</v>
      </c>
      <c r="N83" s="4">
        <f>Input!J84</f>
        <v>37.046332046332736</v>
      </c>
      <c r="O83">
        <f t="shared" si="18"/>
        <v>36.823251823252512</v>
      </c>
      <c r="P83">
        <f t="shared" si="19"/>
        <v>0</v>
      </c>
      <c r="Q83">
        <f t="shared" si="20"/>
        <v>1355.9518748386695</v>
      </c>
      <c r="R83">
        <f t="shared" si="16"/>
        <v>36.635482335408504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6.0914522570678352E+24</v>
      </c>
      <c r="E84" s="4">
        <f>Input!I85</f>
        <v>3534.8863148863143</v>
      </c>
      <c r="F84">
        <f t="shared" si="14"/>
        <v>3533.8996138996131</v>
      </c>
      <c r="G84">
        <f t="shared" si="21"/>
        <v>3.7364158786833428E-10</v>
      </c>
      <c r="H84">
        <f t="shared" si="17"/>
        <v>12488446.481117193</v>
      </c>
      <c r="I84">
        <f t="shared" si="15"/>
        <v>1926927.8536695826</v>
      </c>
      <c r="N84" s="4">
        <f>Input!J85</f>
        <v>36.001716001714613</v>
      </c>
      <c r="O84">
        <f t="shared" si="18"/>
        <v>35.778635778634388</v>
      </c>
      <c r="P84">
        <f t="shared" si="19"/>
        <v>0</v>
      </c>
      <c r="Q84">
        <f t="shared" si="20"/>
        <v>1280.1107781801768</v>
      </c>
      <c r="R84">
        <f t="shared" si="16"/>
        <v>50.372252729299653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2021-08-17T22:24:13Z</dcterms:modified>
</cp:coreProperties>
</file>