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6" hidden="1">'power_normal!'!$L$5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2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LogNormal!$U$8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0.965</definedName>
    <definedName name="solver_rhs1" localSheetId="2" hidden="1">0.95</definedName>
    <definedName name="solver_rhs1" localSheetId="3" hidden="1">0.95</definedName>
    <definedName name="solver_rhs1" localSheetId="6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6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" i="2" l="1"/>
  <c r="C150" i="2"/>
  <c r="L150" i="2"/>
  <c r="A151" i="2"/>
  <c r="C151" i="2"/>
  <c r="L151" i="2"/>
  <c r="A128" i="2"/>
  <c r="C128" i="2"/>
  <c r="L128" i="2"/>
  <c r="A129" i="2"/>
  <c r="C129" i="2"/>
  <c r="L129" i="2"/>
  <c r="A130" i="2"/>
  <c r="C130" i="2"/>
  <c r="L130" i="2"/>
  <c r="A131" i="2"/>
  <c r="C131" i="2"/>
  <c r="L131" i="2"/>
  <c r="A132" i="2"/>
  <c r="C132" i="2"/>
  <c r="L132" i="2"/>
  <c r="A133" i="2"/>
  <c r="C133" i="2"/>
  <c r="L133" i="2"/>
  <c r="A134" i="2"/>
  <c r="C134" i="2"/>
  <c r="L134" i="2"/>
  <c r="A135" i="2"/>
  <c r="C135" i="2"/>
  <c r="L135" i="2"/>
  <c r="A136" i="2"/>
  <c r="C136" i="2"/>
  <c r="L136" i="2"/>
  <c r="A137" i="2"/>
  <c r="C137" i="2"/>
  <c r="L137" i="2"/>
  <c r="A138" i="2"/>
  <c r="C138" i="2"/>
  <c r="L138" i="2"/>
  <c r="A139" i="2"/>
  <c r="C139" i="2"/>
  <c r="L139" i="2"/>
  <c r="A140" i="2"/>
  <c r="C140" i="2"/>
  <c r="L140" i="2"/>
  <c r="A141" i="2"/>
  <c r="C141" i="2"/>
  <c r="L141" i="2"/>
  <c r="A142" i="2"/>
  <c r="C142" i="2"/>
  <c r="L142" i="2"/>
  <c r="A143" i="2"/>
  <c r="C143" i="2"/>
  <c r="L143" i="2"/>
  <c r="A144" i="2"/>
  <c r="C144" i="2"/>
  <c r="L144" i="2"/>
  <c r="A145" i="2"/>
  <c r="C145" i="2"/>
  <c r="L145" i="2"/>
  <c r="A146" i="2"/>
  <c r="C146" i="2"/>
  <c r="L146" i="2"/>
  <c r="A147" i="2"/>
  <c r="C147" i="2"/>
  <c r="L147" i="2"/>
  <c r="A148" i="2"/>
  <c r="C148" i="2"/>
  <c r="L148" i="2"/>
  <c r="A149" i="2"/>
  <c r="C149" i="2"/>
  <c r="L149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107" i="2"/>
  <c r="C107" i="2"/>
  <c r="L107" i="2"/>
  <c r="A108" i="2"/>
  <c r="C108" i="2"/>
  <c r="L108" i="2"/>
  <c r="A109" i="2"/>
  <c r="C109" i="2"/>
  <c r="L109" i="2"/>
  <c r="A110" i="2"/>
  <c r="C110" i="2"/>
  <c r="L110" i="2"/>
  <c r="A111" i="2"/>
  <c r="C111" i="2"/>
  <c r="L111" i="2"/>
  <c r="A112" i="2"/>
  <c r="C112" i="2"/>
  <c r="L112" i="2"/>
  <c r="A113" i="2"/>
  <c r="C113" i="2"/>
  <c r="L113" i="2"/>
  <c r="A114" i="2"/>
  <c r="C114" i="2"/>
  <c r="L114" i="2"/>
  <c r="A115" i="2"/>
  <c r="C115" i="2"/>
  <c r="L115" i="2"/>
  <c r="A116" i="2"/>
  <c r="C116" i="2"/>
  <c r="L116" i="2"/>
  <c r="A117" i="2"/>
  <c r="C117" i="2"/>
  <c r="L117" i="2"/>
  <c r="A118" i="2"/>
  <c r="C118" i="2"/>
  <c r="L118" i="2"/>
  <c r="A119" i="2"/>
  <c r="C119" i="2"/>
  <c r="L119" i="2"/>
  <c r="A120" i="2"/>
  <c r="C120" i="2"/>
  <c r="L120" i="2"/>
  <c r="A121" i="2"/>
  <c r="C121" i="2"/>
  <c r="L121" i="2"/>
  <c r="A122" i="2"/>
  <c r="C122" i="2"/>
  <c r="L122" i="2"/>
  <c r="A123" i="2"/>
  <c r="C123" i="2"/>
  <c r="L123" i="2"/>
  <c r="A124" i="2"/>
  <c r="C124" i="2"/>
  <c r="L124" i="2"/>
  <c r="A125" i="2"/>
  <c r="C125" i="2"/>
  <c r="L125" i="2"/>
  <c r="A126" i="2"/>
  <c r="C126" i="2"/>
  <c r="L126" i="2"/>
  <c r="A127" i="2"/>
  <c r="C127" i="2"/>
  <c r="L127" i="2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89" i="2" l="1"/>
  <c r="B91" i="2"/>
  <c r="B93" i="2"/>
  <c r="B95" i="2"/>
  <c r="B125" i="2"/>
  <c r="B147" i="2"/>
  <c r="B149" i="2"/>
  <c r="B87" i="2"/>
  <c r="B108" i="2"/>
  <c r="B96" i="2"/>
  <c r="B119" i="2"/>
  <c r="B100" i="2"/>
  <c r="B141" i="2"/>
  <c r="B114" i="2"/>
  <c r="B98" i="2"/>
  <c r="B121" i="2"/>
  <c r="B105" i="2"/>
  <c r="B137" i="2"/>
  <c r="B133" i="2"/>
  <c r="B129" i="2"/>
  <c r="B90" i="2"/>
  <c r="B92" i="2"/>
  <c r="B127" i="2"/>
  <c r="B103" i="2"/>
  <c r="B115" i="2"/>
  <c r="B97" i="2"/>
  <c r="B110" i="2"/>
  <c r="B116" i="2"/>
  <c r="B144" i="2"/>
  <c r="B117" i="2"/>
  <c r="B140" i="2"/>
  <c r="B136" i="2"/>
  <c r="B132" i="2"/>
  <c r="B128" i="2"/>
  <c r="B142" i="2"/>
  <c r="B123" i="2"/>
  <c r="B143" i="2"/>
  <c r="B94" i="2"/>
  <c r="B124" i="2"/>
  <c r="B146" i="2"/>
  <c r="B101" i="2"/>
  <c r="B145" i="2"/>
  <c r="B111" i="2"/>
  <c r="B120" i="2"/>
  <c r="B122" i="2"/>
  <c r="B106" i="2"/>
  <c r="B112" i="2"/>
  <c r="B113" i="2"/>
  <c r="B139" i="2"/>
  <c r="B135" i="2"/>
  <c r="B131" i="2"/>
  <c r="B151" i="2"/>
  <c r="B126" i="2"/>
  <c r="B148" i="2"/>
  <c r="B88" i="2"/>
  <c r="B86" i="2"/>
  <c r="B85" i="2"/>
  <c r="B99" i="2"/>
  <c r="B107" i="2"/>
  <c r="B104" i="2"/>
  <c r="B102" i="2"/>
  <c r="B130" i="2"/>
  <c r="B134" i="2"/>
  <c r="B118" i="2"/>
  <c r="B150" i="2"/>
  <c r="B138" i="2"/>
  <c r="B109" i="2"/>
  <c r="N84" i="17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A3" i="17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M104" i="2" l="1"/>
  <c r="M120" i="2"/>
  <c r="M125" i="2"/>
  <c r="M150" i="2"/>
  <c r="M108" i="2"/>
  <c r="M112" i="2"/>
  <c r="M96" i="2"/>
  <c r="M97" i="2"/>
  <c r="M98" i="2"/>
  <c r="M99" i="2"/>
  <c r="M100" i="2"/>
  <c r="M101" i="2"/>
  <c r="M102" i="2"/>
  <c r="M103" i="2"/>
  <c r="M107" i="2"/>
  <c r="M111" i="2"/>
  <c r="M115" i="2"/>
  <c r="M119" i="2"/>
  <c r="M151" i="2"/>
  <c r="M116" i="2"/>
  <c r="M124" i="2"/>
  <c r="M123" i="2"/>
  <c r="M126" i="2"/>
  <c r="M106" i="2"/>
  <c r="M139" i="2"/>
  <c r="M130" i="2"/>
  <c r="M91" i="2"/>
  <c r="M145" i="2"/>
  <c r="M141" i="2"/>
  <c r="M131" i="2"/>
  <c r="M147" i="2"/>
  <c r="M85" i="2"/>
  <c r="M92" i="2"/>
  <c r="M117" i="2"/>
  <c r="M109" i="2"/>
  <c r="M118" i="2"/>
  <c r="M146" i="2"/>
  <c r="M137" i="2"/>
  <c r="M128" i="2"/>
  <c r="M89" i="2"/>
  <c r="M144" i="2"/>
  <c r="M140" i="2"/>
  <c r="M138" i="2"/>
  <c r="M129" i="2"/>
  <c r="M90" i="2"/>
  <c r="M113" i="2"/>
  <c r="M110" i="2"/>
  <c r="M142" i="2"/>
  <c r="M127" i="2"/>
  <c r="M114" i="2"/>
  <c r="M135" i="2"/>
  <c r="M95" i="2"/>
  <c r="M87" i="2"/>
  <c r="M143" i="2"/>
  <c r="M148" i="2"/>
  <c r="M136" i="2"/>
  <c r="M133" i="2"/>
  <c r="M88" i="2"/>
  <c r="M121" i="2"/>
  <c r="M105" i="2"/>
  <c r="M122" i="2"/>
  <c r="M132" i="2"/>
  <c r="M93" i="2"/>
  <c r="M134" i="2"/>
  <c r="M94" i="2"/>
  <c r="M149" i="2"/>
  <c r="M86" i="2"/>
  <c r="E118" i="2"/>
  <c r="N118" i="2"/>
  <c r="O118" i="2" s="1"/>
  <c r="E104" i="2"/>
  <c r="N104" i="2"/>
  <c r="O104" i="2" s="1"/>
  <c r="E86" i="2"/>
  <c r="N86" i="2"/>
  <c r="O86" i="2" s="1"/>
  <c r="N151" i="2"/>
  <c r="O151" i="2" s="1"/>
  <c r="E151" i="2"/>
  <c r="F151" i="2" s="1"/>
  <c r="E113" i="2"/>
  <c r="N113" i="2"/>
  <c r="O113" i="2" s="1"/>
  <c r="N120" i="2"/>
  <c r="O120" i="2" s="1"/>
  <c r="E120" i="2"/>
  <c r="E146" i="2"/>
  <c r="N146" i="2"/>
  <c r="O146" i="2" s="1"/>
  <c r="E123" i="2"/>
  <c r="N123" i="2"/>
  <c r="O123" i="2" s="1"/>
  <c r="N136" i="2"/>
  <c r="O136" i="2" s="1"/>
  <c r="E136" i="2"/>
  <c r="N116" i="2"/>
  <c r="O116" i="2" s="1"/>
  <c r="E116" i="2"/>
  <c r="N103" i="2"/>
  <c r="O103" i="2" s="1"/>
  <c r="E103" i="2"/>
  <c r="E129" i="2"/>
  <c r="N129" i="2"/>
  <c r="O129" i="2" s="1"/>
  <c r="E121" i="2"/>
  <c r="N121" i="2"/>
  <c r="O121" i="2" s="1"/>
  <c r="N100" i="2"/>
  <c r="O100" i="2" s="1"/>
  <c r="E100" i="2"/>
  <c r="F100" i="2" s="1"/>
  <c r="E87" i="2"/>
  <c r="N87" i="2"/>
  <c r="O87" i="2" s="1"/>
  <c r="E95" i="2"/>
  <c r="N95" i="2"/>
  <c r="O95" i="2" s="1"/>
  <c r="D415" i="15"/>
  <c r="E415" i="15" s="1"/>
  <c r="E109" i="2"/>
  <c r="N109" i="2"/>
  <c r="O109" i="2" s="1"/>
  <c r="N134" i="2"/>
  <c r="O134" i="2" s="1"/>
  <c r="E134" i="2"/>
  <c r="E107" i="2"/>
  <c r="N107" i="2"/>
  <c r="O107" i="2" s="1"/>
  <c r="E88" i="2"/>
  <c r="N88" i="2"/>
  <c r="O88" i="2" s="1"/>
  <c r="E131" i="2"/>
  <c r="N131" i="2"/>
  <c r="O131" i="2" s="1"/>
  <c r="E112" i="2"/>
  <c r="N112" i="2"/>
  <c r="O112" i="2" s="1"/>
  <c r="N111" i="2"/>
  <c r="O111" i="2" s="1"/>
  <c r="E111" i="2"/>
  <c r="E124" i="2"/>
  <c r="N124" i="2"/>
  <c r="O124" i="2" s="1"/>
  <c r="E142" i="2"/>
  <c r="N142" i="2"/>
  <c r="O142" i="2" s="1"/>
  <c r="N140" i="2"/>
  <c r="O140" i="2" s="1"/>
  <c r="E140" i="2"/>
  <c r="E110" i="2"/>
  <c r="N110" i="2"/>
  <c r="O110" i="2" s="1"/>
  <c r="E127" i="2"/>
  <c r="N127" i="2"/>
  <c r="O127" i="2" s="1"/>
  <c r="E133" i="2"/>
  <c r="N133" i="2"/>
  <c r="O133" i="2" s="1"/>
  <c r="N98" i="2"/>
  <c r="O98" i="2" s="1"/>
  <c r="E98" i="2"/>
  <c r="F98" i="2" s="1"/>
  <c r="N119" i="2"/>
  <c r="O119" i="2" s="1"/>
  <c r="E119" i="2"/>
  <c r="E149" i="2"/>
  <c r="N149" i="2"/>
  <c r="O149" i="2" s="1"/>
  <c r="E93" i="2"/>
  <c r="N93" i="2"/>
  <c r="O93" i="2" s="1"/>
  <c r="D122" i="2"/>
  <c r="F122" i="2" s="1"/>
  <c r="D106" i="2"/>
  <c r="F106" i="2" s="1"/>
  <c r="D110" i="2"/>
  <c r="F110" i="2" s="1"/>
  <c r="D114" i="2"/>
  <c r="D86" i="2"/>
  <c r="D88" i="2"/>
  <c r="F88" i="2" s="1"/>
  <c r="D90" i="2"/>
  <c r="D92" i="2"/>
  <c r="D94" i="2"/>
  <c r="F94" i="2" s="1"/>
  <c r="D128" i="2"/>
  <c r="D129" i="2"/>
  <c r="D130" i="2"/>
  <c r="D131" i="2"/>
  <c r="D132" i="2"/>
  <c r="F132" i="2" s="1"/>
  <c r="D133" i="2"/>
  <c r="D134" i="2"/>
  <c r="D135" i="2"/>
  <c r="D136" i="2"/>
  <c r="F136" i="2" s="1"/>
  <c r="D137" i="2"/>
  <c r="D138" i="2"/>
  <c r="D139" i="2"/>
  <c r="D146" i="2"/>
  <c r="F146" i="2" s="1"/>
  <c r="D148" i="2"/>
  <c r="D105" i="2"/>
  <c r="D109" i="2"/>
  <c r="F109" i="2" s="1"/>
  <c r="D113" i="2"/>
  <c r="F113" i="2" s="1"/>
  <c r="D117" i="2"/>
  <c r="D118" i="2"/>
  <c r="D127" i="2"/>
  <c r="F127" i="2" s="1"/>
  <c r="D95" i="2"/>
  <c r="F95" i="2" s="1"/>
  <c r="D111" i="2"/>
  <c r="F111" i="2" s="1"/>
  <c r="D145" i="2"/>
  <c r="D85" i="2"/>
  <c r="F85" i="2" s="1"/>
  <c r="D120" i="2"/>
  <c r="F120" i="2" s="1"/>
  <c r="D112" i="2"/>
  <c r="D104" i="2"/>
  <c r="F104" i="2" s="1"/>
  <c r="D126" i="2"/>
  <c r="D121" i="2"/>
  <c r="F121" i="2" s="1"/>
  <c r="D100" i="2"/>
  <c r="D96" i="2"/>
  <c r="D123" i="2"/>
  <c r="F123" i="2" s="1"/>
  <c r="D107" i="2"/>
  <c r="F107" i="2" s="1"/>
  <c r="D141" i="2"/>
  <c r="D142" i="2"/>
  <c r="D144" i="2"/>
  <c r="D125" i="2"/>
  <c r="D147" i="2"/>
  <c r="D140" i="2"/>
  <c r="D103" i="2"/>
  <c r="D99" i="2"/>
  <c r="D119" i="2"/>
  <c r="F119" i="2" s="1"/>
  <c r="D149" i="2"/>
  <c r="D89" i="2"/>
  <c r="F89" i="2" s="1"/>
  <c r="D124" i="2"/>
  <c r="F124" i="2" s="1"/>
  <c r="D116" i="2"/>
  <c r="D108" i="2"/>
  <c r="D91" i="2"/>
  <c r="D93" i="2"/>
  <c r="F93" i="2" s="1"/>
  <c r="D151" i="2"/>
  <c r="D102" i="2"/>
  <c r="D98" i="2"/>
  <c r="D115" i="2"/>
  <c r="F115" i="2" s="1"/>
  <c r="D87" i="2"/>
  <c r="D143" i="2"/>
  <c r="D101" i="2"/>
  <c r="D97" i="2"/>
  <c r="D150" i="2"/>
  <c r="B82" i="17"/>
  <c r="C82" i="17" s="1"/>
  <c r="D82" i="17" s="1"/>
  <c r="N138" i="2"/>
  <c r="O138" i="2" s="1"/>
  <c r="E138" i="2"/>
  <c r="N130" i="2"/>
  <c r="O130" i="2" s="1"/>
  <c r="E130" i="2"/>
  <c r="E99" i="2"/>
  <c r="N99" i="2"/>
  <c r="O99" i="2" s="1"/>
  <c r="E148" i="2"/>
  <c r="N148" i="2"/>
  <c r="O148" i="2" s="1"/>
  <c r="E135" i="2"/>
  <c r="F135" i="2" s="1"/>
  <c r="N135" i="2"/>
  <c r="O135" i="2" s="1"/>
  <c r="N106" i="2"/>
  <c r="O106" i="2" s="1"/>
  <c r="E106" i="2"/>
  <c r="N145" i="2"/>
  <c r="O145" i="2" s="1"/>
  <c r="E145" i="2"/>
  <c r="F145" i="2" s="1"/>
  <c r="E94" i="2"/>
  <c r="N94" i="2"/>
  <c r="O94" i="2" s="1"/>
  <c r="N128" i="2"/>
  <c r="O128" i="2" s="1"/>
  <c r="E128" i="2"/>
  <c r="N117" i="2"/>
  <c r="O117" i="2" s="1"/>
  <c r="E117" i="2"/>
  <c r="E97" i="2"/>
  <c r="N97" i="2"/>
  <c r="O97" i="2" s="1"/>
  <c r="E92" i="2"/>
  <c r="N92" i="2"/>
  <c r="O92" i="2" s="1"/>
  <c r="E137" i="2"/>
  <c r="F137" i="2" s="1"/>
  <c r="N137" i="2"/>
  <c r="O137" i="2" s="1"/>
  <c r="N114" i="2"/>
  <c r="O114" i="2" s="1"/>
  <c r="E114" i="2"/>
  <c r="E96" i="2"/>
  <c r="F96" i="2" s="1"/>
  <c r="N96" i="2"/>
  <c r="O96" i="2" s="1"/>
  <c r="E147" i="2"/>
  <c r="N147" i="2"/>
  <c r="O147" i="2" s="1"/>
  <c r="E91" i="2"/>
  <c r="N91" i="2"/>
  <c r="O91" i="2" s="1"/>
  <c r="F83" i="17"/>
  <c r="E150" i="2"/>
  <c r="F150" i="2" s="1"/>
  <c r="N150" i="2"/>
  <c r="O150" i="2" s="1"/>
  <c r="N102" i="2"/>
  <c r="O102" i="2" s="1"/>
  <c r="E102" i="2"/>
  <c r="F102" i="2" s="1"/>
  <c r="E85" i="2"/>
  <c r="N85" i="2"/>
  <c r="O85" i="2" s="1"/>
  <c r="E126" i="2"/>
  <c r="N126" i="2"/>
  <c r="O126" i="2" s="1"/>
  <c r="E139" i="2"/>
  <c r="N139" i="2"/>
  <c r="O139" i="2" s="1"/>
  <c r="N122" i="2"/>
  <c r="O122" i="2" s="1"/>
  <c r="E122" i="2"/>
  <c r="E101" i="2"/>
  <c r="N101" i="2"/>
  <c r="O101" i="2" s="1"/>
  <c r="N143" i="2"/>
  <c r="O143" i="2" s="1"/>
  <c r="E143" i="2"/>
  <c r="F143" i="2" s="1"/>
  <c r="N132" i="2"/>
  <c r="O132" i="2" s="1"/>
  <c r="E132" i="2"/>
  <c r="E144" i="2"/>
  <c r="F144" i="2" s="1"/>
  <c r="N144" i="2"/>
  <c r="O144" i="2" s="1"/>
  <c r="E115" i="2"/>
  <c r="N115" i="2"/>
  <c r="O115" i="2" s="1"/>
  <c r="E90" i="2"/>
  <c r="N90" i="2"/>
  <c r="O90" i="2" s="1"/>
  <c r="E105" i="2"/>
  <c r="N105" i="2"/>
  <c r="O105" i="2" s="1"/>
  <c r="N141" i="2"/>
  <c r="O141" i="2" s="1"/>
  <c r="E141" i="2"/>
  <c r="F141" i="2" s="1"/>
  <c r="N108" i="2"/>
  <c r="O108" i="2" s="1"/>
  <c r="E108" i="2"/>
  <c r="E125" i="2"/>
  <c r="F125" i="2" s="1"/>
  <c r="N125" i="2"/>
  <c r="O125" i="2" s="1"/>
  <c r="E89" i="2"/>
  <c r="N89" i="2"/>
  <c r="O89" i="2" s="1"/>
  <c r="D183" i="15"/>
  <c r="D195" i="15"/>
  <c r="D350" i="15"/>
  <c r="D382" i="15"/>
  <c r="D398" i="15"/>
  <c r="D406" i="15"/>
  <c r="D414" i="15"/>
  <c r="D206" i="15"/>
  <c r="D196" i="15"/>
  <c r="E196" i="15" s="1"/>
  <c r="D43" i="15"/>
  <c r="D150" i="15"/>
  <c r="D149" i="15"/>
  <c r="D351" i="15"/>
  <c r="D391" i="15"/>
  <c r="D344" i="15"/>
  <c r="D352" i="15"/>
  <c r="D156" i="15"/>
  <c r="D189" i="15"/>
  <c r="D240" i="15"/>
  <c r="D341" i="15"/>
  <c r="E342" i="15" s="1"/>
  <c r="D369" i="15"/>
  <c r="D381" i="15"/>
  <c r="D385" i="1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O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E386" i="15" s="1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E409" i="15" s="1"/>
  <c r="D416" i="15"/>
  <c r="D53" i="15"/>
  <c r="D52" i="15"/>
  <c r="D59" i="15"/>
  <c r="D66" i="15"/>
  <c r="D264" i="15"/>
  <c r="D330" i="15"/>
  <c r="E330" i="15" s="1"/>
  <c r="D343" i="15"/>
  <c r="E344" i="15" s="1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E402" i="15" s="1"/>
  <c r="D418" i="15"/>
  <c r="D109" i="15"/>
  <c r="D191" i="15"/>
  <c r="D252" i="15"/>
  <c r="E252" i="15" s="1"/>
  <c r="D268" i="15"/>
  <c r="D319" i="15"/>
  <c r="D332" i="15"/>
  <c r="D340" i="15"/>
  <c r="D354" i="15"/>
  <c r="D366" i="15"/>
  <c r="E366" i="15" s="1"/>
  <c r="D374" i="15"/>
  <c r="E374" i="15" s="1"/>
  <c r="D395" i="15"/>
  <c r="D419" i="15"/>
  <c r="E419" i="15" s="1"/>
  <c r="D349" i="15"/>
  <c r="E350" i="15" s="1"/>
  <c r="D205" i="15"/>
  <c r="D301" i="15"/>
  <c r="D317" i="15"/>
  <c r="D345" i="15"/>
  <c r="E345" i="15" s="1"/>
  <c r="D348" i="15"/>
  <c r="E348" i="15" s="1"/>
  <c r="D353" i="15"/>
  <c r="D367" i="15"/>
  <c r="D383" i="15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D397" i="15"/>
  <c r="D405" i="15"/>
  <c r="E406" i="15" s="1"/>
  <c r="D413" i="15"/>
  <c r="E413" i="15" s="1"/>
  <c r="E407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E190" i="15" s="1"/>
  <c r="D253" i="15"/>
  <c r="E253" i="15" s="1"/>
  <c r="D286" i="15"/>
  <c r="D323" i="15"/>
  <c r="D312" i="15"/>
  <c r="D338" i="15"/>
  <c r="D371" i="15"/>
  <c r="D378" i="15"/>
  <c r="D404" i="15"/>
  <c r="E404" i="15" s="1"/>
  <c r="D411" i="15"/>
  <c r="D54" i="15"/>
  <c r="E54" i="15" s="1"/>
  <c r="D105" i="15"/>
  <c r="D204" i="15"/>
  <c r="D254" i="15"/>
  <c r="E254" i="15" s="1"/>
  <c r="D255" i="15"/>
  <c r="D324" i="15"/>
  <c r="D331" i="15"/>
  <c r="D335" i="15"/>
  <c r="D357" i="15"/>
  <c r="D360" i="15"/>
  <c r="D368" i="15"/>
  <c r="E368" i="15" s="1"/>
  <c r="D375" i="15"/>
  <c r="D393" i="15"/>
  <c r="D401" i="15"/>
  <c r="D44" i="15"/>
  <c r="E44" i="15" s="1"/>
  <c r="D48" i="15"/>
  <c r="D58" i="15"/>
  <c r="D57" i="15"/>
  <c r="D96" i="15"/>
  <c r="D327" i="15"/>
  <c r="D37" i="15"/>
  <c r="D46" i="15"/>
  <c r="D55" i="15"/>
  <c r="E55" i="15" s="1"/>
  <c r="D80" i="15"/>
  <c r="D108" i="15"/>
  <c r="D110" i="15"/>
  <c r="D120" i="15"/>
  <c r="D225" i="15"/>
  <c r="D256" i="15"/>
  <c r="D313" i="15"/>
  <c r="D346" i="15"/>
  <c r="D390" i="15"/>
  <c r="E391" i="15" s="1"/>
  <c r="D62" i="15"/>
  <c r="D325" i="15"/>
  <c r="D328" i="15"/>
  <c r="D336" i="15"/>
  <c r="E337" i="15" s="1"/>
  <c r="D361" i="15"/>
  <c r="D394" i="15"/>
  <c r="D42" i="15"/>
  <c r="E43" i="15" s="1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E271" i="15" s="1"/>
  <c r="D36" i="15"/>
  <c r="D60" i="15"/>
  <c r="D95" i="15"/>
  <c r="D112" i="15"/>
  <c r="D228" i="15"/>
  <c r="E228" i="15" s="1"/>
  <c r="D236" i="15"/>
  <c r="D251" i="15"/>
  <c r="D265" i="15"/>
  <c r="E265" i="15" s="1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E123" i="15" s="1"/>
  <c r="D124" i="15"/>
  <c r="D179" i="15"/>
  <c r="D178" i="15"/>
  <c r="D175" i="15"/>
  <c r="D38" i="15"/>
  <c r="E38" i="15" s="1"/>
  <c r="D68" i="15"/>
  <c r="D74" i="15"/>
  <c r="D40" i="15"/>
  <c r="E40" i="15" s="1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E108" i="15" s="1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E317" i="15" s="1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6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E377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E351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58" i="15"/>
  <c r="E340" i="15"/>
  <c r="E403" i="15" l="1"/>
  <c r="F99" i="2"/>
  <c r="E356" i="15"/>
  <c r="H58" i="13"/>
  <c r="F101" i="2"/>
  <c r="F139" i="2"/>
  <c r="F108" i="2"/>
  <c r="F149" i="2"/>
  <c r="F140" i="2"/>
  <c r="F118" i="2"/>
  <c r="F105" i="2"/>
  <c r="F138" i="2"/>
  <c r="F134" i="2"/>
  <c r="F130" i="2"/>
  <c r="F92" i="2"/>
  <c r="F114" i="2"/>
  <c r="F129" i="2"/>
  <c r="F128" i="2"/>
  <c r="E416" i="15"/>
  <c r="E381" i="15"/>
  <c r="E399" i="15"/>
  <c r="E352" i="15"/>
  <c r="F97" i="2"/>
  <c r="F91" i="2"/>
  <c r="F126" i="2"/>
  <c r="F86" i="2"/>
  <c r="E357" i="15"/>
  <c r="E370" i="15"/>
  <c r="E397" i="15"/>
  <c r="E157" i="15"/>
  <c r="F87" i="2"/>
  <c r="F116" i="2"/>
  <c r="F147" i="2"/>
  <c r="F112" i="2"/>
  <c r="F117" i="2"/>
  <c r="F148" i="2"/>
  <c r="F90" i="2"/>
  <c r="F133" i="2"/>
  <c r="F142" i="2"/>
  <c r="F131" i="2"/>
  <c r="F103" i="2"/>
  <c r="E387" i="15"/>
  <c r="E50" i="15"/>
  <c r="E327" i="15"/>
  <c r="E375" i="15"/>
  <c r="E332" i="15"/>
  <c r="E323" i="15"/>
  <c r="E364" i="15"/>
  <c r="E414" i="15"/>
  <c r="E90" i="15"/>
  <c r="E52" i="15"/>
  <c r="E331" i="15"/>
  <c r="E205" i="15"/>
  <c r="E421" i="15"/>
  <c r="E383" i="15"/>
  <c r="E349" i="15"/>
  <c r="E412" i="15"/>
  <c r="E189" i="15"/>
  <c r="E51" i="15"/>
  <c r="E371" i="15"/>
  <c r="E362" i="15"/>
  <c r="E62" i="15"/>
  <c r="E106" i="15"/>
  <c r="E363" i="15"/>
  <c r="E400" i="15"/>
  <c r="E333" i="15"/>
  <c r="E341" i="15"/>
  <c r="E206" i="15"/>
  <c r="E382" i="15"/>
  <c r="E56" i="15"/>
  <c r="E48" i="15"/>
  <c r="E335" i="15"/>
  <c r="E109" i="15"/>
  <c r="E417" i="15"/>
  <c r="E393" i="15"/>
  <c r="E322" i="15"/>
  <c r="E150" i="15"/>
  <c r="E42" i="15"/>
  <c r="E66" i="15"/>
  <c r="E313" i="15"/>
  <c r="E360" i="15"/>
  <c r="E398" i="15"/>
  <c r="E336" i="15"/>
  <c r="E390" i="15"/>
  <c r="E264" i="15"/>
  <c r="E334" i="15"/>
  <c r="E418" i="15"/>
  <c r="E112" i="15"/>
  <c r="E120" i="15"/>
  <c r="E394" i="15"/>
  <c r="E110" i="15"/>
  <c r="E47" i="15"/>
  <c r="E401" i="15"/>
  <c r="E324" i="15"/>
  <c r="E191" i="15"/>
  <c r="E410" i="15"/>
  <c r="E359" i="15"/>
  <c r="E388" i="15"/>
  <c r="E353" i="15"/>
  <c r="E343" i="15"/>
  <c r="E408" i="15"/>
  <c r="E384" i="15"/>
  <c r="E372" i="15"/>
  <c r="E286" i="15"/>
  <c r="E367" i="15"/>
  <c r="E57" i="15"/>
  <c r="E49" i="15"/>
  <c r="E365" i="15"/>
  <c r="H70" i="13"/>
  <c r="H80" i="13"/>
  <c r="H16" i="13"/>
  <c r="H48" i="13"/>
  <c r="H14" i="13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B113" i="15"/>
  <c r="G70" i="16" l="1"/>
  <c r="F71" i="16"/>
  <c r="H71" i="16" s="1"/>
  <c r="I69" i="17"/>
  <c r="G70" i="17"/>
  <c r="H69" i="17"/>
  <c r="B114" i="15"/>
  <c r="F72" i="16" l="1"/>
  <c r="H72" i="16" s="1"/>
  <c r="G71" i="16"/>
  <c r="I70" i="17"/>
  <c r="G71" i="17"/>
  <c r="H70" i="17"/>
  <c r="B115" i="15"/>
  <c r="G72" i="16" l="1"/>
  <c r="F73" i="16"/>
  <c r="H73" i="16" s="1"/>
  <c r="G72" i="17"/>
  <c r="I71" i="17"/>
  <c r="H71" i="17"/>
  <c r="B116" i="15"/>
  <c r="F74" i="16" l="1"/>
  <c r="H74" i="16" s="1"/>
  <c r="G73" i="16"/>
  <c r="G73" i="17"/>
  <c r="I72" i="17"/>
  <c r="H72" i="17"/>
  <c r="B117" i="15"/>
  <c r="G74" i="16" l="1"/>
  <c r="F75" i="16"/>
  <c r="H75" i="16" s="1"/>
  <c r="I73" i="17"/>
  <c r="G74" i="17"/>
  <c r="H73" i="17"/>
  <c r="B118" i="15"/>
  <c r="G75" i="16" l="1"/>
  <c r="F76" i="16"/>
  <c r="H76" i="16" s="1"/>
  <c r="G75" i="17"/>
  <c r="I74" i="17"/>
  <c r="H74" i="17"/>
  <c r="B119" i="15"/>
  <c r="F77" i="16" l="1"/>
  <c r="H77" i="16" s="1"/>
  <c r="G76" i="16"/>
  <c r="G76" i="17"/>
  <c r="I75" i="17"/>
  <c r="H75" i="17"/>
  <c r="B120" i="15"/>
  <c r="G77" i="16" l="1"/>
  <c r="F78" i="16"/>
  <c r="H78" i="16" s="1"/>
  <c r="G77" i="17"/>
  <c r="I76" i="17"/>
  <c r="H76" i="17"/>
  <c r="B121" i="15"/>
  <c r="G78" i="16" l="1"/>
  <c r="F79" i="16"/>
  <c r="H79" i="16" s="1"/>
  <c r="I77" i="17"/>
  <c r="G78" i="17"/>
  <c r="H77" i="17"/>
  <c r="B122" i="15"/>
  <c r="F80" i="16" l="1"/>
  <c r="H80" i="16" s="1"/>
  <c r="G79" i="16"/>
  <c r="I78" i="17"/>
  <c r="G79" i="17"/>
  <c r="H78" i="17"/>
  <c r="B123" i="15"/>
  <c r="F81" i="16" l="1"/>
  <c r="H81" i="16" s="1"/>
  <c r="G80" i="16"/>
  <c r="G80" i="17"/>
  <c r="I79" i="17"/>
  <c r="H79" i="17"/>
  <c r="B124" i="15"/>
  <c r="F82" i="16" l="1"/>
  <c r="H82" i="16" s="1"/>
  <c r="G81" i="16"/>
  <c r="G81" i="17"/>
  <c r="I80" i="17"/>
  <c r="H80" i="17"/>
  <c r="B125" i="15"/>
  <c r="F83" i="16" l="1"/>
  <c r="H83" i="16" s="1"/>
  <c r="G82" i="16"/>
  <c r="I81" i="17"/>
  <c r="G82" i="17"/>
  <c r="H81" i="17"/>
  <c r="B126" i="15"/>
  <c r="F84" i="16" l="1"/>
  <c r="H84" i="16" s="1"/>
  <c r="J5" i="16" s="1"/>
  <c r="G83" i="16"/>
  <c r="G83" i="17"/>
  <c r="I82" i="17"/>
  <c r="H82" i="17"/>
  <c r="B127" i="15"/>
  <c r="G84" i="16" l="1"/>
  <c r="J3" i="16" s="1"/>
  <c r="K3" i="16" s="1"/>
  <c r="K5" i="16" s="1"/>
  <c r="T8" i="16" s="1"/>
  <c r="G84" i="17"/>
  <c r="I83" i="17"/>
  <c r="H83" i="17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N153" i="2" l="1"/>
  <c r="N154" i="2" s="1"/>
  <c r="I81" i="13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5" i="2"/>
  <c r="G21" i="2"/>
  <c r="G23" i="2"/>
  <c r="G29" i="2"/>
  <c r="G31" i="2"/>
  <c r="G32" i="2"/>
  <c r="G40" i="2"/>
  <c r="G45" i="2"/>
  <c r="G47" i="2"/>
  <c r="G53" i="2"/>
  <c r="G55" i="2"/>
  <c r="G56" i="2"/>
  <c r="G64" i="2"/>
  <c r="G69" i="2"/>
  <c r="G71" i="2"/>
  <c r="G77" i="2"/>
  <c r="G79" i="2"/>
  <c r="P150" i="2" l="1"/>
  <c r="P151" i="2"/>
  <c r="G151" i="2"/>
  <c r="G150" i="2"/>
  <c r="P146" i="2"/>
  <c r="P148" i="2"/>
  <c r="P147" i="2"/>
  <c r="P149" i="2"/>
  <c r="P128" i="2"/>
  <c r="P136" i="2"/>
  <c r="P143" i="2"/>
  <c r="P133" i="2"/>
  <c r="P130" i="2"/>
  <c r="P138" i="2"/>
  <c r="P145" i="2"/>
  <c r="P135" i="2"/>
  <c r="P132" i="2"/>
  <c r="P140" i="2"/>
  <c r="P129" i="2"/>
  <c r="P137" i="2"/>
  <c r="P142" i="2"/>
  <c r="P134" i="2"/>
  <c r="P141" i="2"/>
  <c r="P131" i="2"/>
  <c r="P139" i="2"/>
  <c r="P144" i="2"/>
  <c r="G148" i="2"/>
  <c r="G149" i="2"/>
  <c r="G146" i="2"/>
  <c r="G147" i="2"/>
  <c r="G144" i="2"/>
  <c r="G134" i="2"/>
  <c r="G141" i="2"/>
  <c r="G129" i="2"/>
  <c r="G137" i="2"/>
  <c r="G128" i="2"/>
  <c r="G136" i="2"/>
  <c r="G143" i="2"/>
  <c r="G131" i="2"/>
  <c r="G139" i="2"/>
  <c r="G130" i="2"/>
  <c r="G138" i="2"/>
  <c r="G145" i="2"/>
  <c r="G133" i="2"/>
  <c r="G142" i="2"/>
  <c r="G132" i="2"/>
  <c r="G140" i="2"/>
  <c r="G135" i="2"/>
  <c r="P125" i="2"/>
  <c r="P126" i="2"/>
  <c r="P124" i="2"/>
  <c r="P127" i="2"/>
  <c r="P105" i="2"/>
  <c r="P103" i="2"/>
  <c r="P114" i="2"/>
  <c r="P112" i="2"/>
  <c r="P110" i="2"/>
  <c r="P97" i="2"/>
  <c r="P101" i="2"/>
  <c r="P120" i="2"/>
  <c r="P115" i="2"/>
  <c r="P96" i="2"/>
  <c r="P108" i="2"/>
  <c r="P113" i="2"/>
  <c r="P104" i="2"/>
  <c r="P100" i="2"/>
  <c r="P116" i="2"/>
  <c r="P98" i="2"/>
  <c r="P117" i="2"/>
  <c r="P123" i="2"/>
  <c r="P99" i="2"/>
  <c r="P121" i="2"/>
  <c r="P109" i="2"/>
  <c r="P106" i="2"/>
  <c r="P122" i="2"/>
  <c r="P119" i="2"/>
  <c r="P111" i="2"/>
  <c r="P107" i="2"/>
  <c r="P118" i="2"/>
  <c r="P102" i="2"/>
  <c r="G13" i="2"/>
  <c r="G127" i="2"/>
  <c r="G124" i="2"/>
  <c r="G125" i="2"/>
  <c r="G126" i="2"/>
  <c r="G122" i="2"/>
  <c r="G103" i="2"/>
  <c r="G109" i="2"/>
  <c r="G113" i="2"/>
  <c r="G110" i="2"/>
  <c r="G107" i="2"/>
  <c r="G123" i="2"/>
  <c r="G120" i="2"/>
  <c r="G117" i="2"/>
  <c r="G115" i="2"/>
  <c r="G111" i="2"/>
  <c r="G102" i="2"/>
  <c r="G112" i="2"/>
  <c r="G97" i="2"/>
  <c r="G104" i="2"/>
  <c r="G106" i="2"/>
  <c r="G118" i="2"/>
  <c r="G98" i="2"/>
  <c r="G114" i="2"/>
  <c r="G99" i="2"/>
  <c r="G119" i="2"/>
  <c r="G116" i="2"/>
  <c r="G105" i="2"/>
  <c r="G121" i="2"/>
  <c r="G100" i="2"/>
  <c r="G96" i="2"/>
  <c r="G108" i="2"/>
  <c r="G101" i="2"/>
  <c r="G72" i="2"/>
  <c r="G63" i="2"/>
  <c r="G48" i="2"/>
  <c r="G37" i="2"/>
  <c r="G24" i="2"/>
  <c r="P88" i="2"/>
  <c r="P93" i="2"/>
  <c r="P94" i="2"/>
  <c r="P86" i="2"/>
  <c r="P87" i="2"/>
  <c r="P89" i="2"/>
  <c r="P90" i="2"/>
  <c r="P91" i="2"/>
  <c r="P92" i="2"/>
  <c r="P95" i="2"/>
  <c r="P85" i="2"/>
  <c r="G3" i="2"/>
  <c r="G94" i="2"/>
  <c r="G92" i="2"/>
  <c r="G85" i="2"/>
  <c r="G91" i="2"/>
  <c r="G87" i="2"/>
  <c r="G88" i="2"/>
  <c r="G95" i="2"/>
  <c r="G90" i="2"/>
  <c r="G86" i="2"/>
  <c r="G93" i="2"/>
  <c r="G89" i="2"/>
  <c r="G84" i="2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<sst xmlns="http://schemas.openxmlformats.org/spreadsheetml/2006/main" count="758" uniqueCount="466">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</sst>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Input!$J$1:$J$2</c:f>
              <c:strCache>
                <c:ptCount val="2"/>
              </c:strCache>
            </c:strRef>
          </c:tx>
          <c:marker>
            <c:symbol val="none"/>
          </c:marker>
          <c:xVal>
            <c:strRef>
              <c:f>Input!$G$3:$G$421</c:f>
              <c:strCache>
                <c:ptCount val="150"/>
                <c:pt idx="0">
                  <c:v>Day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128</c:v>
                </c:pt>
                <c:pt idx="5">
                  <c:v>129</c:v>
                </c:pt>
                <c:pt idx="6">
                  <c:v>130</c:v>
                </c:pt>
                <c:pt idx="7">
                  <c:v>131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135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139</c:v>
                </c:pt>
                <c:pt idx="16">
                  <c:v>140</c:v>
                </c:pt>
                <c:pt idx="17">
                  <c:v>141</c:v>
                </c:pt>
                <c:pt idx="18">
                  <c:v>142</c:v>
                </c:pt>
                <c:pt idx="19">
                  <c:v>143</c:v>
                </c:pt>
                <c:pt idx="20">
                  <c:v>144</c:v>
                </c:pt>
                <c:pt idx="21">
                  <c:v>145</c:v>
                </c:pt>
                <c:pt idx="22">
                  <c:v>146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150</c:v>
                </c:pt>
                <c:pt idx="27">
                  <c:v>151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155</c:v>
                </c:pt>
                <c:pt idx="32">
                  <c:v>156</c:v>
                </c:pt>
                <c:pt idx="33">
                  <c:v>157</c:v>
                </c:pt>
                <c:pt idx="34">
                  <c:v>158</c:v>
                </c:pt>
                <c:pt idx="35">
                  <c:v>159</c:v>
                </c:pt>
                <c:pt idx="36">
                  <c:v>160</c:v>
                </c:pt>
                <c:pt idx="37">
                  <c:v>161</c:v>
                </c:pt>
                <c:pt idx="38">
                  <c:v>162</c:v>
                </c:pt>
                <c:pt idx="39">
                  <c:v>163</c:v>
                </c:pt>
                <c:pt idx="40">
                  <c:v>164</c:v>
                </c:pt>
                <c:pt idx="41">
                  <c:v>165</c:v>
                </c:pt>
                <c:pt idx="42">
                  <c:v>166</c:v>
                </c:pt>
                <c:pt idx="43">
                  <c:v>167</c:v>
                </c:pt>
                <c:pt idx="44">
                  <c:v>168</c:v>
                </c:pt>
                <c:pt idx="45">
                  <c:v>169</c:v>
                </c:pt>
                <c:pt idx="46">
                  <c:v>170</c:v>
                </c:pt>
                <c:pt idx="47">
                  <c:v>171</c:v>
                </c:pt>
                <c:pt idx="48">
                  <c:v>172</c:v>
                </c:pt>
                <c:pt idx="49">
                  <c:v>173</c:v>
                </c:pt>
                <c:pt idx="50">
                  <c:v>174</c:v>
                </c:pt>
                <c:pt idx="51">
                  <c:v>175</c:v>
                </c:pt>
                <c:pt idx="52">
                  <c:v>176</c:v>
                </c:pt>
                <c:pt idx="53">
                  <c:v>177</c:v>
                </c:pt>
                <c:pt idx="54">
                  <c:v>178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182</c:v>
                </c:pt>
                <c:pt idx="59">
                  <c:v>183</c:v>
                </c:pt>
                <c:pt idx="60">
                  <c:v>184</c:v>
                </c:pt>
                <c:pt idx="61">
                  <c:v>185</c:v>
                </c:pt>
                <c:pt idx="62">
                  <c:v>186</c:v>
                </c:pt>
                <c:pt idx="63">
                  <c:v>187</c:v>
                </c:pt>
                <c:pt idx="64">
                  <c:v>188</c:v>
                </c:pt>
                <c:pt idx="65">
                  <c:v>189</c:v>
                </c:pt>
                <c:pt idx="66">
                  <c:v>190</c:v>
                </c:pt>
                <c:pt idx="67">
                  <c:v>191</c:v>
                </c:pt>
                <c:pt idx="68">
                  <c:v>192</c:v>
                </c:pt>
                <c:pt idx="69">
                  <c:v>193</c:v>
                </c:pt>
                <c:pt idx="70">
                  <c:v>194</c:v>
                </c:pt>
                <c:pt idx="71">
                  <c:v>195</c:v>
                </c:pt>
                <c:pt idx="72">
                  <c:v>196</c:v>
                </c:pt>
                <c:pt idx="73">
                  <c:v>197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201</c:v>
                </c:pt>
                <c:pt idx="78">
                  <c:v>202</c:v>
                </c:pt>
                <c:pt idx="79">
                  <c:v>203</c:v>
                </c:pt>
                <c:pt idx="80">
                  <c:v>204</c:v>
                </c:pt>
                <c:pt idx="81">
                  <c:v>205</c:v>
                </c:pt>
                <c:pt idx="82">
                  <c:v>206</c:v>
                </c:pt>
                <c:pt idx="83">
                  <c:v>207</c:v>
                </c:pt>
                <c:pt idx="84">
                  <c:v>208</c:v>
                </c:pt>
                <c:pt idx="85">
                  <c:v>209</c:v>
                </c:pt>
                <c:pt idx="86">
                  <c:v>210</c:v>
                </c:pt>
                <c:pt idx="87">
                  <c:v>211</c:v>
                </c:pt>
                <c:pt idx="88">
                  <c:v>212</c:v>
                </c:pt>
                <c:pt idx="89">
                  <c:v>213</c:v>
                </c:pt>
                <c:pt idx="90">
                  <c:v>214</c:v>
                </c:pt>
                <c:pt idx="91">
                  <c:v>215</c:v>
                </c:pt>
                <c:pt idx="92">
                  <c:v>216</c:v>
                </c:pt>
                <c:pt idx="93">
                  <c:v>217</c:v>
                </c:pt>
                <c:pt idx="94">
                  <c:v>218</c:v>
                </c:pt>
                <c:pt idx="95">
                  <c:v>219</c:v>
                </c:pt>
                <c:pt idx="96">
                  <c:v>220</c:v>
                </c:pt>
                <c:pt idx="97">
                  <c:v>221</c:v>
                </c:pt>
                <c:pt idx="98">
                  <c:v>222</c:v>
                </c:pt>
                <c:pt idx="99">
                  <c:v>223</c:v>
                </c:pt>
                <c:pt idx="100">
                  <c:v>224</c:v>
                </c:pt>
                <c:pt idx="101">
                  <c:v>225</c:v>
                </c:pt>
                <c:pt idx="102">
                  <c:v>226</c:v>
                </c:pt>
                <c:pt idx="103">
                  <c:v>227</c:v>
                </c:pt>
                <c:pt idx="104">
                  <c:v>228</c:v>
                </c:pt>
                <c:pt idx="105">
                  <c:v>229</c:v>
                </c:pt>
                <c:pt idx="106">
                  <c:v>230</c:v>
                </c:pt>
                <c:pt idx="107">
                  <c:v>231</c:v>
                </c:pt>
                <c:pt idx="108">
                  <c:v>232</c:v>
                </c:pt>
                <c:pt idx="109">
                  <c:v>233</c:v>
                </c:pt>
                <c:pt idx="110">
                  <c:v>234</c:v>
                </c:pt>
                <c:pt idx="111">
                  <c:v>235</c:v>
                </c:pt>
                <c:pt idx="112">
                  <c:v>236</c:v>
                </c:pt>
                <c:pt idx="113">
                  <c:v>237</c:v>
                </c:pt>
                <c:pt idx="114">
                  <c:v>238</c:v>
                </c:pt>
                <c:pt idx="115">
                  <c:v>239</c:v>
                </c:pt>
                <c:pt idx="116">
                  <c:v>240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244</c:v>
                </c:pt>
                <c:pt idx="121">
                  <c:v>245</c:v>
                </c:pt>
                <c:pt idx="122">
                  <c:v>246</c:v>
                </c:pt>
                <c:pt idx="123">
                  <c:v>247</c:v>
                </c:pt>
                <c:pt idx="124">
                  <c:v>248</c:v>
                </c:pt>
                <c:pt idx="125">
                  <c:v>249</c:v>
                </c:pt>
                <c:pt idx="126">
                  <c:v>250</c:v>
                </c:pt>
                <c:pt idx="127">
                  <c:v>251</c:v>
                </c:pt>
                <c:pt idx="128">
                  <c:v>252</c:v>
                </c:pt>
                <c:pt idx="129">
                  <c:v>253</c:v>
                </c:pt>
                <c:pt idx="130">
                  <c:v>254</c:v>
                </c:pt>
                <c:pt idx="131">
                  <c:v>255</c:v>
                </c:pt>
                <c:pt idx="132">
                  <c:v>256</c:v>
                </c:pt>
                <c:pt idx="133">
                  <c:v>257</c:v>
                </c:pt>
                <c:pt idx="134">
                  <c:v>258</c:v>
                </c:pt>
                <c:pt idx="135">
                  <c:v>259</c:v>
                </c:pt>
                <c:pt idx="136">
                  <c:v>260</c:v>
                </c:pt>
                <c:pt idx="137">
                  <c:v>261</c:v>
                </c:pt>
                <c:pt idx="138">
                  <c:v>262</c:v>
                </c:pt>
                <c:pt idx="139">
                  <c:v>263</c:v>
                </c:pt>
                <c:pt idx="140">
                  <c:v>264</c:v>
                </c:pt>
                <c:pt idx="141">
                  <c:v>265</c:v>
                </c:pt>
                <c:pt idx="142">
                  <c:v>266</c:v>
                </c:pt>
                <c:pt idx="143">
                  <c:v>267</c:v>
                </c:pt>
                <c:pt idx="144">
                  <c:v>268</c:v>
                </c:pt>
                <c:pt idx="145">
                  <c:v>269</c:v>
                </c:pt>
                <c:pt idx="146">
                  <c:v>270</c:v>
                </c:pt>
                <c:pt idx="147">
                  <c:v>271</c:v>
                </c:pt>
                <c:pt idx="148">
                  <c:v>272</c:v>
                </c:pt>
                <c:pt idx="149">
                  <c:v>273</c:v>
                </c:pt>
              </c:strCache>
            </c:strRef>
          </c:xVal>
          <c:yVal>
            <c:numRef>
              <c:f>Input!$J$3:$J$421</c:f>
              <c:numCache>
                <c:formatCode>General</c:formatCode>
                <c:ptCount val="419"/>
                <c:pt idx="0">
                  <c:v>0</c:v>
                </c:pt>
                <c:pt idx="1">
                  <c:v>5.8193908193907191</c:v>
                </c:pt>
                <c:pt idx="2">
                  <c:v>5.278850278849859</c:v>
                </c:pt>
                <c:pt idx="3">
                  <c:v>5.6606606606610512</c:v>
                </c:pt>
                <c:pt idx="4">
                  <c:v>6.8833118833117624</c:v>
                </c:pt>
                <c:pt idx="5">
                  <c:v>8.2518232518232253</c:v>
                </c:pt>
                <c:pt idx="6">
                  <c:v>8.2732732732729346</c:v>
                </c:pt>
                <c:pt idx="7">
                  <c:v>8.6936936936945131</c:v>
                </c:pt>
                <c:pt idx="8">
                  <c:v>8.9811239811242558</c:v>
                </c:pt>
                <c:pt idx="9">
                  <c:v>9.362934362933629</c:v>
                </c:pt>
                <c:pt idx="10">
                  <c:v>10.7764907764913</c:v>
                </c:pt>
                <c:pt idx="11">
                  <c:v>10.579150579150337</c:v>
                </c:pt>
                <c:pt idx="12">
                  <c:v>10.577005577005366</c:v>
                </c:pt>
                <c:pt idx="13">
                  <c:v>10.952380952381645</c:v>
                </c:pt>
                <c:pt idx="14">
                  <c:v>10.967395967395532</c:v>
                </c:pt>
                <c:pt idx="15">
                  <c:v>11.130416130416052</c:v>
                </c:pt>
                <c:pt idx="16">
                  <c:v>11.237666237665508</c:v>
                </c:pt>
                <c:pt idx="17">
                  <c:v>9.5323895323899706</c:v>
                </c:pt>
                <c:pt idx="18">
                  <c:v>9.5795795795802405</c:v>
                </c:pt>
                <c:pt idx="19">
                  <c:v>9.8541398541392482</c:v>
                </c:pt>
                <c:pt idx="20">
                  <c:v>10.027885027884622</c:v>
                </c:pt>
                <c:pt idx="21">
                  <c:v>9.8991848991845472</c:v>
                </c:pt>
                <c:pt idx="22">
                  <c:v>9.9399399399408139</c:v>
                </c:pt>
                <c:pt idx="23">
                  <c:v>10.165165165164581</c:v>
                </c:pt>
                <c:pt idx="24">
                  <c:v>10.383955383955254</c:v>
                </c:pt>
                <c:pt idx="25">
                  <c:v>10.89232089232155</c:v>
                </c:pt>
                <c:pt idx="26">
                  <c:v>11.05748605748613</c:v>
                </c:pt>
                <c:pt idx="27">
                  <c:v>11.297726297725603</c:v>
                </c:pt>
                <c:pt idx="28">
                  <c:v>11.284856284856687</c:v>
                </c:pt>
                <c:pt idx="29">
                  <c:v>11.280566280566745</c:v>
                </c:pt>
                <c:pt idx="30">
                  <c:v>11.823251823251667</c:v>
                </c:pt>
                <c:pt idx="31">
                  <c:v>12.087087087087639</c:v>
                </c:pt>
                <c:pt idx="32">
                  <c:v>12.288717288717635</c:v>
                </c:pt>
                <c:pt idx="33">
                  <c:v>12.511797511795521</c:v>
                </c:pt>
                <c:pt idx="34">
                  <c:v>12.492492492493511</c:v>
                </c:pt>
                <c:pt idx="35">
                  <c:v>12.486057486056779</c:v>
                </c:pt>
                <c:pt idx="36">
                  <c:v>13.17031317031433</c:v>
                </c:pt>
                <c:pt idx="37">
                  <c:v>12.908622908622419</c:v>
                </c:pt>
                <c:pt idx="38">
                  <c:v>13.933933933933986</c:v>
                </c:pt>
                <c:pt idx="39">
                  <c:v>14.187044187044194</c:v>
                </c:pt>
                <c:pt idx="40">
                  <c:v>14.570999570999447</c:v>
                </c:pt>
                <c:pt idx="41">
                  <c:v>15.791505791507007</c:v>
                </c:pt>
                <c:pt idx="42">
                  <c:v>16.33633633633508</c:v>
                </c:pt>
                <c:pt idx="43">
                  <c:v>16.428571428571558</c:v>
                </c:pt>
                <c:pt idx="44">
                  <c:v>16.207636207635005</c:v>
                </c:pt>
                <c:pt idx="45">
                  <c:v>16.08108108108263</c:v>
                </c:pt>
                <c:pt idx="46">
                  <c:v>15.658515658515171</c:v>
                </c:pt>
                <c:pt idx="47">
                  <c:v>15.772200772201359</c:v>
                </c:pt>
                <c:pt idx="48">
                  <c:v>14.899184899184547</c:v>
                </c:pt>
                <c:pt idx="49">
                  <c:v>15.49120549120471</c:v>
                </c:pt>
                <c:pt idx="50">
                  <c:v>15.353925353925661</c:v>
                </c:pt>
                <c:pt idx="51">
                  <c:v>15.909480909481317</c:v>
                </c:pt>
                <c:pt idx="52">
                  <c:v>16.113256113256284</c:v>
                </c:pt>
                <c:pt idx="53">
                  <c:v>16.61947661947579</c:v>
                </c:pt>
                <c:pt idx="54">
                  <c:v>17.34877734877773</c:v>
                </c:pt>
                <c:pt idx="55">
                  <c:v>17.870012870012943</c:v>
                </c:pt>
                <c:pt idx="56">
                  <c:v>17.483912483911809</c:v>
                </c:pt>
                <c:pt idx="57">
                  <c:v>18.929643929644953</c:v>
                </c:pt>
                <c:pt idx="58">
                  <c:v>19.860574860574161</c:v>
                </c:pt>
                <c:pt idx="59">
                  <c:v>20.098670098669572</c:v>
                </c:pt>
                <c:pt idx="60">
                  <c:v>21.085371085371662</c:v>
                </c:pt>
                <c:pt idx="61">
                  <c:v>21.542256542256837</c:v>
                </c:pt>
                <c:pt idx="62">
                  <c:v>22.966537966538453</c:v>
                </c:pt>
                <c:pt idx="63">
                  <c:v>24.478764478763878</c:v>
                </c:pt>
                <c:pt idx="64">
                  <c:v>27.209352209351891</c:v>
                </c:pt>
                <c:pt idx="65">
                  <c:v>30.51694551694527</c:v>
                </c:pt>
                <c:pt idx="66">
                  <c:v>33.015873015873694</c:v>
                </c:pt>
                <c:pt idx="67">
                  <c:v>35.484770484770706</c:v>
                </c:pt>
                <c:pt idx="68">
                  <c:v>38.024453024452669</c:v>
                </c:pt>
                <c:pt idx="69">
                  <c:v>41.45431145431121</c:v>
                </c:pt>
                <c:pt idx="70">
                  <c:v>45.066495066495008</c:v>
                </c:pt>
                <c:pt idx="71">
                  <c:v>45.800085800085981</c:v>
                </c:pt>
                <c:pt idx="72">
                  <c:v>45.098670098669572</c:v>
                </c:pt>
                <c:pt idx="73">
                  <c:v>46.477906477906799</c:v>
                </c:pt>
                <c:pt idx="74">
                  <c:v>49.335049335049916</c:v>
                </c:pt>
                <c:pt idx="75">
                  <c:v>50.356070356069722</c:v>
                </c:pt>
                <c:pt idx="76">
                  <c:v>52.035607035607427</c:v>
                </c:pt>
                <c:pt idx="77">
                  <c:v>54.019734019735552</c:v>
                </c:pt>
                <c:pt idx="78">
                  <c:v>55.240240240238563</c:v>
                </c:pt>
                <c:pt idx="79">
                  <c:v>58.987558987560078</c:v>
                </c:pt>
                <c:pt idx="80">
                  <c:v>62.897897897897565</c:v>
                </c:pt>
                <c:pt idx="81">
                  <c:v>67.589017589017203</c:v>
                </c:pt>
                <c:pt idx="82">
                  <c:v>74.536679536679003</c:v>
                </c:pt>
                <c:pt idx="83">
                  <c:v>80.008580008580793</c:v>
                </c:pt>
                <c:pt idx="84">
                  <c:v>83.481338481337843</c:v>
                </c:pt>
                <c:pt idx="85">
                  <c:v>87.327327327328021</c:v>
                </c:pt>
                <c:pt idx="86">
                  <c:v>86.632346632346525</c:v>
                </c:pt>
                <c:pt idx="87">
                  <c:v>91.387816387816201</c:v>
                </c:pt>
                <c:pt idx="88">
                  <c:v>93.382668382668271</c:v>
                </c:pt>
                <c:pt idx="89">
                  <c:v>93.983268983268317</c:v>
                </c:pt>
                <c:pt idx="90">
                  <c:v>94.187044187044194</c:v>
                </c:pt>
                <c:pt idx="91">
                  <c:v>108.83740883740938</c:v>
                </c:pt>
                <c:pt idx="92">
                  <c:v>145.87945087945081</c:v>
                </c:pt>
                <c:pt idx="93">
                  <c:v>164.2170742170747</c:v>
                </c:pt>
                <c:pt idx="94">
                  <c:v>180.08794508794472</c:v>
                </c:pt>
                <c:pt idx="95">
                  <c:v>195.21879021879067</c:v>
                </c:pt>
                <c:pt idx="96">
                  <c:v>218.01158301158284</c:v>
                </c:pt>
                <c:pt idx="97">
                  <c:v>232.80351780351793</c:v>
                </c:pt>
                <c:pt idx="98">
                  <c:v>237.72415272415219</c:v>
                </c:pt>
                <c:pt idx="99">
                  <c:v>216.08322608322669</c:v>
                </c:pt>
                <c:pt idx="100">
                  <c:v>219.04118404118344</c:v>
                </c:pt>
                <c:pt idx="101">
                  <c:v>224.81123981124074</c:v>
                </c:pt>
                <c:pt idx="102">
                  <c:v>236.74174174174186</c:v>
                </c:pt>
                <c:pt idx="103">
                  <c:v>239.82625482625554</c:v>
                </c:pt>
                <c:pt idx="104">
                  <c:v>243.62505362505362</c:v>
                </c:pt>
                <c:pt idx="105">
                  <c:v>245.7829257829253</c:v>
                </c:pt>
                <c:pt idx="106">
                  <c:v>254.59673959673819</c:v>
                </c:pt>
                <c:pt idx="107">
                  <c:v>264.95924495924555</c:v>
                </c:pt>
                <c:pt idx="108">
                  <c:v>273.74946374946376</c:v>
                </c:pt>
                <c:pt idx="109">
                  <c:v>288.68511368511463</c:v>
                </c:pt>
                <c:pt idx="110">
                  <c:v>293.53281853281624</c:v>
                </c:pt>
                <c:pt idx="111">
                  <c:v>304.03474903475035</c:v>
                </c:pt>
                <c:pt idx="112">
                  <c:v>318.70870870870931</c:v>
                </c:pt>
                <c:pt idx="113">
                  <c:v>324.73401973401633</c:v>
                </c:pt>
                <c:pt idx="114">
                  <c:v>329.21063921064342</c:v>
                </c:pt>
                <c:pt idx="115">
                  <c:v>332.54611754611506</c:v>
                </c:pt>
                <c:pt idx="116">
                  <c:v>328.28399828399597</c:v>
                </c:pt>
                <c:pt idx="117">
                  <c:v>332.20291720291971</c:v>
                </c:pt>
                <c:pt idx="118">
                  <c:v>340.51265551265715</c:v>
                </c:pt>
                <c:pt idx="119">
                  <c:v>338.15958815958948</c:v>
                </c:pt>
                <c:pt idx="120">
                  <c:v>345.58987558987246</c:v>
                </c:pt>
                <c:pt idx="121">
                  <c:v>341.42857142857065</c:v>
                </c:pt>
                <c:pt idx="122">
                  <c:v>335.27885027885168</c:v>
                </c:pt>
                <c:pt idx="123">
                  <c:v>336.30201630201736</c:v>
                </c:pt>
                <c:pt idx="124">
                  <c:v>338.6036036036021</c:v>
                </c:pt>
                <c:pt idx="125">
                  <c:v>336.20549120549367</c:v>
                </c:pt>
                <c:pt idx="126">
                  <c:v>342.73058773058801</c:v>
                </c:pt>
                <c:pt idx="127">
                  <c:v>336.97769197768866</c:v>
                </c:pt>
                <c:pt idx="128">
                  <c:v>342.12569712569893</c:v>
                </c:pt>
                <c:pt idx="129">
                  <c:v>342.9708279708284</c:v>
                </c:pt>
                <c:pt idx="130">
                  <c:v>338.19390819390537</c:v>
                </c:pt>
                <c:pt idx="131">
                  <c:v>358.21106821107242</c:v>
                </c:pt>
                <c:pt idx="132">
                  <c:v>366.82110682110215</c:v>
                </c:pt>
                <c:pt idx="133">
                  <c:v>370.90304590304731</c:v>
                </c:pt>
                <c:pt idx="134">
                  <c:v>380.31960531960794</c:v>
                </c:pt>
                <c:pt idx="135">
                  <c:v>380.34749034748893</c:v>
                </c:pt>
                <c:pt idx="136">
                  <c:v>379.57314457314351</c:v>
                </c:pt>
                <c:pt idx="137">
                  <c:v>372.40669240669013</c:v>
                </c:pt>
                <c:pt idx="138">
                  <c:v>349.76619476619817</c:v>
                </c:pt>
                <c:pt idx="139">
                  <c:v>334.64607464607616</c:v>
                </c:pt>
                <c:pt idx="140">
                  <c:v>319.66323466323229</c:v>
                </c:pt>
                <c:pt idx="141">
                  <c:v>306.14972114972261</c:v>
                </c:pt>
                <c:pt idx="142">
                  <c:v>293.46632346632396</c:v>
                </c:pt>
                <c:pt idx="143">
                  <c:v>274.69326469326552</c:v>
                </c:pt>
                <c:pt idx="144">
                  <c:v>271.69884169884244</c:v>
                </c:pt>
                <c:pt idx="145">
                  <c:v>260.20163020162727</c:v>
                </c:pt>
                <c:pt idx="146">
                  <c:v>248.37623337623518</c:v>
                </c:pt>
                <c:pt idx="147">
                  <c:v>239.78764478764424</c:v>
                </c:pt>
                <c:pt idx="148">
                  <c:v>225.83011583011466</c:v>
                </c:pt>
                <c:pt idx="149">
                  <c:v>219.13770913770713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3280"/>
        <c:axId val="630723672"/>
      </c:scatterChart>
      <c:valAx>
        <c:axId val="63072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630723672"/>
        <c:crosses val="autoZero"/>
        <c:crossBetween val="midCat"/>
      </c:valAx>
      <c:valAx>
        <c:axId val="63072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72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5.278850278849859</c:v>
                </c:pt>
                <c:pt idx="3">
                  <c:v>10.93951093951091</c:v>
                </c:pt>
                <c:pt idx="4">
                  <c:v>17.822822822822673</c:v>
                </c:pt>
                <c:pt idx="5">
                  <c:v>26.074646074645898</c:v>
                </c:pt>
                <c:pt idx="6">
                  <c:v>34.347919347918832</c:v>
                </c:pt>
                <c:pt idx="7">
                  <c:v>43.041613041613346</c:v>
                </c:pt>
                <c:pt idx="8">
                  <c:v>52.022737022737601</c:v>
                </c:pt>
                <c:pt idx="9">
                  <c:v>61.38567138567123</c:v>
                </c:pt>
                <c:pt idx="10">
                  <c:v>72.162162162162531</c:v>
                </c:pt>
                <c:pt idx="11">
                  <c:v>82.741312741312868</c:v>
                </c:pt>
                <c:pt idx="12">
                  <c:v>93.318318318318234</c:v>
                </c:pt>
                <c:pt idx="13">
                  <c:v>104.27069927069988</c:v>
                </c:pt>
                <c:pt idx="14">
                  <c:v>115.23809523809541</c:v>
                </c:pt>
                <c:pt idx="15">
                  <c:v>126.36851136851146</c:v>
                </c:pt>
                <c:pt idx="16">
                  <c:v>137.60617760617697</c:v>
                </c:pt>
                <c:pt idx="17">
                  <c:v>147.13856713856694</c:v>
                </c:pt>
                <c:pt idx="18">
                  <c:v>156.71814671814718</c:v>
                </c:pt>
                <c:pt idx="19">
                  <c:v>166.57228657228643</c:v>
                </c:pt>
                <c:pt idx="20">
                  <c:v>176.60017160017105</c:v>
                </c:pt>
                <c:pt idx="21">
                  <c:v>186.4993564993556</c:v>
                </c:pt>
                <c:pt idx="22">
                  <c:v>196.43929643929641</c:v>
                </c:pt>
                <c:pt idx="23">
                  <c:v>206.60446160446099</c:v>
                </c:pt>
                <c:pt idx="24">
                  <c:v>216.98841698841625</c:v>
                </c:pt>
                <c:pt idx="25">
                  <c:v>227.8807378807378</c:v>
                </c:pt>
                <c:pt idx="26">
                  <c:v>238.93822393822393</c:v>
                </c:pt>
                <c:pt idx="27">
                  <c:v>250.23595023594953</c:v>
                </c:pt>
                <c:pt idx="28">
                  <c:v>261.52080652080622</c:v>
                </c:pt>
                <c:pt idx="29">
                  <c:v>272.80137280137296</c:v>
                </c:pt>
                <c:pt idx="30">
                  <c:v>284.62462462462463</c:v>
                </c:pt>
                <c:pt idx="31">
                  <c:v>296.71171171171227</c:v>
                </c:pt>
                <c:pt idx="32">
                  <c:v>309.0004290004299</c:v>
                </c:pt>
                <c:pt idx="33">
                  <c:v>321.51222651222542</c:v>
                </c:pt>
                <c:pt idx="34">
                  <c:v>334.00471900471894</c:v>
                </c:pt>
                <c:pt idx="35">
                  <c:v>346.49077649077572</c:v>
                </c:pt>
                <c:pt idx="36">
                  <c:v>359.66108966109005</c:v>
                </c:pt>
                <c:pt idx="37">
                  <c:v>372.56971256971246</c:v>
                </c:pt>
                <c:pt idx="38">
                  <c:v>386.50364650364645</c:v>
                </c:pt>
                <c:pt idx="39">
                  <c:v>400.69069069069064</c:v>
                </c:pt>
                <c:pt idx="40">
                  <c:v>415.26169026169009</c:v>
                </c:pt>
                <c:pt idx="41">
                  <c:v>431.0531960531971</c:v>
                </c:pt>
                <c:pt idx="42">
                  <c:v>447.38953238953218</c:v>
                </c:pt>
                <c:pt idx="43">
                  <c:v>463.81810381810374</c:v>
                </c:pt>
                <c:pt idx="44">
                  <c:v>480.02574002573874</c:v>
                </c:pt>
                <c:pt idx="45">
                  <c:v>496.10682110682137</c:v>
                </c:pt>
                <c:pt idx="46">
                  <c:v>511.76533676533654</c:v>
                </c:pt>
                <c:pt idx="47">
                  <c:v>527.5375375375379</c:v>
                </c:pt>
                <c:pt idx="48">
                  <c:v>542.43672243672245</c:v>
                </c:pt>
                <c:pt idx="49">
                  <c:v>557.92792792792716</c:v>
                </c:pt>
                <c:pt idx="50">
                  <c:v>573.28185328185282</c:v>
                </c:pt>
                <c:pt idx="51">
                  <c:v>589.19133419133414</c:v>
                </c:pt>
                <c:pt idx="52">
                  <c:v>605.30459030459042</c:v>
                </c:pt>
                <c:pt idx="53">
                  <c:v>621.92406692406621</c:v>
                </c:pt>
                <c:pt idx="54">
                  <c:v>639.27284427284394</c:v>
                </c:pt>
                <c:pt idx="55">
                  <c:v>657.14285714285688</c:v>
                </c:pt>
                <c:pt idx="56">
                  <c:v>674.62676962676869</c:v>
                </c:pt>
                <c:pt idx="57">
                  <c:v>693.55641355641364</c:v>
                </c:pt>
                <c:pt idx="58">
                  <c:v>713.41698841698781</c:v>
                </c:pt>
                <c:pt idx="59">
                  <c:v>733.51565851565738</c:v>
                </c:pt>
                <c:pt idx="60">
                  <c:v>754.60102960102904</c:v>
                </c:pt>
                <c:pt idx="61">
                  <c:v>776.14328614328588</c:v>
                </c:pt>
                <c:pt idx="62">
                  <c:v>799.10982410982433</c:v>
                </c:pt>
                <c:pt idx="63">
                  <c:v>823.58858858858821</c:v>
                </c:pt>
                <c:pt idx="64">
                  <c:v>850.7979407979401</c:v>
                </c:pt>
                <c:pt idx="65">
                  <c:v>881.31488631488537</c:v>
                </c:pt>
                <c:pt idx="66">
                  <c:v>914.33075933075907</c:v>
                </c:pt>
                <c:pt idx="67">
                  <c:v>949.81552981552977</c:v>
                </c:pt>
                <c:pt idx="68">
                  <c:v>987.83998283998244</c:v>
                </c:pt>
                <c:pt idx="69">
                  <c:v>1029.2942942942936</c:v>
                </c:pt>
                <c:pt idx="70">
                  <c:v>1074.3607893607887</c:v>
                </c:pt>
                <c:pt idx="71">
                  <c:v>1120.1608751608746</c:v>
                </c:pt>
                <c:pt idx="72">
                  <c:v>1165.2595452595442</c:v>
                </c:pt>
                <c:pt idx="73">
                  <c:v>1211.737451737451</c:v>
                </c:pt>
                <c:pt idx="74">
                  <c:v>1261.0725010725009</c:v>
                </c:pt>
                <c:pt idx="75">
                  <c:v>1311.4285714285706</c:v>
                </c:pt>
                <c:pt idx="76">
                  <c:v>1363.4641784641781</c:v>
                </c:pt>
                <c:pt idx="77">
                  <c:v>1417.4839124839136</c:v>
                </c:pt>
                <c:pt idx="78">
                  <c:v>1472.7241527241522</c:v>
                </c:pt>
                <c:pt idx="79">
                  <c:v>1531.7117117117123</c:v>
                </c:pt>
                <c:pt idx="80">
                  <c:v>1594.6096096096098</c:v>
                </c:pt>
                <c:pt idx="81">
                  <c:v>1662.198627198627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0.44251729937008288</c:v>
                </c:pt>
                <c:pt idx="3">
                  <c:v>1.5985294111679011</c:v>
                </c:pt>
                <c:pt idx="4">
                  <c:v>3.3884692649360959</c:v>
                </c:pt>
                <c:pt idx="5">
                  <c:v>5.7743276664279382</c:v>
                </c:pt>
                <c:pt idx="6">
                  <c:v>8.7309522849948049</c:v>
                </c:pt>
                <c:pt idx="7">
                  <c:v>12.239664206760084</c:v>
                </c:pt>
                <c:pt idx="8">
                  <c:v>16.285677429185132</c:v>
                </c:pt>
                <c:pt idx="9">
                  <c:v>20.856796083273256</c:v>
                </c:pt>
                <c:pt idx="10">
                  <c:v>25.942665933137359</c:v>
                </c:pt>
                <c:pt idx="11">
                  <c:v>31.53430552079956</c:v>
                </c:pt>
                <c:pt idx="12">
                  <c:v>37.623793584782597</c:v>
                </c:pt>
                <c:pt idx="13">
                  <c:v>44.204050568545242</c:v>
                </c:pt>
                <c:pt idx="14">
                  <c:v>51.268680105579918</c:v>
                </c:pt>
                <c:pt idx="15">
                  <c:v>58.811850504799636</c:v>
                </c:pt>
                <c:pt idx="16">
                  <c:v>66.828203912996059</c:v>
                </c:pt>
                <c:pt idx="17">
                  <c:v>75.312785221755931</c:v>
                </c:pt>
                <c:pt idx="18">
                  <c:v>84.26098542781952</c:v>
                </c:pt>
                <c:pt idx="19">
                  <c:v>93.668495810014633</c:v>
                </c:pt>
                <c:pt idx="20">
                  <c:v>103.53127035725169</c:v>
                </c:pt>
                <c:pt idx="21">
                  <c:v>113.84549459684479</c:v>
                </c:pt>
                <c:pt idx="22">
                  <c:v>124.60755946132659</c:v>
                </c:pt>
                <c:pt idx="23">
                  <c:v>135.81403917416446</c:v>
                </c:pt>
                <c:pt idx="24">
                  <c:v>147.4616723789066</c:v>
                </c:pt>
                <c:pt idx="25">
                  <c:v>159.54734591388194</c:v>
                </c:pt>
                <c:pt idx="26">
                  <c:v>172.06808076533576</c:v>
                </c:pt>
                <c:pt idx="27">
                  <c:v>185.02101983037335</c:v>
                </c:pt>
                <c:pt idx="28">
                  <c:v>198.40341719509922</c:v>
                </c:pt>
                <c:pt idx="29">
                  <c:v>212.21262869096384</c:v>
                </c:pt>
                <c:pt idx="30">
                  <c:v>226.44610353631725</c:v>
                </c:pt>
                <c:pt idx="31">
                  <c:v>241.10137690529405</c:v>
                </c:pt>
                <c:pt idx="32">
                  <c:v>256.17606329362087</c:v>
                </c:pt>
                <c:pt idx="33">
                  <c:v>271.6678505728525</c:v>
                </c:pt>
                <c:pt idx="34">
                  <c:v>287.57449464240779</c:v>
                </c:pt>
                <c:pt idx="35">
                  <c:v>303.89381460303554</c:v>
                </c:pt>
                <c:pt idx="36">
                  <c:v>320.62368838715111</c:v>
                </c:pt>
                <c:pt idx="37">
                  <c:v>337.76204879101113</c:v>
                </c:pt>
                <c:pt idx="38">
                  <c:v>355.30687986181977</c:v>
                </c:pt>
                <c:pt idx="39">
                  <c:v>373.25621359928118</c:v>
                </c:pt>
                <c:pt idx="40">
                  <c:v>391.60812693693589</c:v>
                </c:pt>
                <c:pt idx="41">
                  <c:v>410.36073897294358</c:v>
                </c:pt>
                <c:pt idx="42">
                  <c:v>429.51220842418195</c:v>
                </c:pt>
                <c:pt idx="43">
                  <c:v>449.06073128075872</c:v>
                </c:pt>
                <c:pt idx="44">
                  <c:v>469.0045386408234</c:v>
                </c:pt>
                <c:pt idx="45">
                  <c:v>489.34189470810122</c:v>
                </c:pt>
                <c:pt idx="46">
                  <c:v>510.07109493657737</c:v>
                </c:pt>
                <c:pt idx="47">
                  <c:v>531.19046430862079</c:v>
                </c:pt>
                <c:pt idx="48">
                  <c:v>552.69835573432556</c:v>
                </c:pt>
                <c:pt idx="49">
                  <c:v>574.59314856122967</c:v>
                </c:pt>
                <c:pt idx="50">
                  <c:v>596.87324718484922</c:v>
                </c:pt>
                <c:pt idx="51">
                  <c:v>619.5370797511921</c:v>
                </c:pt>
                <c:pt idx="52">
                  <c:v>642.58309694374805</c:v>
                </c:pt>
                <c:pt idx="53">
                  <c:v>666.00977084785097</c:v>
                </c:pt>
                <c:pt idx="54">
                  <c:v>689.81559388616358</c:v>
                </c:pt>
                <c:pt idx="55">
                  <c:v>713.99907781976106</c:v>
                </c:pt>
                <c:pt idx="56">
                  <c:v>738.55875280963357</c:v>
                </c:pt>
                <c:pt idx="57">
                  <c:v>763.49316653392884</c:v>
                </c:pt>
                <c:pt idx="58">
                  <c:v>788.80088335693824</c:v>
                </c:pt>
                <c:pt idx="59">
                  <c:v>814.48048354586251</c:v>
                </c:pt>
                <c:pt idx="60">
                  <c:v>840.53056253189243</c:v>
                </c:pt>
                <c:pt idx="61">
                  <c:v>866.94973021262729</c:v>
                </c:pt>
                <c:pt idx="62">
                  <c:v>893.73661029268567</c:v>
                </c:pt>
                <c:pt idx="63">
                  <c:v>920.88983966008709</c:v>
                </c:pt>
                <c:pt idx="64">
                  <c:v>948.40806779589525</c:v>
                </c:pt>
                <c:pt idx="65">
                  <c:v>976.28995621490742</c:v>
                </c:pt>
                <c:pt idx="66">
                  <c:v>1004.5341779353373</c:v>
                </c:pt>
                <c:pt idx="67">
                  <c:v>1033.1394169757145</c:v>
                </c:pt>
                <c:pt idx="68">
                  <c:v>1062.1043678771093</c:v>
                </c:pt>
                <c:pt idx="69">
                  <c:v>1091.4277352492702</c:v>
                </c:pt>
                <c:pt idx="70">
                  <c:v>1121.1082333390543</c:v>
                </c:pt>
                <c:pt idx="71">
                  <c:v>1151.1445856198777</c:v>
                </c:pt>
                <c:pt idx="72">
                  <c:v>1181.5355244009154</c:v>
                </c:pt>
                <c:pt idx="73">
                  <c:v>1212.2797904548254</c:v>
                </c:pt>
                <c:pt idx="74">
                  <c:v>1243.3761326630008</c:v>
                </c:pt>
                <c:pt idx="75">
                  <c:v>1274.8233076773176</c:v>
                </c:pt>
                <c:pt idx="76">
                  <c:v>1306.6200795973259</c:v>
                </c:pt>
                <c:pt idx="77">
                  <c:v>1338.7652196622694</c:v>
                </c:pt>
                <c:pt idx="78">
                  <c:v>1371.2575059568373</c:v>
                </c:pt>
                <c:pt idx="79">
                  <c:v>1404.0957231300736</c:v>
                </c:pt>
                <c:pt idx="80">
                  <c:v>1437.2786621267273</c:v>
                </c:pt>
                <c:pt idx="81">
                  <c:v>1470.8051199302724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8576"/>
        <c:axId val="630720928"/>
      </c:scatterChart>
      <c:valAx>
        <c:axId val="6307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928"/>
        <c:crosses val="autoZero"/>
        <c:crossBetween val="midCat"/>
      </c:valAx>
      <c:valAx>
        <c:axId val="63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-0.54054054054086009</c:v>
                </c:pt>
                <c:pt idx="3">
                  <c:v>-0.15873015872966789</c:v>
                </c:pt>
                <c:pt idx="4">
                  <c:v>1.0639210639210432</c:v>
                </c:pt>
                <c:pt idx="5">
                  <c:v>2.4324324324325062</c:v>
                </c:pt>
                <c:pt idx="6">
                  <c:v>2.4538824538822155</c:v>
                </c:pt>
                <c:pt idx="7">
                  <c:v>2.8743028743037939</c:v>
                </c:pt>
                <c:pt idx="8">
                  <c:v>3.1617331617335367</c:v>
                </c:pt>
                <c:pt idx="9">
                  <c:v>3.5435435435429099</c:v>
                </c:pt>
                <c:pt idx="10">
                  <c:v>4.9570999571005814</c:v>
                </c:pt>
                <c:pt idx="11">
                  <c:v>4.7597597597596177</c:v>
                </c:pt>
                <c:pt idx="12">
                  <c:v>4.7576147576146468</c:v>
                </c:pt>
                <c:pt idx="13">
                  <c:v>5.1329901329909262</c:v>
                </c:pt>
                <c:pt idx="14">
                  <c:v>5.1480051480048132</c:v>
                </c:pt>
                <c:pt idx="15">
                  <c:v>5.3110253110253325</c:v>
                </c:pt>
                <c:pt idx="16">
                  <c:v>5.4182754182747885</c:v>
                </c:pt>
                <c:pt idx="17">
                  <c:v>3.7129987129992514</c:v>
                </c:pt>
                <c:pt idx="18">
                  <c:v>3.7601887601895214</c:v>
                </c:pt>
                <c:pt idx="19">
                  <c:v>4.0347490347485291</c:v>
                </c:pt>
                <c:pt idx="20">
                  <c:v>4.208494208493903</c:v>
                </c:pt>
                <c:pt idx="21">
                  <c:v>4.0797940797938281</c:v>
                </c:pt>
                <c:pt idx="22">
                  <c:v>4.1205491205500948</c:v>
                </c:pt>
                <c:pt idx="23">
                  <c:v>4.3457743457738616</c:v>
                </c:pt>
                <c:pt idx="24">
                  <c:v>4.5645645645645345</c:v>
                </c:pt>
                <c:pt idx="25">
                  <c:v>5.0729300729308306</c:v>
                </c:pt>
                <c:pt idx="26">
                  <c:v>5.2380952380954113</c:v>
                </c:pt>
                <c:pt idx="27">
                  <c:v>5.4783354783348841</c:v>
                </c:pt>
                <c:pt idx="28">
                  <c:v>5.465465465465968</c:v>
                </c:pt>
                <c:pt idx="29">
                  <c:v>5.4611754611760261</c:v>
                </c:pt>
                <c:pt idx="30">
                  <c:v>6.0038610038609477</c:v>
                </c:pt>
                <c:pt idx="31">
                  <c:v>6.2676962676969197</c:v>
                </c:pt>
                <c:pt idx="32">
                  <c:v>6.4693264693269157</c:v>
                </c:pt>
                <c:pt idx="33">
                  <c:v>6.692406692404802</c:v>
                </c:pt>
                <c:pt idx="34">
                  <c:v>6.6731016731027921</c:v>
                </c:pt>
                <c:pt idx="35">
                  <c:v>6.6666666666660603</c:v>
                </c:pt>
                <c:pt idx="36">
                  <c:v>7.3509223509236108</c:v>
                </c:pt>
                <c:pt idx="37">
                  <c:v>7.0892320892317002</c:v>
                </c:pt>
                <c:pt idx="38">
                  <c:v>8.1145431145432667</c:v>
                </c:pt>
                <c:pt idx="39">
                  <c:v>8.3676533676534746</c:v>
                </c:pt>
                <c:pt idx="40">
                  <c:v>8.7516087516087282</c:v>
                </c:pt>
                <c:pt idx="41">
                  <c:v>9.9721149721162874</c:v>
                </c:pt>
                <c:pt idx="42">
                  <c:v>10.516945516944361</c:v>
                </c:pt>
                <c:pt idx="43">
                  <c:v>10.609180609180839</c:v>
                </c:pt>
                <c:pt idx="44">
                  <c:v>10.388245388244286</c:v>
                </c:pt>
                <c:pt idx="45">
                  <c:v>10.261690261691911</c:v>
                </c:pt>
                <c:pt idx="46">
                  <c:v>9.8391248391244517</c:v>
                </c:pt>
                <c:pt idx="47">
                  <c:v>9.9528099528106395</c:v>
                </c:pt>
                <c:pt idx="48">
                  <c:v>9.0797940797938281</c:v>
                </c:pt>
                <c:pt idx="49">
                  <c:v>9.6718146718139906</c:v>
                </c:pt>
                <c:pt idx="50">
                  <c:v>9.5345345345349415</c:v>
                </c:pt>
                <c:pt idx="51">
                  <c:v>10.090090090090598</c:v>
                </c:pt>
                <c:pt idx="52">
                  <c:v>10.293865293865565</c:v>
                </c:pt>
                <c:pt idx="53">
                  <c:v>10.800085800085071</c:v>
                </c:pt>
                <c:pt idx="54">
                  <c:v>11.529386529387011</c:v>
                </c:pt>
                <c:pt idx="55">
                  <c:v>12.050622050622223</c:v>
                </c:pt>
                <c:pt idx="56">
                  <c:v>11.664521664521089</c:v>
                </c:pt>
                <c:pt idx="57">
                  <c:v>13.110253110254234</c:v>
                </c:pt>
                <c:pt idx="58">
                  <c:v>14.041184041183442</c:v>
                </c:pt>
                <c:pt idx="59">
                  <c:v>14.279279279278853</c:v>
                </c:pt>
                <c:pt idx="60">
                  <c:v>15.265980265980943</c:v>
                </c:pt>
                <c:pt idx="61">
                  <c:v>15.722865722866118</c:v>
                </c:pt>
                <c:pt idx="62">
                  <c:v>17.147147147147734</c:v>
                </c:pt>
                <c:pt idx="63">
                  <c:v>18.659373659373159</c:v>
                </c:pt>
                <c:pt idx="64">
                  <c:v>21.389961389961172</c:v>
                </c:pt>
                <c:pt idx="65">
                  <c:v>24.697554697554551</c:v>
                </c:pt>
                <c:pt idx="66">
                  <c:v>27.196482196482975</c:v>
                </c:pt>
                <c:pt idx="67">
                  <c:v>29.665379665379987</c:v>
                </c:pt>
                <c:pt idx="68">
                  <c:v>32.205062205061949</c:v>
                </c:pt>
                <c:pt idx="69">
                  <c:v>35.634920634920491</c:v>
                </c:pt>
                <c:pt idx="70">
                  <c:v>39.247104247104289</c:v>
                </c:pt>
                <c:pt idx="71">
                  <c:v>39.980694980695262</c:v>
                </c:pt>
                <c:pt idx="72">
                  <c:v>39.279279279278853</c:v>
                </c:pt>
                <c:pt idx="73">
                  <c:v>40.65851565851608</c:v>
                </c:pt>
                <c:pt idx="74">
                  <c:v>43.515658515659197</c:v>
                </c:pt>
                <c:pt idx="75">
                  <c:v>44.536679536679003</c:v>
                </c:pt>
                <c:pt idx="76">
                  <c:v>46.216216216216708</c:v>
                </c:pt>
                <c:pt idx="77">
                  <c:v>48.200343200344832</c:v>
                </c:pt>
                <c:pt idx="78">
                  <c:v>49.420849420847844</c:v>
                </c:pt>
                <c:pt idx="79">
                  <c:v>53.168168168169359</c:v>
                </c:pt>
                <c:pt idx="80">
                  <c:v>57.078507078506846</c:v>
                </c:pt>
                <c:pt idx="81">
                  <c:v>61.769626769626484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1.2979680414985143E-3</c:v>
                </c:pt>
                <c:pt idx="3">
                  <c:v>4.6886812413675242E-3</c:v>
                </c:pt>
                <c:pt idx="4">
                  <c:v>9.938662586725178E-3</c:v>
                </c:pt>
                <c:pt idx="5">
                  <c:v>1.6936288680594904E-2</c:v>
                </c:pt>
                <c:pt idx="6">
                  <c:v>2.5607610365526858E-2</c:v>
                </c:pt>
                <c:pt idx="7">
                  <c:v>3.5897632206805689E-2</c:v>
                </c:pt>
                <c:pt idx="8">
                  <c:v>4.7762745680987678E-2</c:v>
                </c:pt>
                <c:pt idx="9">
                  <c:v>6.1166909619246389E-2</c:v>
                </c:pt>
                <c:pt idx="10">
                  <c:v>7.6079456099925377E-2</c:v>
                </c:pt>
                <c:pt idx="11">
                  <c:v>9.2473716354362009E-2</c:v>
                </c:pt>
                <c:pt idx="12">
                  <c:v>0.11032610488127262</c:v>
                </c:pt>
                <c:pt idx="13">
                  <c:v>0.12961547941466331</c:v>
                </c:pt>
                <c:pt idx="14">
                  <c:v>0.15032267671412872</c:v>
                </c:pt>
                <c:pt idx="15">
                  <c:v>0.17243016560343322</c:v>
                </c:pt>
                <c:pt idx="16">
                  <c:v>0.19592178112614603</c:v>
                </c:pt>
                <c:pt idx="17">
                  <c:v>0.22078251656167816</c:v>
                </c:pt>
                <c:pt idx="18">
                  <c:v>0.24699835779094001</c:v>
                </c:pt>
                <c:pt idx="19">
                  <c:v>0.27455614935070222</c:v>
                </c:pt>
                <c:pt idx="20">
                  <c:v>0.30344348465716298</c:v>
                </c:pt>
                <c:pt idx="21">
                  <c:v>0.33364861497443887</c:v>
                </c:pt>
                <c:pt idx="22">
                  <c:v>0.36516037313719552</c:v>
                </c:pt>
                <c:pt idx="23">
                  <c:v>0.39796810903962471</c:v>
                </c:pt>
                <c:pt idx="24">
                  <c:v>0.43206163461886871</c:v>
                </c:pt>
                <c:pt idx="25">
                  <c:v>0.46743117658106964</c:v>
                </c:pt>
                <c:pt idx="26">
                  <c:v>0.50406733550218785</c:v>
                </c:pt>
                <c:pt idx="27">
                  <c:v>0.54196105022324759</c:v>
                </c:pt>
                <c:pt idx="28">
                  <c:v>0.58110356667787988</c:v>
                </c:pt>
                <c:pt idx="29">
                  <c:v>0.6214864104575506</c:v>
                </c:pt>
                <c:pt idx="30">
                  <c:v>0.66310136254997887</c:v>
                </c:pt>
                <c:pt idx="31">
                  <c:v>0.7059404377882299</c:v>
                </c:pt>
                <c:pt idx="32">
                  <c:v>0.74999586562873599</c:v>
                </c:pt>
                <c:pt idx="33">
                  <c:v>0.79526007294095336</c:v>
                </c:pt>
                <c:pt idx="34">
                  <c:v>0.84172566854326192</c:v>
                </c:pt>
                <c:pt idx="35">
                  <c:v>0.889385429261766</c:v>
                </c:pt>
                <c:pt idx="36">
                  <c:v>0.9382322873229979</c:v>
                </c:pt>
                <c:pt idx="37">
                  <c:v>0.98825931891978636</c:v>
                </c:pt>
                <c:pt idx="38">
                  <c:v>1.0394597338128118</c:v>
                </c:pt>
                <c:pt idx="39">
                  <c:v>1.09182686584986</c:v>
                </c:pt>
                <c:pt idx="40">
                  <c:v>1.1453541643009384</c:v>
                </c:pt>
                <c:pt idx="41">
                  <c:v>1.2000351859210809</c:v>
                </c:pt>
                <c:pt idx="42">
                  <c:v>1.2558635876641806</c:v>
                </c:pt>
                <c:pt idx="43">
                  <c:v>1.3128331199809125</c:v>
                </c:pt>
                <c:pt idx="44">
                  <c:v>1.370937620642168</c:v>
                </c:pt>
                <c:pt idx="45">
                  <c:v>1.430171009036499</c:v>
                </c:pt>
                <c:pt idx="46">
                  <c:v>1.4905272808961834</c:v>
                </c:pt>
                <c:pt idx="47">
                  <c:v>1.5520005034118014</c:v>
                </c:pt>
                <c:pt idx="48">
                  <c:v>1.6145848106997229</c:v>
                </c:pt>
                <c:pt idx="49">
                  <c:v>1.6782743995908844</c:v>
                </c:pt>
                <c:pt idx="50">
                  <c:v>1.743063525712675</c:v>
                </c:pt>
                <c:pt idx="51">
                  <c:v>1.8089464998387137</c:v>
                </c:pt>
                <c:pt idx="52">
                  <c:v>1.8759176844839685</c:v>
                </c:pt>
                <c:pt idx="53">
                  <c:v>1.9439714907249377</c:v>
                </c:pt>
                <c:pt idx="54">
                  <c:v>2.0131023752266803</c:v>
                </c:pt>
                <c:pt idx="55">
                  <c:v>2.0833048374602523</c:v>
                </c:pt>
                <c:pt idx="56">
                  <c:v>2.1545734170956816</c:v>
                </c:pt>
                <c:pt idx="57">
                  <c:v>2.2269026915570711</c:v>
                </c:pt>
                <c:pt idx="58">
                  <c:v>2.3002872737275935</c:v>
                </c:pt>
                <c:pt idx="59">
                  <c:v>2.374721809793344</c:v>
                </c:pt>
                <c:pt idx="60">
                  <c:v>2.4502009772159297</c:v>
                </c:pt>
                <c:pt idx="61">
                  <c:v>2.5267194828246216</c:v>
                </c:pt>
                <c:pt idx="62">
                  <c:v>2.6042720610196812</c:v>
                </c:pt>
                <c:pt idx="63">
                  <c:v>2.6828534720791666</c:v>
                </c:pt>
                <c:pt idx="64">
                  <c:v>2.7624585005621967</c:v>
                </c:pt>
                <c:pt idx="65">
                  <c:v>2.8430819538022201</c:v>
                </c:pt>
                <c:pt idx="66">
                  <c:v>2.9247186604843747</c:v>
                </c:pt>
                <c:pt idx="67">
                  <c:v>3.0073634693014535</c:v>
                </c:pt>
                <c:pt idx="68">
                  <c:v>3.0910112476835043</c:v>
                </c:pt>
                <c:pt idx="69">
                  <c:v>3.1756568805963963</c:v>
                </c:pt>
                <c:pt idx="70">
                  <c:v>3.2612952694050903</c:v>
                </c:pt>
                <c:pt idx="71">
                  <c:v>3.347921330797663</c:v>
                </c:pt>
                <c:pt idx="72">
                  <c:v>3.4355299957664331</c:v>
                </c:pt>
                <c:pt idx="73">
                  <c:v>3.5241162086427789</c:v>
                </c:pt>
                <c:pt idx="74">
                  <c:v>3.6136749261825254</c:v>
                </c:pt>
                <c:pt idx="75">
                  <c:v>3.7042011166989495</c:v>
                </c:pt>
                <c:pt idx="76">
                  <c:v>3.795689759240759</c:v>
                </c:pt>
                <c:pt idx="77">
                  <c:v>3.8881358428123969</c:v>
                </c:pt>
                <c:pt idx="78">
                  <c:v>3.9815343656344773</c:v>
                </c:pt>
                <c:pt idx="79">
                  <c:v>4.0758803344419832</c:v>
                </c:pt>
                <c:pt idx="80">
                  <c:v>4.1711687638183648</c:v>
                </c:pt>
                <c:pt idx="81">
                  <c:v>4.2673946755634331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1520"/>
        <c:axId val="630721320"/>
      </c:scatterChart>
      <c:valAx>
        <c:axId val="6307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1320"/>
        <c:crosses val="autoZero"/>
        <c:crossBetween val="midCat"/>
      </c:valAx>
      <c:valAx>
        <c:axId val="6307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5.278850278849859</c:v>
                </c:pt>
                <c:pt idx="3">
                  <c:v>10.93951093951091</c:v>
                </c:pt>
                <c:pt idx="4">
                  <c:v>17.822822822822673</c:v>
                </c:pt>
                <c:pt idx="5">
                  <c:v>26.074646074645898</c:v>
                </c:pt>
                <c:pt idx="6">
                  <c:v>34.347919347918832</c:v>
                </c:pt>
                <c:pt idx="7">
                  <c:v>43.041613041613346</c:v>
                </c:pt>
                <c:pt idx="8">
                  <c:v>52.022737022737601</c:v>
                </c:pt>
                <c:pt idx="9">
                  <c:v>61.38567138567123</c:v>
                </c:pt>
                <c:pt idx="10">
                  <c:v>72.162162162162531</c:v>
                </c:pt>
                <c:pt idx="11">
                  <c:v>82.741312741312868</c:v>
                </c:pt>
                <c:pt idx="12">
                  <c:v>93.318318318318234</c:v>
                </c:pt>
                <c:pt idx="13">
                  <c:v>104.27069927069988</c:v>
                </c:pt>
                <c:pt idx="14">
                  <c:v>115.23809523809541</c:v>
                </c:pt>
                <c:pt idx="15">
                  <c:v>126.36851136851146</c:v>
                </c:pt>
                <c:pt idx="16">
                  <c:v>137.60617760617697</c:v>
                </c:pt>
                <c:pt idx="17">
                  <c:v>147.13856713856694</c:v>
                </c:pt>
                <c:pt idx="18">
                  <c:v>156.71814671814718</c:v>
                </c:pt>
                <c:pt idx="19">
                  <c:v>166.57228657228643</c:v>
                </c:pt>
                <c:pt idx="20">
                  <c:v>176.60017160017105</c:v>
                </c:pt>
                <c:pt idx="21">
                  <c:v>186.4993564993556</c:v>
                </c:pt>
                <c:pt idx="22">
                  <c:v>196.43929643929641</c:v>
                </c:pt>
                <c:pt idx="23">
                  <c:v>206.60446160446099</c:v>
                </c:pt>
                <c:pt idx="24">
                  <c:v>216.98841698841625</c:v>
                </c:pt>
                <c:pt idx="25">
                  <c:v>227.8807378807378</c:v>
                </c:pt>
                <c:pt idx="26">
                  <c:v>238.93822393822393</c:v>
                </c:pt>
                <c:pt idx="27">
                  <c:v>250.23595023594953</c:v>
                </c:pt>
                <c:pt idx="28">
                  <c:v>261.52080652080622</c:v>
                </c:pt>
                <c:pt idx="29">
                  <c:v>272.80137280137296</c:v>
                </c:pt>
                <c:pt idx="30">
                  <c:v>284.62462462462463</c:v>
                </c:pt>
                <c:pt idx="31">
                  <c:v>296.71171171171227</c:v>
                </c:pt>
                <c:pt idx="32">
                  <c:v>309.0004290004299</c:v>
                </c:pt>
                <c:pt idx="33">
                  <c:v>321.51222651222542</c:v>
                </c:pt>
                <c:pt idx="34">
                  <c:v>334.00471900471894</c:v>
                </c:pt>
                <c:pt idx="35">
                  <c:v>346.49077649077572</c:v>
                </c:pt>
                <c:pt idx="36">
                  <c:v>359.66108966109005</c:v>
                </c:pt>
                <c:pt idx="37">
                  <c:v>372.56971256971246</c:v>
                </c:pt>
                <c:pt idx="38">
                  <c:v>386.50364650364645</c:v>
                </c:pt>
                <c:pt idx="39">
                  <c:v>400.69069069069064</c:v>
                </c:pt>
                <c:pt idx="40">
                  <c:v>415.26169026169009</c:v>
                </c:pt>
                <c:pt idx="41">
                  <c:v>431.0531960531971</c:v>
                </c:pt>
                <c:pt idx="42">
                  <c:v>447.38953238953218</c:v>
                </c:pt>
                <c:pt idx="43">
                  <c:v>463.81810381810374</c:v>
                </c:pt>
                <c:pt idx="44">
                  <c:v>480.02574002573874</c:v>
                </c:pt>
                <c:pt idx="45">
                  <c:v>496.10682110682137</c:v>
                </c:pt>
                <c:pt idx="46">
                  <c:v>511.76533676533654</c:v>
                </c:pt>
                <c:pt idx="47">
                  <c:v>527.5375375375379</c:v>
                </c:pt>
                <c:pt idx="48">
                  <c:v>542.43672243672245</c:v>
                </c:pt>
                <c:pt idx="49">
                  <c:v>557.92792792792716</c:v>
                </c:pt>
                <c:pt idx="50">
                  <c:v>573.28185328185282</c:v>
                </c:pt>
                <c:pt idx="51">
                  <c:v>589.19133419133414</c:v>
                </c:pt>
                <c:pt idx="52">
                  <c:v>605.30459030459042</c:v>
                </c:pt>
                <c:pt idx="53">
                  <c:v>621.92406692406621</c:v>
                </c:pt>
                <c:pt idx="54">
                  <c:v>639.27284427284394</c:v>
                </c:pt>
                <c:pt idx="55">
                  <c:v>657.14285714285688</c:v>
                </c:pt>
                <c:pt idx="56">
                  <c:v>674.62676962676869</c:v>
                </c:pt>
                <c:pt idx="57">
                  <c:v>693.55641355641364</c:v>
                </c:pt>
                <c:pt idx="58">
                  <c:v>713.41698841698781</c:v>
                </c:pt>
                <c:pt idx="59">
                  <c:v>733.51565851565738</c:v>
                </c:pt>
                <c:pt idx="60">
                  <c:v>754.60102960102904</c:v>
                </c:pt>
                <c:pt idx="61">
                  <c:v>776.14328614328588</c:v>
                </c:pt>
                <c:pt idx="62">
                  <c:v>799.10982410982433</c:v>
                </c:pt>
                <c:pt idx="63">
                  <c:v>823.58858858858821</c:v>
                </c:pt>
                <c:pt idx="64">
                  <c:v>850.7979407979401</c:v>
                </c:pt>
                <c:pt idx="65">
                  <c:v>881.31488631488537</c:v>
                </c:pt>
                <c:pt idx="66">
                  <c:v>914.33075933075907</c:v>
                </c:pt>
                <c:pt idx="67">
                  <c:v>949.81552981552977</c:v>
                </c:pt>
                <c:pt idx="68">
                  <c:v>987.83998283998244</c:v>
                </c:pt>
                <c:pt idx="69">
                  <c:v>1029.2942942942936</c:v>
                </c:pt>
                <c:pt idx="70">
                  <c:v>1074.3607893607887</c:v>
                </c:pt>
                <c:pt idx="71">
                  <c:v>1120.1608751608746</c:v>
                </c:pt>
                <c:pt idx="72">
                  <c:v>1165.2595452595442</c:v>
                </c:pt>
                <c:pt idx="73">
                  <c:v>1211.737451737451</c:v>
                </c:pt>
                <c:pt idx="74">
                  <c:v>1261.0725010725009</c:v>
                </c:pt>
                <c:pt idx="75">
                  <c:v>1311.4285714285706</c:v>
                </c:pt>
                <c:pt idx="76">
                  <c:v>1363.4641784641781</c:v>
                </c:pt>
                <c:pt idx="77">
                  <c:v>1417.4839124839136</c:v>
                </c:pt>
                <c:pt idx="78">
                  <c:v>1472.7241527241522</c:v>
                </c:pt>
                <c:pt idx="79">
                  <c:v>1531.7117117117123</c:v>
                </c:pt>
                <c:pt idx="80">
                  <c:v>1594.6096096096098</c:v>
                </c:pt>
                <c:pt idx="81">
                  <c:v>1662.198627198627</c:v>
                </c:pt>
                <c:pt idx="82">
                  <c:v>1736.735306735306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9360"/>
        <c:axId val="630722496"/>
      </c:scatterChart>
      <c:valAx>
        <c:axId val="6307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496"/>
        <c:crosses val="autoZero"/>
        <c:crossBetween val="midCat"/>
      </c:valAx>
      <c:valAx>
        <c:axId val="6307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-0.54054054054086009</c:v>
                </c:pt>
                <c:pt idx="3">
                  <c:v>-0.15873015872966789</c:v>
                </c:pt>
                <c:pt idx="4">
                  <c:v>1.0639210639210432</c:v>
                </c:pt>
                <c:pt idx="5">
                  <c:v>2.4324324324325062</c:v>
                </c:pt>
                <c:pt idx="6">
                  <c:v>2.4538824538822155</c:v>
                </c:pt>
                <c:pt idx="7">
                  <c:v>2.8743028743037939</c:v>
                </c:pt>
                <c:pt idx="8">
                  <c:v>3.1617331617335367</c:v>
                </c:pt>
                <c:pt idx="9">
                  <c:v>3.5435435435429099</c:v>
                </c:pt>
                <c:pt idx="10">
                  <c:v>4.9570999571005814</c:v>
                </c:pt>
                <c:pt idx="11">
                  <c:v>4.7597597597596177</c:v>
                </c:pt>
                <c:pt idx="12">
                  <c:v>4.7576147576146468</c:v>
                </c:pt>
                <c:pt idx="13">
                  <c:v>5.1329901329909262</c:v>
                </c:pt>
                <c:pt idx="14">
                  <c:v>5.1480051480048132</c:v>
                </c:pt>
                <c:pt idx="15">
                  <c:v>5.3110253110253325</c:v>
                </c:pt>
                <c:pt idx="16">
                  <c:v>5.4182754182747885</c:v>
                </c:pt>
                <c:pt idx="17">
                  <c:v>3.7129987129992514</c:v>
                </c:pt>
                <c:pt idx="18">
                  <c:v>3.7601887601895214</c:v>
                </c:pt>
                <c:pt idx="19">
                  <c:v>4.0347490347485291</c:v>
                </c:pt>
                <c:pt idx="20">
                  <c:v>4.208494208493903</c:v>
                </c:pt>
                <c:pt idx="21">
                  <c:v>4.0797940797938281</c:v>
                </c:pt>
                <c:pt idx="22">
                  <c:v>4.1205491205500948</c:v>
                </c:pt>
                <c:pt idx="23">
                  <c:v>4.3457743457738616</c:v>
                </c:pt>
                <c:pt idx="24">
                  <c:v>4.5645645645645345</c:v>
                </c:pt>
                <c:pt idx="25">
                  <c:v>5.0729300729308306</c:v>
                </c:pt>
                <c:pt idx="26">
                  <c:v>5.2380952380954113</c:v>
                </c:pt>
                <c:pt idx="27">
                  <c:v>5.4783354783348841</c:v>
                </c:pt>
                <c:pt idx="28">
                  <c:v>5.465465465465968</c:v>
                </c:pt>
                <c:pt idx="29">
                  <c:v>5.4611754611760261</c:v>
                </c:pt>
                <c:pt idx="30">
                  <c:v>6.0038610038609477</c:v>
                </c:pt>
                <c:pt idx="31">
                  <c:v>6.2676962676969197</c:v>
                </c:pt>
                <c:pt idx="32">
                  <c:v>6.4693264693269157</c:v>
                </c:pt>
                <c:pt idx="33">
                  <c:v>6.692406692404802</c:v>
                </c:pt>
                <c:pt idx="34">
                  <c:v>6.6731016731027921</c:v>
                </c:pt>
                <c:pt idx="35">
                  <c:v>6.6666666666660603</c:v>
                </c:pt>
                <c:pt idx="36">
                  <c:v>7.3509223509236108</c:v>
                </c:pt>
                <c:pt idx="37">
                  <c:v>7.0892320892317002</c:v>
                </c:pt>
                <c:pt idx="38">
                  <c:v>8.1145431145432667</c:v>
                </c:pt>
                <c:pt idx="39">
                  <c:v>8.3676533676534746</c:v>
                </c:pt>
                <c:pt idx="40">
                  <c:v>8.7516087516087282</c:v>
                </c:pt>
                <c:pt idx="41">
                  <c:v>9.9721149721162874</c:v>
                </c:pt>
                <c:pt idx="42">
                  <c:v>10.516945516944361</c:v>
                </c:pt>
                <c:pt idx="43">
                  <c:v>10.609180609180839</c:v>
                </c:pt>
                <c:pt idx="44">
                  <c:v>10.388245388244286</c:v>
                </c:pt>
                <c:pt idx="45">
                  <c:v>10.261690261691911</c:v>
                </c:pt>
                <c:pt idx="46">
                  <c:v>9.8391248391244517</c:v>
                </c:pt>
                <c:pt idx="47">
                  <c:v>9.9528099528106395</c:v>
                </c:pt>
                <c:pt idx="48">
                  <c:v>9.0797940797938281</c:v>
                </c:pt>
                <c:pt idx="49">
                  <c:v>9.6718146718139906</c:v>
                </c:pt>
                <c:pt idx="50">
                  <c:v>9.5345345345349415</c:v>
                </c:pt>
                <c:pt idx="51">
                  <c:v>10.090090090090598</c:v>
                </c:pt>
                <c:pt idx="52">
                  <c:v>10.293865293865565</c:v>
                </c:pt>
                <c:pt idx="53">
                  <c:v>10.800085800085071</c:v>
                </c:pt>
                <c:pt idx="54">
                  <c:v>11.529386529387011</c:v>
                </c:pt>
                <c:pt idx="55">
                  <c:v>12.050622050622223</c:v>
                </c:pt>
                <c:pt idx="56">
                  <c:v>11.664521664521089</c:v>
                </c:pt>
                <c:pt idx="57">
                  <c:v>13.110253110254234</c:v>
                </c:pt>
                <c:pt idx="58">
                  <c:v>14.041184041183442</c:v>
                </c:pt>
                <c:pt idx="59">
                  <c:v>14.279279279278853</c:v>
                </c:pt>
                <c:pt idx="60">
                  <c:v>15.265980265980943</c:v>
                </c:pt>
                <c:pt idx="61">
                  <c:v>15.722865722866118</c:v>
                </c:pt>
                <c:pt idx="62">
                  <c:v>17.147147147147734</c:v>
                </c:pt>
                <c:pt idx="63">
                  <c:v>18.659373659373159</c:v>
                </c:pt>
                <c:pt idx="64">
                  <c:v>21.389961389961172</c:v>
                </c:pt>
                <c:pt idx="65">
                  <c:v>24.697554697554551</c:v>
                </c:pt>
                <c:pt idx="66">
                  <c:v>27.196482196482975</c:v>
                </c:pt>
                <c:pt idx="67">
                  <c:v>29.665379665379987</c:v>
                </c:pt>
                <c:pt idx="68">
                  <c:v>32.205062205061949</c:v>
                </c:pt>
                <c:pt idx="69">
                  <c:v>35.634920634920491</c:v>
                </c:pt>
                <c:pt idx="70">
                  <c:v>39.247104247104289</c:v>
                </c:pt>
                <c:pt idx="71">
                  <c:v>39.980694980695262</c:v>
                </c:pt>
                <c:pt idx="72">
                  <c:v>39.279279279278853</c:v>
                </c:pt>
                <c:pt idx="73">
                  <c:v>40.65851565851608</c:v>
                </c:pt>
                <c:pt idx="74">
                  <c:v>43.515658515659197</c:v>
                </c:pt>
                <c:pt idx="75">
                  <c:v>44.536679536679003</c:v>
                </c:pt>
                <c:pt idx="76">
                  <c:v>46.216216216216708</c:v>
                </c:pt>
                <c:pt idx="77">
                  <c:v>48.200343200344832</c:v>
                </c:pt>
                <c:pt idx="78">
                  <c:v>49.420849420847844</c:v>
                </c:pt>
                <c:pt idx="79">
                  <c:v>53.168168168169359</c:v>
                </c:pt>
                <c:pt idx="80">
                  <c:v>57.078507078506846</c:v>
                </c:pt>
                <c:pt idx="81">
                  <c:v>61.769626769626484</c:v>
                </c:pt>
                <c:pt idx="82">
                  <c:v>68.717288717288284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69552"/>
        <c:axId val="490173080"/>
      </c:scatterChart>
      <c:valAx>
        <c:axId val="4901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3080"/>
        <c:crosses val="autoZero"/>
        <c:crossBetween val="midCat"/>
      </c:valAx>
      <c:valAx>
        <c:axId val="4901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logistic!$B$2:$B$156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logistic!$D$2:$D$156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5.278850278849859</c:v>
                </c:pt>
                <c:pt idx="3">
                  <c:v>10.93951093951091</c:v>
                </c:pt>
                <c:pt idx="4">
                  <c:v>17.822822822822673</c:v>
                </c:pt>
                <c:pt idx="5">
                  <c:v>26.074646074645898</c:v>
                </c:pt>
                <c:pt idx="6">
                  <c:v>34.347919347918832</c:v>
                </c:pt>
                <c:pt idx="7">
                  <c:v>43.041613041613346</c:v>
                </c:pt>
                <c:pt idx="8">
                  <c:v>52.022737022737601</c:v>
                </c:pt>
                <c:pt idx="9">
                  <c:v>61.38567138567123</c:v>
                </c:pt>
                <c:pt idx="10">
                  <c:v>72.162162162162531</c:v>
                </c:pt>
                <c:pt idx="11">
                  <c:v>82.741312741312868</c:v>
                </c:pt>
                <c:pt idx="12">
                  <c:v>93.318318318318234</c:v>
                </c:pt>
                <c:pt idx="13">
                  <c:v>104.27069927069988</c:v>
                </c:pt>
                <c:pt idx="14">
                  <c:v>115.23809523809541</c:v>
                </c:pt>
                <c:pt idx="15">
                  <c:v>126.36851136851146</c:v>
                </c:pt>
                <c:pt idx="16">
                  <c:v>137.60617760617697</c:v>
                </c:pt>
                <c:pt idx="17">
                  <c:v>147.13856713856694</c:v>
                </c:pt>
                <c:pt idx="18">
                  <c:v>156.71814671814718</c:v>
                </c:pt>
                <c:pt idx="19">
                  <c:v>166.57228657228643</c:v>
                </c:pt>
                <c:pt idx="20">
                  <c:v>176.60017160017105</c:v>
                </c:pt>
                <c:pt idx="21">
                  <c:v>186.4993564993556</c:v>
                </c:pt>
                <c:pt idx="22">
                  <c:v>196.43929643929641</c:v>
                </c:pt>
                <c:pt idx="23">
                  <c:v>206.60446160446099</c:v>
                </c:pt>
                <c:pt idx="24">
                  <c:v>216.98841698841625</c:v>
                </c:pt>
                <c:pt idx="25">
                  <c:v>227.8807378807378</c:v>
                </c:pt>
                <c:pt idx="26">
                  <c:v>238.93822393822393</c:v>
                </c:pt>
                <c:pt idx="27">
                  <c:v>250.23595023594953</c:v>
                </c:pt>
                <c:pt idx="28">
                  <c:v>261.52080652080622</c:v>
                </c:pt>
                <c:pt idx="29">
                  <c:v>272.80137280137296</c:v>
                </c:pt>
                <c:pt idx="30">
                  <c:v>284.62462462462463</c:v>
                </c:pt>
                <c:pt idx="31">
                  <c:v>296.71171171171227</c:v>
                </c:pt>
                <c:pt idx="32">
                  <c:v>309.0004290004299</c:v>
                </c:pt>
                <c:pt idx="33">
                  <c:v>321.51222651222542</c:v>
                </c:pt>
                <c:pt idx="34">
                  <c:v>334.00471900471894</c:v>
                </c:pt>
                <c:pt idx="35">
                  <c:v>346.49077649077572</c:v>
                </c:pt>
                <c:pt idx="36">
                  <c:v>359.66108966109005</c:v>
                </c:pt>
                <c:pt idx="37">
                  <c:v>372.56971256971246</c:v>
                </c:pt>
                <c:pt idx="38">
                  <c:v>386.50364650364645</c:v>
                </c:pt>
                <c:pt idx="39">
                  <c:v>400.69069069069064</c:v>
                </c:pt>
                <c:pt idx="40">
                  <c:v>415.26169026169009</c:v>
                </c:pt>
                <c:pt idx="41">
                  <c:v>431.0531960531971</c:v>
                </c:pt>
                <c:pt idx="42">
                  <c:v>447.38953238953218</c:v>
                </c:pt>
                <c:pt idx="43">
                  <c:v>463.81810381810374</c:v>
                </c:pt>
                <c:pt idx="44">
                  <c:v>480.02574002573874</c:v>
                </c:pt>
                <c:pt idx="45">
                  <c:v>496.10682110682137</c:v>
                </c:pt>
                <c:pt idx="46">
                  <c:v>511.76533676533654</c:v>
                </c:pt>
                <c:pt idx="47">
                  <c:v>527.5375375375379</c:v>
                </c:pt>
                <c:pt idx="48">
                  <c:v>542.43672243672245</c:v>
                </c:pt>
                <c:pt idx="49">
                  <c:v>557.92792792792716</c:v>
                </c:pt>
                <c:pt idx="50">
                  <c:v>573.28185328185282</c:v>
                </c:pt>
                <c:pt idx="51">
                  <c:v>589.19133419133414</c:v>
                </c:pt>
                <c:pt idx="52">
                  <c:v>605.30459030459042</c:v>
                </c:pt>
                <c:pt idx="53">
                  <c:v>621.92406692406621</c:v>
                </c:pt>
                <c:pt idx="54">
                  <c:v>639.27284427284394</c:v>
                </c:pt>
                <c:pt idx="55">
                  <c:v>657.14285714285688</c:v>
                </c:pt>
                <c:pt idx="56">
                  <c:v>674.62676962676869</c:v>
                </c:pt>
                <c:pt idx="57">
                  <c:v>693.55641355641364</c:v>
                </c:pt>
                <c:pt idx="58">
                  <c:v>713.41698841698781</c:v>
                </c:pt>
                <c:pt idx="59">
                  <c:v>733.51565851565738</c:v>
                </c:pt>
                <c:pt idx="60">
                  <c:v>754.60102960102904</c:v>
                </c:pt>
                <c:pt idx="61">
                  <c:v>776.14328614328588</c:v>
                </c:pt>
                <c:pt idx="62">
                  <c:v>799.10982410982433</c:v>
                </c:pt>
                <c:pt idx="63">
                  <c:v>823.58858858858821</c:v>
                </c:pt>
                <c:pt idx="64">
                  <c:v>850.7979407979401</c:v>
                </c:pt>
                <c:pt idx="65">
                  <c:v>881.31488631488537</c:v>
                </c:pt>
                <c:pt idx="66">
                  <c:v>914.33075933075907</c:v>
                </c:pt>
                <c:pt idx="67">
                  <c:v>949.81552981552977</c:v>
                </c:pt>
                <c:pt idx="68">
                  <c:v>987.83998283998244</c:v>
                </c:pt>
                <c:pt idx="69">
                  <c:v>1029.2942942942936</c:v>
                </c:pt>
                <c:pt idx="70">
                  <c:v>1074.3607893607887</c:v>
                </c:pt>
                <c:pt idx="71">
                  <c:v>1120.1608751608746</c:v>
                </c:pt>
                <c:pt idx="72">
                  <c:v>1165.2595452595442</c:v>
                </c:pt>
                <c:pt idx="73">
                  <c:v>1211.737451737451</c:v>
                </c:pt>
                <c:pt idx="74">
                  <c:v>1261.0725010725009</c:v>
                </c:pt>
                <c:pt idx="75">
                  <c:v>1311.4285714285706</c:v>
                </c:pt>
                <c:pt idx="76">
                  <c:v>1363.4641784641781</c:v>
                </c:pt>
                <c:pt idx="77">
                  <c:v>1417.4839124839136</c:v>
                </c:pt>
                <c:pt idx="78">
                  <c:v>1472.7241527241522</c:v>
                </c:pt>
                <c:pt idx="79">
                  <c:v>1531.7117117117123</c:v>
                </c:pt>
                <c:pt idx="80">
                  <c:v>1594.6096096096098</c:v>
                </c:pt>
                <c:pt idx="81">
                  <c:v>1662.198627198627</c:v>
                </c:pt>
                <c:pt idx="82">
                  <c:v>1736.735306735306</c:v>
                </c:pt>
                <c:pt idx="83">
                  <c:v>1816.7438867438868</c:v>
                </c:pt>
                <c:pt idx="84">
                  <c:v>1900.2252252252247</c:v>
                </c:pt>
                <c:pt idx="85">
                  <c:v>1987.5525525525527</c:v>
                </c:pt>
                <c:pt idx="86">
                  <c:v>2074.1848991848992</c:v>
                </c:pt>
                <c:pt idx="87">
                  <c:v>2165.5727155727154</c:v>
                </c:pt>
                <c:pt idx="88">
                  <c:v>2258.9553839553837</c:v>
                </c:pt>
                <c:pt idx="89">
                  <c:v>2352.938652938652</c:v>
                </c:pt>
                <c:pt idx="90">
                  <c:v>2447.1256971256962</c:v>
                </c:pt>
                <c:pt idx="91">
                  <c:v>2555.9631059631056</c:v>
                </c:pt>
                <c:pt idx="92">
                  <c:v>2701.8425568425564</c:v>
                </c:pt>
                <c:pt idx="93">
                  <c:v>2866.0596310596311</c:v>
                </c:pt>
                <c:pt idx="94">
                  <c:v>3046.1475761475758</c:v>
                </c:pt>
                <c:pt idx="95">
                  <c:v>3241.3663663663665</c:v>
                </c:pt>
                <c:pt idx="96">
                  <c:v>3459.3779493779493</c:v>
                </c:pt>
                <c:pt idx="97">
                  <c:v>3692.1814671814673</c:v>
                </c:pt>
                <c:pt idx="98">
                  <c:v>3929.9056199056195</c:v>
                </c:pt>
                <c:pt idx="99">
                  <c:v>4145.9888459888462</c:v>
                </c:pt>
                <c:pt idx="100">
                  <c:v>4365.0300300300296</c:v>
                </c:pt>
                <c:pt idx="101">
                  <c:v>4589.8412698412703</c:v>
                </c:pt>
                <c:pt idx="102">
                  <c:v>4826.5830115830122</c:v>
                </c:pt>
                <c:pt idx="103">
                  <c:v>5066.4092664092677</c:v>
                </c:pt>
                <c:pt idx="104">
                  <c:v>5310.0343200343214</c:v>
                </c:pt>
                <c:pt idx="105">
                  <c:v>5555.8172458172467</c:v>
                </c:pt>
                <c:pt idx="106">
                  <c:v>5810.4139854139848</c:v>
                </c:pt>
                <c:pt idx="107">
                  <c:v>6075.3732303732304</c:v>
                </c:pt>
                <c:pt idx="108">
                  <c:v>6349.1226941226942</c:v>
                </c:pt>
                <c:pt idx="109">
                  <c:v>6637.8078078078088</c:v>
                </c:pt>
                <c:pt idx="110">
                  <c:v>6931.340626340625</c:v>
                </c:pt>
                <c:pt idx="111">
                  <c:v>7235.3753753753754</c:v>
                </c:pt>
                <c:pt idx="112">
                  <c:v>7554.0840840840847</c:v>
                </c:pt>
                <c:pt idx="113">
                  <c:v>7878.818103818101</c:v>
                </c:pt>
                <c:pt idx="114">
                  <c:v>8208.0287430287444</c:v>
                </c:pt>
                <c:pt idx="115">
                  <c:v>8540.5748605748595</c:v>
                </c:pt>
                <c:pt idx="116">
                  <c:v>8868.8588588588555</c:v>
                </c:pt>
                <c:pt idx="117">
                  <c:v>9201.0617760617752</c:v>
                </c:pt>
                <c:pt idx="118">
                  <c:v>9541.5744315744323</c:v>
                </c:pt>
                <c:pt idx="119">
                  <c:v>9879.7340197340218</c:v>
                </c:pt>
                <c:pt idx="120">
                  <c:v>10225.323895323894</c:v>
                </c:pt>
                <c:pt idx="121">
                  <c:v>10566.752466752465</c:v>
                </c:pt>
                <c:pt idx="122">
                  <c:v>10902.031317031317</c:v>
                </c:pt>
                <c:pt idx="123">
                  <c:v>11238.333333333334</c:v>
                </c:pt>
                <c:pt idx="124">
                  <c:v>11576.936936936936</c:v>
                </c:pt>
                <c:pt idx="125">
                  <c:v>11913.14242814243</c:v>
                </c:pt>
                <c:pt idx="126">
                  <c:v>12255.873015873018</c:v>
                </c:pt>
                <c:pt idx="127">
                  <c:v>12592.850707850706</c:v>
                </c:pt>
                <c:pt idx="128">
                  <c:v>12934.976404976405</c:v>
                </c:pt>
                <c:pt idx="129">
                  <c:v>13277.947232947234</c:v>
                </c:pt>
                <c:pt idx="130">
                  <c:v>13616.141141141139</c:v>
                </c:pt>
                <c:pt idx="131">
                  <c:v>13974.352209352212</c:v>
                </c:pt>
                <c:pt idx="132">
                  <c:v>14341.173316173314</c:v>
                </c:pt>
                <c:pt idx="133">
                  <c:v>14712.076362076361</c:v>
                </c:pt>
                <c:pt idx="134">
                  <c:v>15092.395967395969</c:v>
                </c:pt>
                <c:pt idx="135">
                  <c:v>15472.743457743458</c:v>
                </c:pt>
                <c:pt idx="136">
                  <c:v>15852.316602316601</c:v>
                </c:pt>
                <c:pt idx="137">
                  <c:v>16224.723294723291</c:v>
                </c:pt>
                <c:pt idx="138">
                  <c:v>16574.48948948949</c:v>
                </c:pt>
                <c:pt idx="139">
                  <c:v>16909.135564135566</c:v>
                </c:pt>
                <c:pt idx="140">
                  <c:v>17228.798798798798</c:v>
                </c:pt>
                <c:pt idx="141">
                  <c:v>17534.948519948521</c:v>
                </c:pt>
                <c:pt idx="142">
                  <c:v>17828.414843414845</c:v>
                </c:pt>
                <c:pt idx="143">
                  <c:v>18103.10810810811</c:v>
                </c:pt>
                <c:pt idx="144">
                  <c:v>18374.806949806953</c:v>
                </c:pt>
                <c:pt idx="145">
                  <c:v>18635.00858000858</c:v>
                </c:pt>
                <c:pt idx="146">
                  <c:v>18883.384813384815</c:v>
                </c:pt>
                <c:pt idx="147">
                  <c:v>19123.172458172459</c:v>
                </c:pt>
                <c:pt idx="148">
                  <c:v>19349.002574002574</c:v>
                </c:pt>
                <c:pt idx="149">
                  <c:v>19568.140283140281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logistic!$B$2:$B$156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logistic!$E$2:$E$156</c:f>
              <c:numCache>
                <c:formatCode>General</c:formatCode>
                <c:ptCount val="155"/>
                <c:pt idx="0">
                  <c:v>0</c:v>
                </c:pt>
                <c:pt idx="1">
                  <c:v>19.593545357993069</c:v>
                </c:pt>
                <c:pt idx="2">
                  <c:v>20.735825007888391</c:v>
                </c:pt>
                <c:pt idx="3">
                  <c:v>21.944640961002101</c:v>
                </c:pt>
                <c:pt idx="4">
                  <c:v>23.223862007631094</c:v>
                </c:pt>
                <c:pt idx="5">
                  <c:v>24.577581067708103</c:v>
                </c:pt>
                <c:pt idx="6">
                  <c:v>26.010128076444165</c:v>
                </c:pt>
                <c:pt idx="7">
                  <c:v>27.526083598918454</c:v>
                </c:pt>
                <c:pt idx="8">
                  <c:v>29.130293213419495</c:v>
                </c:pt>
                <c:pt idx="9">
                  <c:v>30.827882705340937</c:v>
                </c:pt>
                <c:pt idx="10">
                  <c:v>32.624274115511945</c:v>
                </c:pt>
                <c:pt idx="11">
                  <c:v>34.52520268899822</c:v>
                </c:pt>
                <c:pt idx="12">
                  <c:v>36.536734772643662</c:v>
                </c:pt>
                <c:pt idx="13">
                  <c:v>38.665286711933724</c:v>
                </c:pt>
                <c:pt idx="14">
                  <c:v>40.91764480014853</c:v>
                </c:pt>
                <c:pt idx="15">
                  <c:v>43.300986335233524</c:v>
                </c:pt>
                <c:pt idx="16">
                  <c:v>45.822901842345225</c:v>
                </c:pt>
                <c:pt idx="17">
                  <c:v>48.491418522624407</c:v>
                </c:pt>
                <c:pt idx="18">
                  <c:v>51.315024991403845</c:v>
                </c:pt>
                <c:pt idx="19">
                  <c:v>54.302697371764772</c:v>
                </c:pt>
                <c:pt idx="20">
                  <c:v>57.463926812107466</c:v>
                </c:pt>
                <c:pt idx="21">
                  <c:v>60.808748499186215</c:v>
                </c:pt>
                <c:pt idx="22">
                  <c:v>64.347772240864487</c:v>
                </c:pt>
                <c:pt idx="23">
                  <c:v>68.092214695658598</c:v>
                </c:pt>
                <c:pt idx="24">
                  <c:v>72.053933328939152</c:v>
                </c:pt>
                <c:pt idx="25">
                  <c:v>76.24546217842861</c:v>
                </c:pt>
                <c:pt idx="26">
                  <c:v>80.68004951434979</c:v>
                </c:pt>
                <c:pt idx="27">
                  <c:v>85.371697482209427</c:v>
                </c:pt>
                <c:pt idx="28">
                  <c:v>90.335203818722363</c:v>
                </c:pt>
                <c:pt idx="29">
                  <c:v>95.586205733748329</c:v>
                </c:pt>
                <c:pt idx="30">
                  <c:v>101.14122605329118</c:v>
                </c:pt>
                <c:pt idx="31">
                  <c:v>107.01772172054895</c:v>
                </c:pt>
                <c:pt idx="32">
                  <c:v>113.23413475365</c:v>
                </c:pt>
                <c:pt idx="33">
                  <c:v>119.80994576000454</c:v>
                </c:pt>
                <c:pt idx="34">
                  <c:v>126.76573010807475</c:v>
                </c:pt>
                <c:pt idx="35">
                  <c:v>134.1232168577416</c:v>
                </c:pt>
                <c:pt idx="36">
                  <c:v>141.90535055023699</c:v>
                </c:pt>
                <c:pt idx="37">
                  <c:v>150.13635595771893</c:v>
                </c:pt>
                <c:pt idx="38">
                  <c:v>158.84180589088416</c:v>
                </c:pt>
                <c:pt idx="39">
                  <c:v>168.04869216041931</c:v>
                </c:pt>
                <c:pt idx="40">
                  <c:v>177.78549978444903</c:v>
                </c:pt>
                <c:pt idx="41">
                  <c:v>188.08228452930078</c:v>
                </c:pt>
                <c:pt idx="42">
                  <c:v>198.97075386470223</c:v>
                </c:pt>
                <c:pt idx="43">
                  <c:v>210.48435140677745</c:v>
                </c:pt>
                <c:pt idx="44">
                  <c:v>222.65834491270536</c:v>
                </c:pt>
                <c:pt idx="45">
                  <c:v>235.52991787943105</c:v>
                </c:pt>
                <c:pt idx="46">
                  <c:v>249.13826478512547</c:v>
                </c:pt>
                <c:pt idx="47">
                  <c:v>263.52468999591377</c:v>
                </c:pt>
                <c:pt idx="48">
                  <c:v>278.73271034143613</c:v>
                </c:pt>
                <c:pt idx="49">
                  <c:v>294.80816134075707</c:v>
                </c:pt>
                <c:pt idx="50">
                  <c:v>311.79930703465595</c:v>
                </c:pt>
                <c:pt idx="51">
                  <c:v>329.75695335104024</c:v>
                </c:pt>
                <c:pt idx="52">
                  <c:v>348.73456489672992</c:v>
                </c:pt>
                <c:pt idx="53">
                  <c:v>368.78838503074144</c:v>
                </c:pt>
                <c:pt idx="54">
                  <c:v>389.97755903099971</c:v>
                </c:pt>
                <c:pt idx="55">
                  <c:v>412.3642601176482</c:v>
                </c:pt>
                <c:pt idx="56">
                  <c:v>436.01381804131864</c:v>
                </c:pt>
                <c:pt idx="57">
                  <c:v>460.9948498833208</c:v>
                </c:pt>
                <c:pt idx="58">
                  <c:v>487.37939264620206</c:v>
                </c:pt>
                <c:pt idx="59">
                  <c:v>515.24303713693803</c:v>
                </c:pt>
                <c:pt idx="60">
                  <c:v>544.6650625605879</c:v>
                </c:pt>
                <c:pt idx="61">
                  <c:v>575.72857114904855</c:v>
                </c:pt>
                <c:pt idx="62">
                  <c:v>608.52062204699553</c:v>
                </c:pt>
                <c:pt idx="63">
                  <c:v>643.13236356471816</c:v>
                </c:pt>
                <c:pt idx="64">
                  <c:v>679.65916278485531</c:v>
                </c:pt>
                <c:pt idx="65">
                  <c:v>718.20073137659881</c:v>
                </c:pt>
                <c:pt idx="66">
                  <c:v>758.86124632644498</c:v>
                </c:pt>
                <c:pt idx="67">
                  <c:v>801.74946413880161</c:v>
                </c:pt>
                <c:pt idx="68">
                  <c:v>846.97882689262644</c:v>
                </c:pt>
                <c:pt idx="69">
                  <c:v>894.667558361896</c:v>
                </c:pt>
                <c:pt idx="70">
                  <c:v>944.93874821836096</c:v>
                </c:pt>
                <c:pt idx="71">
                  <c:v>997.92042213534705</c:v>
                </c:pt>
                <c:pt idx="72">
                  <c:v>1053.7455954021596</c:v>
                </c:pt>
                <c:pt idx="73">
                  <c:v>1112.5523074412124</c:v>
                </c:pt>
                <c:pt idx="74">
                  <c:v>1174.4836343960085</c:v>
                </c:pt>
                <c:pt idx="75">
                  <c:v>1239.6876767296887</c:v>
                </c:pt>
                <c:pt idx="76">
                  <c:v>1308.317518543799</c:v>
                </c:pt>
                <c:pt idx="77">
                  <c:v>1380.5311550985364</c:v>
                </c:pt>
                <c:pt idx="78">
                  <c:v>1456.491384793082</c:v>
                </c:pt>
                <c:pt idx="79">
                  <c:v>1536.3656616525539</c:v>
                </c:pt>
                <c:pt idx="80">
                  <c:v>1620.3259041722752</c:v>
                </c:pt>
                <c:pt idx="81">
                  <c:v>1708.548256197023</c:v>
                </c:pt>
                <c:pt idx="82">
                  <c:v>1801.21279537022</c:v>
                </c:pt>
                <c:pt idx="83">
                  <c:v>1898.5031845841281</c:v>
                </c:pt>
                <c:pt idx="84">
                  <c:v>2000.6062618064932</c:v>
                </c:pt>
                <c:pt idx="85">
                  <c:v>2107.711563662192</c:v>
                </c:pt>
                <c:pt idx="86">
                  <c:v>2220.0107782215814</c:v>
                </c:pt>
                <c:pt idx="87">
                  <c:v>2337.6971226026085</c:v>
                </c:pt>
                <c:pt idx="88">
                  <c:v>2460.9646412440457</c:v>
                </c:pt>
                <c:pt idx="89">
                  <c:v>2590.0074210657117</c:v>
                </c:pt>
                <c:pt idx="90">
                  <c:v>2725.0187202115267</c:v>
                </c:pt>
                <c:pt idx="91">
                  <c:v>2866.1900076858419</c:v>
                </c:pt>
                <c:pt idx="92">
                  <c:v>3013.7099119550667</c:v>
                </c:pt>
                <c:pt idx="93">
                  <c:v>3167.7630775063694</c:v>
                </c:pt>
                <c:pt idx="94">
                  <c:v>3328.5289294424456</c:v>
                </c:pt>
                <c:pt idx="95">
                  <c:v>3496.1803474527269</c:v>
                </c:pt>
                <c:pt idx="96">
                  <c:v>3670.8822519403584</c:v>
                </c:pt>
                <c:pt idx="97">
                  <c:v>3852.7901066998202</c:v>
                </c:pt>
                <c:pt idx="98">
                  <c:v>4042.0483443263515</c:v>
                </c:pt>
                <c:pt idx="99">
                  <c:v>4238.7887224832821</c:v>
                </c:pt>
                <c:pt idx="100">
                  <c:v>4443.1286212382447</c:v>
                </c:pt>
                <c:pt idx="101">
                  <c:v>4655.1692938776341</c:v>
                </c:pt>
                <c:pt idx="102">
                  <c:v>4874.9940858859563</c:v>
                </c:pt>
                <c:pt idx="103">
                  <c:v>5102.6666390897517</c:v>
                </c:pt>
                <c:pt idx="104">
                  <c:v>5338.2291002626889</c:v>
                </c:pt>
                <c:pt idx="105">
                  <c:v>5581.700355708861</c:v>
                </c:pt>
                <c:pt idx="106">
                  <c:v>5833.0743154173151</c:v>
                </c:pt>
                <c:pt idx="107">
                  <c:v>6092.318272237535</c:v>
                </c:pt>
                <c:pt idx="108">
                  <c:v>6359.3713630836828</c:v>
                </c:pt>
                <c:pt idx="109">
                  <c:v>6634.1431603522497</c:v>
                </c:pt>
                <c:pt idx="110">
                  <c:v>6916.5124224515948</c:v>
                </c:pt>
                <c:pt idx="111">
                  <c:v>7206.3260325134388</c:v>
                </c:pt>
                <c:pt idx="112">
                  <c:v>7503.3981539142442</c:v>
                </c:pt>
                <c:pt idx="113">
                  <c:v>7807.5096301174672</c:v>
                </c:pt>
                <c:pt idx="114">
                  <c:v>8118.407654510137</c:v>
                </c:pt>
                <c:pt idx="115">
                  <c:v>8435.8057333222987</c:v>
                </c:pt>
                <c:pt idx="116">
                  <c:v>8759.3839613809705</c:v>
                </c:pt>
                <c:pt idx="117">
                  <c:v>9088.7896263827715</c:v>
                </c:pt>
                <c:pt idx="118">
                  <c:v>9423.6381526201058</c:v>
                </c:pt>
                <c:pt idx="119">
                  <c:v>9763.5143897419184</c:v>
                </c:pt>
                <c:pt idx="120">
                  <c:v>10107.974246278</c:v>
                </c:pt>
                <c:pt idx="121">
                  <c:v>10456.546661437294</c:v>
                </c:pt>
                <c:pt idx="122">
                  <c:v>10808.735902262171</c:v>
                </c:pt>
                <c:pt idx="123">
                  <c:v>11164.024166755988</c:v>
                </c:pt>
                <c:pt idx="124">
                  <c:v>11521.8744672875</c:v>
                </c:pt>
                <c:pt idx="125">
                  <c:v>11881.733762605061</c:v>
                </c:pt>
                <c:pt idx="126">
                  <c:v>12243.036301355101</c:v>
                </c:pt>
                <c:pt idx="127">
                  <c:v>12605.207135272203</c:v>
                </c:pt>
                <c:pt idx="128">
                  <c:v>12967.665756350996</c:v>
                </c:pt>
                <c:pt idx="129">
                  <c:v>13329.829809456507</c:v>
                </c:pt>
                <c:pt idx="130">
                  <c:v>13691.118830078751</c:v>
                </c:pt>
                <c:pt idx="131">
                  <c:v>14050.957956351471</c:v>
                </c:pt>
                <c:pt idx="132">
                  <c:v>14408.781565054634</c:v>
                </c:pt>
                <c:pt idx="133">
                  <c:v>14764.036783084275</c:v>
                </c:pt>
                <c:pt idx="134">
                  <c:v>15116.186828739419</c:v>
                </c:pt>
                <c:pt idx="135">
                  <c:v>15464.714141043625</c:v>
                </c:pt>
                <c:pt idx="136">
                  <c:v>15809.123260055365</c:v>
                </c:pt>
                <c:pt idx="137">
                  <c:v>16148.943426566902</c:v>
                </c:pt>
                <c:pt idx="138">
                  <c:v>16483.730875567286</c:v>
                </c:pt>
                <c:pt idx="139">
                  <c:v>16813.070804161551</c:v>
                </c:pt>
                <c:pt idx="140">
                  <c:v>17136.579001103528</c:v>
                </c:pt>
                <c:pt idx="141">
                  <c:v>17453.903131526749</c:v>
                </c:pt>
                <c:pt idx="142">
                  <c:v>17764.723676672922</c:v>
                </c:pt>
                <c:pt idx="143">
                  <c:v>18068.754534264546</c:v>
                </c:pt>
                <c:pt idx="144">
                  <c:v>18365.743290515446</c:v>
                </c:pt>
                <c:pt idx="145">
                  <c:v>18655.471179514887</c:v>
                </c:pt>
                <c:pt idx="146">
                  <c:v>18937.752749780055</c:v>
                </c:pt>
                <c:pt idx="147">
                  <c:v>19212.435261099872</c:v>
                </c:pt>
                <c:pt idx="148">
                  <c:v>19479.397837369306</c:v>
                </c:pt>
                <c:pt idx="149">
                  <c:v>19738.550402942245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5632"/>
        <c:axId val="630726024"/>
      </c:scatterChart>
      <c:valAx>
        <c:axId val="6307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630726024"/>
        <c:crosses val="autoZero"/>
        <c:crossBetween val="midCat"/>
      </c:valAx>
      <c:valAx>
        <c:axId val="63072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72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logistic!$B$2:$B$156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logistic!$M$2:$M$156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-0.54054054054086009</c:v>
                </c:pt>
                <c:pt idx="3">
                  <c:v>-0.15873015872966789</c:v>
                </c:pt>
                <c:pt idx="4">
                  <c:v>1.0639210639210432</c:v>
                </c:pt>
                <c:pt idx="5">
                  <c:v>2.4324324324325062</c:v>
                </c:pt>
                <c:pt idx="6">
                  <c:v>2.4538824538822155</c:v>
                </c:pt>
                <c:pt idx="7">
                  <c:v>2.8743028743037939</c:v>
                </c:pt>
                <c:pt idx="8">
                  <c:v>3.1617331617335367</c:v>
                </c:pt>
                <c:pt idx="9">
                  <c:v>3.5435435435429099</c:v>
                </c:pt>
                <c:pt idx="10">
                  <c:v>4.9570999571005814</c:v>
                </c:pt>
                <c:pt idx="11">
                  <c:v>4.7597597597596177</c:v>
                </c:pt>
                <c:pt idx="12">
                  <c:v>4.7576147576146468</c:v>
                </c:pt>
                <c:pt idx="13">
                  <c:v>5.1329901329909262</c:v>
                </c:pt>
                <c:pt idx="14">
                  <c:v>5.1480051480048132</c:v>
                </c:pt>
                <c:pt idx="15">
                  <c:v>5.3110253110253325</c:v>
                </c:pt>
                <c:pt idx="16">
                  <c:v>5.4182754182747885</c:v>
                </c:pt>
                <c:pt idx="17">
                  <c:v>3.7129987129992514</c:v>
                </c:pt>
                <c:pt idx="18">
                  <c:v>3.7601887601895214</c:v>
                </c:pt>
                <c:pt idx="19">
                  <c:v>4.0347490347485291</c:v>
                </c:pt>
                <c:pt idx="20">
                  <c:v>4.208494208493903</c:v>
                </c:pt>
                <c:pt idx="21">
                  <c:v>4.0797940797938281</c:v>
                </c:pt>
                <c:pt idx="22">
                  <c:v>4.1205491205500948</c:v>
                </c:pt>
                <c:pt idx="23">
                  <c:v>4.3457743457738616</c:v>
                </c:pt>
                <c:pt idx="24">
                  <c:v>4.5645645645645345</c:v>
                </c:pt>
                <c:pt idx="25">
                  <c:v>5.0729300729308306</c:v>
                </c:pt>
                <c:pt idx="26">
                  <c:v>5.2380952380954113</c:v>
                </c:pt>
                <c:pt idx="27">
                  <c:v>5.4783354783348841</c:v>
                </c:pt>
                <c:pt idx="28">
                  <c:v>5.465465465465968</c:v>
                </c:pt>
                <c:pt idx="29">
                  <c:v>5.4611754611760261</c:v>
                </c:pt>
                <c:pt idx="30">
                  <c:v>6.0038610038609477</c:v>
                </c:pt>
                <c:pt idx="31">
                  <c:v>6.2676962676969197</c:v>
                </c:pt>
                <c:pt idx="32">
                  <c:v>6.4693264693269157</c:v>
                </c:pt>
                <c:pt idx="33">
                  <c:v>6.692406692404802</c:v>
                </c:pt>
                <c:pt idx="34">
                  <c:v>6.6731016731027921</c:v>
                </c:pt>
                <c:pt idx="35">
                  <c:v>6.6666666666660603</c:v>
                </c:pt>
                <c:pt idx="36">
                  <c:v>7.3509223509236108</c:v>
                </c:pt>
                <c:pt idx="37">
                  <c:v>7.0892320892317002</c:v>
                </c:pt>
                <c:pt idx="38">
                  <c:v>8.1145431145432667</c:v>
                </c:pt>
                <c:pt idx="39">
                  <c:v>8.3676533676534746</c:v>
                </c:pt>
                <c:pt idx="40">
                  <c:v>8.7516087516087282</c:v>
                </c:pt>
                <c:pt idx="41">
                  <c:v>9.9721149721162874</c:v>
                </c:pt>
                <c:pt idx="42">
                  <c:v>10.516945516944361</c:v>
                </c:pt>
                <c:pt idx="43">
                  <c:v>10.609180609180839</c:v>
                </c:pt>
                <c:pt idx="44">
                  <c:v>10.388245388244286</c:v>
                </c:pt>
                <c:pt idx="45">
                  <c:v>10.261690261691911</c:v>
                </c:pt>
                <c:pt idx="46">
                  <c:v>9.8391248391244517</c:v>
                </c:pt>
                <c:pt idx="47">
                  <c:v>9.9528099528106395</c:v>
                </c:pt>
                <c:pt idx="48">
                  <c:v>9.0797940797938281</c:v>
                </c:pt>
                <c:pt idx="49">
                  <c:v>9.6718146718139906</c:v>
                </c:pt>
                <c:pt idx="50">
                  <c:v>9.5345345345349415</c:v>
                </c:pt>
                <c:pt idx="51">
                  <c:v>10.090090090090598</c:v>
                </c:pt>
                <c:pt idx="52">
                  <c:v>10.293865293865565</c:v>
                </c:pt>
                <c:pt idx="53">
                  <c:v>10.800085800085071</c:v>
                </c:pt>
                <c:pt idx="54">
                  <c:v>11.529386529387011</c:v>
                </c:pt>
                <c:pt idx="55">
                  <c:v>12.050622050622223</c:v>
                </c:pt>
                <c:pt idx="56">
                  <c:v>11.664521664521089</c:v>
                </c:pt>
                <c:pt idx="57">
                  <c:v>13.110253110254234</c:v>
                </c:pt>
                <c:pt idx="58">
                  <c:v>14.041184041183442</c:v>
                </c:pt>
                <c:pt idx="59">
                  <c:v>14.279279279278853</c:v>
                </c:pt>
                <c:pt idx="60">
                  <c:v>15.265980265980943</c:v>
                </c:pt>
                <c:pt idx="61">
                  <c:v>15.722865722866118</c:v>
                </c:pt>
                <c:pt idx="62">
                  <c:v>17.147147147147734</c:v>
                </c:pt>
                <c:pt idx="63">
                  <c:v>18.659373659373159</c:v>
                </c:pt>
                <c:pt idx="64">
                  <c:v>21.389961389961172</c:v>
                </c:pt>
                <c:pt idx="65">
                  <c:v>24.697554697554551</c:v>
                </c:pt>
                <c:pt idx="66">
                  <c:v>27.196482196482975</c:v>
                </c:pt>
                <c:pt idx="67">
                  <c:v>29.665379665379987</c:v>
                </c:pt>
                <c:pt idx="68">
                  <c:v>32.205062205061949</c:v>
                </c:pt>
                <c:pt idx="69">
                  <c:v>35.634920634920491</c:v>
                </c:pt>
                <c:pt idx="70">
                  <c:v>39.247104247104289</c:v>
                </c:pt>
                <c:pt idx="71">
                  <c:v>39.980694980695262</c:v>
                </c:pt>
                <c:pt idx="72">
                  <c:v>39.279279279278853</c:v>
                </c:pt>
                <c:pt idx="73">
                  <c:v>40.65851565851608</c:v>
                </c:pt>
                <c:pt idx="74">
                  <c:v>43.515658515659197</c:v>
                </c:pt>
                <c:pt idx="75">
                  <c:v>44.536679536679003</c:v>
                </c:pt>
                <c:pt idx="76">
                  <c:v>46.216216216216708</c:v>
                </c:pt>
                <c:pt idx="77">
                  <c:v>48.200343200344832</c:v>
                </c:pt>
                <c:pt idx="78">
                  <c:v>49.420849420847844</c:v>
                </c:pt>
                <c:pt idx="79">
                  <c:v>53.168168168169359</c:v>
                </c:pt>
                <c:pt idx="80">
                  <c:v>57.078507078506846</c:v>
                </c:pt>
                <c:pt idx="81">
                  <c:v>61.769626769626484</c:v>
                </c:pt>
                <c:pt idx="82">
                  <c:v>68.717288717288284</c:v>
                </c:pt>
                <c:pt idx="83">
                  <c:v>74.189189189190074</c:v>
                </c:pt>
                <c:pt idx="84">
                  <c:v>77.661947661947124</c:v>
                </c:pt>
                <c:pt idx="85">
                  <c:v>81.507936507937302</c:v>
                </c:pt>
                <c:pt idx="86">
                  <c:v>80.812955812955806</c:v>
                </c:pt>
                <c:pt idx="87">
                  <c:v>85.568425568425482</c:v>
                </c:pt>
                <c:pt idx="88">
                  <c:v>87.563277563277552</c:v>
                </c:pt>
                <c:pt idx="89">
                  <c:v>88.163878163877598</c:v>
                </c:pt>
                <c:pt idx="90">
                  <c:v>88.367653367653475</c:v>
                </c:pt>
                <c:pt idx="91">
                  <c:v>103.01801801801867</c:v>
                </c:pt>
                <c:pt idx="92">
                  <c:v>140.0600600600601</c:v>
                </c:pt>
                <c:pt idx="93">
                  <c:v>158.39768339768398</c:v>
                </c:pt>
                <c:pt idx="94">
                  <c:v>174.268554268554</c:v>
                </c:pt>
                <c:pt idx="95">
                  <c:v>189.39939939939995</c:v>
                </c:pt>
                <c:pt idx="96">
                  <c:v>212.19219219219212</c:v>
                </c:pt>
                <c:pt idx="97">
                  <c:v>226.98412698412722</c:v>
                </c:pt>
                <c:pt idx="98">
                  <c:v>231.90476190476147</c:v>
                </c:pt>
                <c:pt idx="99">
                  <c:v>210.26383526383597</c:v>
                </c:pt>
                <c:pt idx="100">
                  <c:v>213.22179322179272</c:v>
                </c:pt>
                <c:pt idx="101">
                  <c:v>218.99184899185002</c:v>
                </c:pt>
                <c:pt idx="102">
                  <c:v>230.92235092235114</c:v>
                </c:pt>
                <c:pt idx="103">
                  <c:v>234.00686400686482</c:v>
                </c:pt>
                <c:pt idx="104">
                  <c:v>237.80566280566291</c:v>
                </c:pt>
                <c:pt idx="105">
                  <c:v>239.96353496353458</c:v>
                </c:pt>
                <c:pt idx="106">
                  <c:v>248.77734877734747</c:v>
                </c:pt>
                <c:pt idx="107">
                  <c:v>259.13985413985483</c:v>
                </c:pt>
                <c:pt idx="108">
                  <c:v>267.93007293007304</c:v>
                </c:pt>
                <c:pt idx="109">
                  <c:v>282.86572286572391</c:v>
                </c:pt>
                <c:pt idx="110">
                  <c:v>287.71342771342552</c:v>
                </c:pt>
                <c:pt idx="111">
                  <c:v>298.21535821535963</c:v>
                </c:pt>
                <c:pt idx="112">
                  <c:v>312.88931788931859</c:v>
                </c:pt>
                <c:pt idx="113">
                  <c:v>318.91462891462561</c:v>
                </c:pt>
                <c:pt idx="114">
                  <c:v>323.3912483912527</c:v>
                </c:pt>
                <c:pt idx="115">
                  <c:v>326.72672672672434</c:v>
                </c:pt>
                <c:pt idx="116">
                  <c:v>322.46460746460525</c:v>
                </c:pt>
                <c:pt idx="117">
                  <c:v>326.38352638352899</c:v>
                </c:pt>
                <c:pt idx="118">
                  <c:v>334.69326469326643</c:v>
                </c:pt>
                <c:pt idx="119">
                  <c:v>332.34019734019876</c:v>
                </c:pt>
                <c:pt idx="120">
                  <c:v>339.77048477048174</c:v>
                </c:pt>
                <c:pt idx="121">
                  <c:v>335.60918060917993</c:v>
                </c:pt>
                <c:pt idx="122">
                  <c:v>329.45945945946096</c:v>
                </c:pt>
                <c:pt idx="123">
                  <c:v>330.48262548262664</c:v>
                </c:pt>
                <c:pt idx="124">
                  <c:v>332.78421278421138</c:v>
                </c:pt>
                <c:pt idx="125">
                  <c:v>330.38610038610295</c:v>
                </c:pt>
                <c:pt idx="126">
                  <c:v>336.91119691119729</c:v>
                </c:pt>
                <c:pt idx="127">
                  <c:v>331.15830115829795</c:v>
                </c:pt>
                <c:pt idx="128">
                  <c:v>336.30630630630822</c:v>
                </c:pt>
                <c:pt idx="129">
                  <c:v>337.15143715143768</c:v>
                </c:pt>
                <c:pt idx="130">
                  <c:v>332.37451737451465</c:v>
                </c:pt>
                <c:pt idx="131">
                  <c:v>352.3916773916817</c:v>
                </c:pt>
                <c:pt idx="132">
                  <c:v>361.00171600171143</c:v>
                </c:pt>
                <c:pt idx="133">
                  <c:v>365.08365508365659</c:v>
                </c:pt>
                <c:pt idx="134">
                  <c:v>374.50021450021723</c:v>
                </c:pt>
                <c:pt idx="135">
                  <c:v>374.52809952809821</c:v>
                </c:pt>
                <c:pt idx="136">
                  <c:v>373.75375375375279</c:v>
                </c:pt>
                <c:pt idx="137">
                  <c:v>366.58730158729941</c:v>
                </c:pt>
                <c:pt idx="138">
                  <c:v>343.94680394680745</c:v>
                </c:pt>
                <c:pt idx="139">
                  <c:v>328.82668382668544</c:v>
                </c:pt>
                <c:pt idx="140">
                  <c:v>313.84384384384157</c:v>
                </c:pt>
                <c:pt idx="141">
                  <c:v>300.33033033033189</c:v>
                </c:pt>
                <c:pt idx="142">
                  <c:v>287.64693264693324</c:v>
                </c:pt>
                <c:pt idx="143">
                  <c:v>268.8738738738748</c:v>
                </c:pt>
                <c:pt idx="144">
                  <c:v>265.87945087945172</c:v>
                </c:pt>
                <c:pt idx="145">
                  <c:v>254.38223938223655</c:v>
                </c:pt>
                <c:pt idx="146">
                  <c:v>242.55684255684446</c:v>
                </c:pt>
                <c:pt idx="147">
                  <c:v>233.96825396825352</c:v>
                </c:pt>
                <c:pt idx="148">
                  <c:v>220.01072501072395</c:v>
                </c:pt>
                <c:pt idx="149">
                  <c:v>213.31831831831641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logistic!$B$2:$B$156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logistic!$N$2:$N$156</c:f>
              <c:numCache>
                <c:formatCode>General</c:formatCode>
                <c:ptCount val="155"/>
                <c:pt idx="0">
                  <c:v>0</c:v>
                </c:pt>
                <c:pt idx="1">
                  <c:v>6.9296383431159594</c:v>
                </c:pt>
                <c:pt idx="2">
                  <c:v>6.9943118790850747</c:v>
                </c:pt>
                <c:pt idx="3">
                  <c:v>7.0627462611493996</c:v>
                </c:pt>
                <c:pt idx="4">
                  <c:v>7.1351594095416093</c:v>
                </c:pt>
                <c:pt idx="5">
                  <c:v>7.2117817784472571</c:v>
                </c:pt>
                <c:pt idx="6">
                  <c:v>7.2928570656966523</c:v>
                </c:pt>
                <c:pt idx="7">
                  <c:v>7.3786429612876336</c:v>
                </c:pt>
                <c:pt idx="8">
                  <c:v>7.4694119366989016</c:v>
                </c:pt>
                <c:pt idx="9">
                  <c:v>7.5654520770318285</c:v>
                </c:pt>
                <c:pt idx="10">
                  <c:v>7.6670679580972774</c:v>
                </c:pt>
                <c:pt idx="11">
                  <c:v>7.774581570642396</c:v>
                </c:pt>
                <c:pt idx="12">
                  <c:v>7.8883332939902315</c:v>
                </c:pt>
                <c:pt idx="13">
                  <c:v>8.0086829214414799</c:v>
                </c:pt>
                <c:pt idx="14">
                  <c:v>8.136010739862197</c:v>
                </c:pt>
                <c:pt idx="15">
                  <c:v>8.2707186659529075</c:v>
                </c:pt>
                <c:pt idx="16">
                  <c:v>8.4132314417621892</c:v>
                </c:pt>
                <c:pt idx="17">
                  <c:v>8.5639978920706135</c:v>
                </c:pt>
                <c:pt idx="18">
                  <c:v>8.7234922463271758</c:v>
                </c:pt>
                <c:pt idx="19">
                  <c:v>8.8922155278690393</c:v>
                </c:pt>
                <c:pt idx="20">
                  <c:v>9.0706970131944225</c:v>
                </c:pt>
                <c:pt idx="21">
                  <c:v>9.259495764086207</c:v>
                </c:pt>
                <c:pt idx="22">
                  <c:v>9.4592022353979139</c:v>
                </c:pt>
                <c:pt idx="23">
                  <c:v>9.6704399613117999</c:v>
                </c:pt>
                <c:pt idx="24">
                  <c:v>9.8938673228581173</c:v>
                </c:pt>
                <c:pt idx="25">
                  <c:v>10.130179399441872</c:v>
                </c:pt>
                <c:pt idx="26">
                  <c:v>10.38010990705552</c:v>
                </c:pt>
                <c:pt idx="27">
                  <c:v>10.644433225758457</c:v>
                </c:pt>
                <c:pt idx="28">
                  <c:v>10.923966518873193</c:v>
                </c:pt>
                <c:pt idx="29">
                  <c:v>11.219571946178297</c:v>
                </c:pt>
                <c:pt idx="30">
                  <c:v>11.532158973164339</c:v>
                </c:pt>
                <c:pt idx="31">
                  <c:v>11.862686778155069</c:v>
                </c:pt>
                <c:pt idx="32">
                  <c:v>12.212166758775133</c:v>
                </c:pt>
                <c:pt idx="33">
                  <c:v>12.581665138860293</c:v>
                </c:pt>
                <c:pt idx="34">
                  <c:v>12.972305676448116</c:v>
                </c:pt>
                <c:pt idx="35">
                  <c:v>13.385272472947378</c:v>
                </c:pt>
                <c:pt idx="36">
                  <c:v>13.821812882952846</c:v>
                </c:pt>
                <c:pt idx="37">
                  <c:v>14.283240523437659</c:v>
                </c:pt>
                <c:pt idx="38">
                  <c:v>14.770938380206317</c:v>
                </c:pt>
                <c:pt idx="39">
                  <c:v>15.28636200851386</c:v>
                </c:pt>
                <c:pt idx="40">
                  <c:v>15.83104282363704</c:v>
                </c:pt>
                <c:pt idx="41">
                  <c:v>16.406591475905408</c:v>
                </c:pt>
                <c:pt idx="42">
                  <c:v>17.014701303247588</c:v>
                </c:pt>
                <c:pt idx="43">
                  <c:v>17.657151852662018</c:v>
                </c:pt>
                <c:pt idx="44">
                  <c:v>18.335812460163215</c:v>
                </c:pt>
                <c:pt idx="45">
                  <c:v>19.052645876662346</c:v>
                </c:pt>
                <c:pt idx="46">
                  <c:v>19.809711924893442</c:v>
                </c:pt>
                <c:pt idx="47">
                  <c:v>20.609171169869647</c:v>
                </c:pt>
                <c:pt idx="48">
                  <c:v>21.453288582422996</c:v>
                </c:pt>
                <c:pt idx="49">
                  <c:v>22.344437172121015</c:v>
                </c:pt>
                <c:pt idx="50">
                  <c:v>23.285101562236829</c:v>
                </c:pt>
                <c:pt idx="51">
                  <c:v>24.277881475449504</c:v>
                </c:pt>
                <c:pt idx="52">
                  <c:v>25.325495094540642</c:v>
                </c:pt>
                <c:pt idx="53">
                  <c:v>26.430782257504475</c:v>
                </c:pt>
                <c:pt idx="54">
                  <c:v>27.596707441175131</c:v>
                </c:pt>
                <c:pt idx="55">
                  <c:v>28.826362481671516</c:v>
                </c:pt>
                <c:pt idx="56">
                  <c:v>30.122968973644564</c:v>
                </c:pt>
                <c:pt idx="57">
                  <c:v>31.489880283462988</c:v>
                </c:pt>
                <c:pt idx="58">
                  <c:v>32.930583104078337</c:v>
                </c:pt>
                <c:pt idx="59">
                  <c:v>34.448698471357375</c:v>
                </c:pt>
                <c:pt idx="60">
                  <c:v>36.047982153158685</c:v>
                </c:pt>
                <c:pt idx="61">
                  <c:v>37.732324313368494</c:v>
                </c:pt>
                <c:pt idx="62">
                  <c:v>39.505748343517546</c:v>
                </c:pt>
                <c:pt idx="63">
                  <c:v>41.372408744509919</c:v>
                </c:pt>
                <c:pt idx="64">
                  <c:v>43.336587930458663</c:v>
                </c:pt>
                <c:pt idx="65">
                  <c:v>45.402691815711002</c:v>
                </c:pt>
                <c:pt idx="66">
                  <c:v>47.575244034957464</c:v>
                </c:pt>
                <c:pt idx="67">
                  <c:v>49.858878634975213</c:v>
                </c:pt>
                <c:pt idx="68">
                  <c:v>52.258331065216531</c:v>
                </c:pt>
                <c:pt idx="69">
                  <c:v>54.778427283310855</c:v>
                </c:pt>
                <c:pt idx="70">
                  <c:v>57.424070780841426</c:v>
                </c:pt>
                <c:pt idx="71">
                  <c:v>60.200227324770168</c:v>
                </c:pt>
                <c:pt idx="72">
                  <c:v>63.111907200952757</c:v>
                </c:pt>
                <c:pt idx="73">
                  <c:v>66.164144738707265</c:v>
                </c:pt>
                <c:pt idx="74">
                  <c:v>69.361974889830293</c:v>
                </c:pt>
                <c:pt idx="75">
                  <c:v>72.710406632319689</c:v>
                </c:pt>
                <c:pt idx="76">
                  <c:v>76.214392968957</c:v>
                </c:pt>
                <c:pt idx="77">
                  <c:v>79.878797294491974</c:v>
                </c:pt>
                <c:pt idx="78">
                  <c:v>83.708355913192676</c:v>
                </c:pt>
                <c:pt idx="79">
                  <c:v>87.707636501785913</c:v>
                </c:pt>
                <c:pt idx="80">
                  <c:v>91.880992332183567</c:v>
                </c:pt>
                <c:pt idx="81">
                  <c:v>96.232512094793535</c:v>
                </c:pt>
                <c:pt idx="82">
                  <c:v>100.76596519761709</c:v>
                </c:pt>
                <c:pt idx="83">
                  <c:v>105.48474245971543</c:v>
                </c:pt>
                <c:pt idx="84">
                  <c:v>110.39179217097279</c:v>
                </c:pt>
                <c:pt idx="85">
                  <c:v>115.48955155432401</c:v>
                </c:pt>
                <c:pt idx="86">
                  <c:v>120.77987374261549</c:v>
                </c:pt>
                <c:pt idx="87">
                  <c:v>126.2639504707584</c:v>
                </c:pt>
                <c:pt idx="88">
                  <c:v>131.94223078535452</c:v>
                </c:pt>
                <c:pt idx="89">
                  <c:v>137.81433618882014</c:v>
                </c:pt>
                <c:pt idx="90">
                  <c:v>143.87897276315525</c:v>
                </c:pt>
                <c:pt idx="91">
                  <c:v>150.13384095946446</c:v>
                </c:pt>
                <c:pt idx="92">
                  <c:v>156.57554389216853</c:v>
                </c:pt>
                <c:pt idx="93">
                  <c:v>163.19949514002863</c:v>
                </c:pt>
                <c:pt idx="94">
                  <c:v>169.99982722742365</c:v>
                </c:pt>
                <c:pt idx="95">
                  <c:v>176.96930213580441</c:v>
                </c:pt>
                <c:pt idx="96">
                  <c:v>184.09922537312039</c:v>
                </c:pt>
                <c:pt idx="97">
                  <c:v>191.37936530360119</c:v>
                </c:pt>
                <c:pt idx="98">
                  <c:v>198.7978796060423</c:v>
                </c:pt>
                <c:pt idx="99">
                  <c:v>206.34125087925159</c:v>
                </c:pt>
                <c:pt idx="100">
                  <c:v>213.99423354134635</c:v>
                </c:pt>
                <c:pt idx="101">
                  <c:v>221.73981426720741</c:v>
                </c:pt>
                <c:pt idx="102">
                  <c:v>229.55918826717874</c:v>
                </c:pt>
                <c:pt idx="103">
                  <c:v>237.43175372134482</c:v>
                </c:pt>
                <c:pt idx="104">
                  <c:v>245.33512663879654</c:v>
                </c:pt>
                <c:pt idx="105">
                  <c:v>253.24517830203447</c:v>
                </c:pt>
                <c:pt idx="106">
                  <c:v>261.13609727578671</c:v>
                </c:pt>
                <c:pt idx="107">
                  <c:v>268.98047770118882</c:v>
                </c:pt>
                <c:pt idx="108">
                  <c:v>276.74943525660285</c:v>
                </c:pt>
                <c:pt idx="109">
                  <c:v>284.41275174394588</c:v>
                </c:pt>
                <c:pt idx="110">
                  <c:v>291.93904875591289</c:v>
                </c:pt>
                <c:pt idx="111">
                  <c:v>299.29599030002134</c:v>
                </c:pt>
                <c:pt idx="112">
                  <c:v>306.45051360894496</c:v>
                </c:pt>
                <c:pt idx="113">
                  <c:v>313.36908666611509</c:v>
                </c:pt>
                <c:pt idx="114">
                  <c:v>320.01799023806257</c:v>
                </c:pt>
                <c:pt idx="115">
                  <c:v>326.3636214512801</c:v>
                </c:pt>
                <c:pt idx="116">
                  <c:v>332.37281520566546</c:v>
                </c:pt>
                <c:pt idx="117">
                  <c:v>338.01317900561008</c:v>
                </c:pt>
                <c:pt idx="118">
                  <c:v>343.25343614188938</c:v>
                </c:pt>
                <c:pt idx="119">
                  <c:v>348.06377160143455</c:v>
                </c:pt>
                <c:pt idx="120">
                  <c:v>352.41617464555435</c:v>
                </c:pt>
                <c:pt idx="121">
                  <c:v>356.2847717054338</c:v>
                </c:pt>
                <c:pt idx="122">
                  <c:v>359.64614311797982</c:v>
                </c:pt>
                <c:pt idx="123">
                  <c:v>362.4796172810245</c:v>
                </c:pt>
                <c:pt idx="124">
                  <c:v>364.76753605358192</c:v>
                </c:pt>
                <c:pt idx="125">
                  <c:v>366.49548566570587</c:v>
                </c:pt>
                <c:pt idx="126">
                  <c:v>367.65248802670595</c:v>
                </c:pt>
                <c:pt idx="127">
                  <c:v>368.23114811499886</c:v>
                </c:pt>
                <c:pt idx="128">
                  <c:v>368.22775407467822</c:v>
                </c:pt>
                <c:pt idx="129">
                  <c:v>367.64232770296724</c:v>
                </c:pt>
                <c:pt idx="130">
                  <c:v>366.47862415326284</c:v>
                </c:pt>
                <c:pt idx="131">
                  <c:v>364.74408086070071</c:v>
                </c:pt>
                <c:pt idx="132">
                  <c:v>362.44971687913477</c:v>
                </c:pt>
                <c:pt idx="133">
                  <c:v>359.60998495825243</c:v>
                </c:pt>
                <c:pt idx="134">
                  <c:v>356.24257974745194</c:v>
                </c:pt>
                <c:pt idx="135">
                  <c:v>352.36820645336127</c:v>
                </c:pt>
                <c:pt idx="136">
                  <c:v>348.01031507053045</c:v>
                </c:pt>
                <c:pt idx="137">
                  <c:v>343.19480592695243</c:v>
                </c:pt>
                <c:pt idx="138">
                  <c:v>337.94971272269987</c:v>
                </c:pt>
                <c:pt idx="139">
                  <c:v>332.30486948440671</c:v>
                </c:pt>
                <c:pt idx="140">
                  <c:v>326.29156791208499</c:v>
                </c:pt>
                <c:pt idx="141">
                  <c:v>319.94221146696231</c:v>
                </c:pt>
                <c:pt idx="142">
                  <c:v>313.28997225548187</c:v>
                </c:pt>
                <c:pt idx="143">
                  <c:v>306.36845632654047</c:v>
                </c:pt>
                <c:pt idx="144">
                  <c:v>299.21138244173056</c:v>
                </c:pt>
                <c:pt idx="145">
                  <c:v>291.85227872954999</c:v>
                </c:pt>
                <c:pt idx="146">
                  <c:v>284.32420092297559</c:v>
                </c:pt>
                <c:pt idx="147">
                  <c:v>276.65947513383713</c:v>
                </c:pt>
                <c:pt idx="148">
                  <c:v>268.88946736378733</c:v>
                </c:pt>
                <c:pt idx="149">
                  <c:v>261.04438121448146</c:v>
                </c:pt>
                <c:pt idx="151">
                  <c:v>368.23114811499886</c:v>
                </c:pt>
                <c:pt idx="152">
                  <c:v>245.4874320766659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2888"/>
        <c:axId val="630725240"/>
      </c:scatterChart>
      <c:valAx>
        <c:axId val="63072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30725240"/>
        <c:crosses val="autoZero"/>
        <c:crossBetween val="midCat"/>
      </c:valAx>
      <c:valAx>
        <c:axId val="63072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722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5.6606606606610512</c:v>
                </c:pt>
                <c:pt idx="4">
                  <c:v>12.543972543972814</c:v>
                </c:pt>
                <c:pt idx="5">
                  <c:v>20.795795795796039</c:v>
                </c:pt>
                <c:pt idx="6">
                  <c:v>29.069069069068973</c:v>
                </c:pt>
                <c:pt idx="7">
                  <c:v>37.762762762763487</c:v>
                </c:pt>
                <c:pt idx="8">
                  <c:v>46.743886743887742</c:v>
                </c:pt>
                <c:pt idx="9">
                  <c:v>56.106821106821371</c:v>
                </c:pt>
                <c:pt idx="10">
                  <c:v>66.883311883312672</c:v>
                </c:pt>
                <c:pt idx="11">
                  <c:v>77.462462462463009</c:v>
                </c:pt>
                <c:pt idx="12">
                  <c:v>88.039468039468375</c:v>
                </c:pt>
                <c:pt idx="13">
                  <c:v>98.99184899185002</c:v>
                </c:pt>
                <c:pt idx="14">
                  <c:v>109.95924495924555</c:v>
                </c:pt>
                <c:pt idx="15">
                  <c:v>121.0896610896616</c:v>
                </c:pt>
                <c:pt idx="16">
                  <c:v>132.32732732732711</c:v>
                </c:pt>
                <c:pt idx="17">
                  <c:v>141.85971685971708</c:v>
                </c:pt>
                <c:pt idx="18">
                  <c:v>151.43929643929732</c:v>
                </c:pt>
                <c:pt idx="19">
                  <c:v>161.29343629343657</c:v>
                </c:pt>
                <c:pt idx="20">
                  <c:v>171.32132132132119</c:v>
                </c:pt>
                <c:pt idx="21">
                  <c:v>181.22050622050574</c:v>
                </c:pt>
                <c:pt idx="22">
                  <c:v>191.16044616044655</c:v>
                </c:pt>
                <c:pt idx="23">
                  <c:v>201.32561132561113</c:v>
                </c:pt>
                <c:pt idx="24">
                  <c:v>211.70956670956639</c:v>
                </c:pt>
                <c:pt idx="25">
                  <c:v>222.60188760188794</c:v>
                </c:pt>
                <c:pt idx="26">
                  <c:v>233.65937365937407</c:v>
                </c:pt>
                <c:pt idx="27">
                  <c:v>244.95709995709967</c:v>
                </c:pt>
                <c:pt idx="28">
                  <c:v>256.24195624195636</c:v>
                </c:pt>
                <c:pt idx="29">
                  <c:v>267.5225225225231</c:v>
                </c:pt>
                <c:pt idx="30">
                  <c:v>279.34577434577477</c:v>
                </c:pt>
                <c:pt idx="31">
                  <c:v>291.43286143286241</c:v>
                </c:pt>
                <c:pt idx="32">
                  <c:v>303.72157872158004</c:v>
                </c:pt>
                <c:pt idx="33">
                  <c:v>316.23337623337557</c:v>
                </c:pt>
                <c:pt idx="34">
                  <c:v>328.72586872586908</c:v>
                </c:pt>
                <c:pt idx="35">
                  <c:v>341.21192621192586</c:v>
                </c:pt>
                <c:pt idx="36">
                  <c:v>354.38223938224019</c:v>
                </c:pt>
                <c:pt idx="37">
                  <c:v>367.29086229086261</c:v>
                </c:pt>
                <c:pt idx="38">
                  <c:v>381.22479622479659</c:v>
                </c:pt>
                <c:pt idx="39">
                  <c:v>395.41184041184079</c:v>
                </c:pt>
                <c:pt idx="40">
                  <c:v>409.98283998284023</c:v>
                </c:pt>
                <c:pt idx="41">
                  <c:v>425.77434577434724</c:v>
                </c:pt>
                <c:pt idx="42">
                  <c:v>442.11068211068232</c:v>
                </c:pt>
                <c:pt idx="43">
                  <c:v>458.53925353925388</c:v>
                </c:pt>
                <c:pt idx="44">
                  <c:v>474.74688974688888</c:v>
                </c:pt>
                <c:pt idx="45">
                  <c:v>490.82797082797151</c:v>
                </c:pt>
                <c:pt idx="46">
                  <c:v>506.48648648648668</c:v>
                </c:pt>
                <c:pt idx="47">
                  <c:v>522.25868725868804</c:v>
                </c:pt>
                <c:pt idx="48">
                  <c:v>537.15787215787259</c:v>
                </c:pt>
                <c:pt idx="49">
                  <c:v>552.6490776490773</c:v>
                </c:pt>
                <c:pt idx="50">
                  <c:v>568.00300300300296</c:v>
                </c:pt>
                <c:pt idx="51">
                  <c:v>583.91248391248428</c:v>
                </c:pt>
                <c:pt idx="52">
                  <c:v>600.02574002574056</c:v>
                </c:pt>
                <c:pt idx="53">
                  <c:v>616.64521664521635</c:v>
                </c:pt>
                <c:pt idx="54">
                  <c:v>633.99399399399408</c:v>
                </c:pt>
                <c:pt idx="55">
                  <c:v>651.86400686400702</c:v>
                </c:pt>
                <c:pt idx="56">
                  <c:v>669.34791934791883</c:v>
                </c:pt>
                <c:pt idx="57">
                  <c:v>688.27756327756379</c:v>
                </c:pt>
                <c:pt idx="58">
                  <c:v>708.13813813813795</c:v>
                </c:pt>
                <c:pt idx="59">
                  <c:v>728.23680823680752</c:v>
                </c:pt>
                <c:pt idx="60">
                  <c:v>749.32217932217918</c:v>
                </c:pt>
                <c:pt idx="61">
                  <c:v>770.86443586443602</c:v>
                </c:pt>
                <c:pt idx="62">
                  <c:v>793.83097383097447</c:v>
                </c:pt>
                <c:pt idx="63">
                  <c:v>818.30973830973835</c:v>
                </c:pt>
                <c:pt idx="64">
                  <c:v>845.51909051909024</c:v>
                </c:pt>
                <c:pt idx="65">
                  <c:v>876.03603603603551</c:v>
                </c:pt>
                <c:pt idx="66">
                  <c:v>909.05190905190921</c:v>
                </c:pt>
                <c:pt idx="67">
                  <c:v>944.53667953667991</c:v>
                </c:pt>
                <c:pt idx="68">
                  <c:v>982.56113256113258</c:v>
                </c:pt>
                <c:pt idx="69">
                  <c:v>1024.0154440154438</c:v>
                </c:pt>
                <c:pt idx="70">
                  <c:v>1069.0819390819388</c:v>
                </c:pt>
                <c:pt idx="71">
                  <c:v>1114.8820248820248</c:v>
                </c:pt>
                <c:pt idx="72">
                  <c:v>1159.9806949806944</c:v>
                </c:pt>
                <c:pt idx="73">
                  <c:v>1206.4586014586012</c:v>
                </c:pt>
                <c:pt idx="74">
                  <c:v>1255.7936507936511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0.24120540012663488</c:v>
                </c:pt>
                <c:pt idx="3">
                  <c:v>0.83829567149305739</c:v>
                </c:pt>
                <c:pt idx="4">
                  <c:v>1.8289933201787438</c:v>
                </c:pt>
                <c:pt idx="5">
                  <c:v>3.2328437396365168</c:v>
                </c:pt>
                <c:pt idx="6">
                  <c:v>5.0613066859322746</c:v>
                </c:pt>
                <c:pt idx="7">
                  <c:v>7.3214455205381679</c:v>
                </c:pt>
                <c:pt idx="8">
                  <c:v>10.017656077197458</c:v>
                </c:pt>
                <c:pt idx="9">
                  <c:v>13.152598360701271</c:v>
                </c:pt>
                <c:pt idx="10">
                  <c:v>16.727746807690163</c:v>
                </c:pt>
                <c:pt idx="11">
                  <c:v>20.743737160675153</c:v>
                </c:pt>
                <c:pt idx="12">
                  <c:v>25.200596089911485</c:v>
                </c:pt>
                <c:pt idx="13">
                  <c:v>30.097899094492782</c:v>
                </c:pt>
                <c:pt idx="14">
                  <c:v>35.434882439926277</c:v>
                </c:pt>
                <c:pt idx="15">
                  <c:v>41.210524507859368</c:v>
                </c:pt>
                <c:pt idx="16">
                  <c:v>47.423606146786788</c:v>
                </c:pt>
                <c:pt idx="17">
                  <c:v>54.072756224968202</c:v>
                </c:pt>
                <c:pt idx="18">
                  <c:v>61.156486520954495</c:v>
                </c:pt>
                <c:pt idx="19">
                  <c:v>68.673218782898545</c:v>
                </c:pt>
                <c:pt idx="20">
                  <c:v>76.621305939530842</c:v>
                </c:pt>
                <c:pt idx="21">
                  <c:v>84.999048879457433</c:v>
                </c:pt>
                <c:pt idx="22">
                  <c:v>93.804709828808186</c:v>
                </c:pt>
                <c:pt idx="23">
                  <c:v>103.03652308790589</c:v>
                </c:pt>
                <c:pt idx="24">
                  <c:v>112.69270369657802</c:v>
                </c:pt>
                <c:pt idx="25">
                  <c:v>122.77145446003519</c:v>
                </c:pt>
                <c:pt idx="26">
                  <c:v>133.27097166654522</c:v>
                </c:pt>
                <c:pt idx="27">
                  <c:v>144.18944975352645</c:v>
                </c:pt>
                <c:pt idx="28">
                  <c:v>155.52508512274028</c:v>
                </c:pt>
                <c:pt idx="29">
                  <c:v>167.27607926286018</c:v>
                </c:pt>
                <c:pt idx="30">
                  <c:v>179.44064130521971</c:v>
                </c:pt>
                <c:pt idx="31">
                  <c:v>192.01699011345588</c:v>
                </c:pt>
                <c:pt idx="32">
                  <c:v>205.00335598820715</c:v>
                </c:pt>
                <c:pt idx="33">
                  <c:v>218.3979820526643</c:v>
                </c:pt>
                <c:pt idx="34">
                  <c:v>232.19912537262169</c:v>
                </c:pt>
                <c:pt idx="35">
                  <c:v>246.40505785499093</c:v>
                </c:pt>
                <c:pt idx="36">
                  <c:v>261.01406696097956</c:v>
                </c:pt>
                <c:pt idx="37">
                  <c:v>276.0244562638772</c:v>
                </c:pt>
                <c:pt idx="38">
                  <c:v>291.43454587631567</c:v>
                </c:pt>
                <c:pt idx="39">
                  <c:v>307.24267276773469</c:v>
                </c:pt>
                <c:pt idx="40">
                  <c:v>323.4471909893943</c:v>
                </c:pt>
                <c:pt idx="41">
                  <c:v>340.0464718214904</c:v>
                </c:pt>
                <c:pt idx="42">
                  <c:v>357.03890385462563</c:v>
                </c:pt>
                <c:pt idx="43">
                  <c:v>374.42289301597714</c:v>
                </c:pt>
                <c:pt idx="44">
                  <c:v>392.19686254891383</c:v>
                </c:pt>
                <c:pt idx="45">
                  <c:v>410.35925295348517</c:v>
                </c:pt>
                <c:pt idx="46">
                  <c:v>428.90852189408997</c:v>
                </c:pt>
                <c:pt idx="47">
                  <c:v>447.84314407969674</c:v>
                </c:pt>
                <c:pt idx="48">
                  <c:v>467.16161112119545</c:v>
                </c:pt>
                <c:pt idx="49">
                  <c:v>486.86243136979613</c:v>
                </c:pt>
                <c:pt idx="50">
                  <c:v>506.94412973981611</c:v>
                </c:pt>
                <c:pt idx="51">
                  <c:v>527.40524751872329</c:v>
                </c:pt>
                <c:pt idx="52">
                  <c:v>548.24434216688553</c:v>
                </c:pt>
                <c:pt idx="53">
                  <c:v>569.45998710913159</c:v>
                </c:pt>
                <c:pt idx="54">
                  <c:v>591.05077151992475</c:v>
                </c:pt>
                <c:pt idx="55">
                  <c:v>613.01530010369572</c:v>
                </c:pt>
                <c:pt idx="56">
                  <c:v>635.3521928716583</c:v>
                </c:pt>
                <c:pt idx="57">
                  <c:v>658.06008491624641</c:v>
                </c:pt>
                <c:pt idx="58">
                  <c:v>681.13762618414034</c:v>
                </c:pt>
                <c:pt idx="59">
                  <c:v>704.58348124871634</c:v>
                </c:pt>
                <c:pt idx="60">
                  <c:v>728.39632908262638</c:v>
                </c:pt>
                <c:pt idx="61">
                  <c:v>752.57486283111382</c:v>
                </c:pt>
                <c:pt idx="62">
                  <c:v>777.11778958657612</c:v>
                </c:pt>
                <c:pt idx="63">
                  <c:v>802.02383016481133</c:v>
                </c:pt>
                <c:pt idx="64">
                  <c:v>827.29171888331155</c:v>
                </c:pt>
                <c:pt idx="65">
                  <c:v>852.92020334191227</c:v>
                </c:pt>
                <c:pt idx="66">
                  <c:v>878.90804420605127</c:v>
                </c:pt>
                <c:pt idx="67">
                  <c:v>905.25401499284965</c:v>
                </c:pt>
                <c:pt idx="68">
                  <c:v>931.95690186018521</c:v>
                </c:pt>
                <c:pt idx="69">
                  <c:v>959.01550339889991</c:v>
                </c:pt>
                <c:pt idx="70">
                  <c:v>986.42863042824808</c:v>
                </c:pt>
                <c:pt idx="71">
                  <c:v>1014.1951057946717</c:v>
                </c:pt>
                <c:pt idx="72">
                  <c:v>1042.3137641739654</c:v>
                </c:pt>
                <c:pt idx="73">
                  <c:v>1070.7834518768755</c:v>
                </c:pt>
                <c:pt idx="74">
                  <c:v>1099.6030266581581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1912"/>
        <c:axId val="630717400"/>
      </c:scatterChart>
      <c:valAx>
        <c:axId val="6307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7400"/>
        <c:crosses val="autoZero"/>
        <c:crossBetween val="midCat"/>
      </c:valAx>
      <c:valAx>
        <c:axId val="6307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5.819390819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128</c:v>
                </c:pt>
                <c:pt idx="5">
                  <c:v>129</c:v>
                </c:pt>
                <c:pt idx="6">
                  <c:v>130</c:v>
                </c:pt>
                <c:pt idx="7">
                  <c:v>131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135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139</c:v>
                </c:pt>
                <c:pt idx="16">
                  <c:v>140</c:v>
                </c:pt>
                <c:pt idx="17">
                  <c:v>141</c:v>
                </c:pt>
                <c:pt idx="18">
                  <c:v>142</c:v>
                </c:pt>
                <c:pt idx="19">
                  <c:v>143</c:v>
                </c:pt>
                <c:pt idx="20">
                  <c:v>144</c:v>
                </c:pt>
                <c:pt idx="21">
                  <c:v>145</c:v>
                </c:pt>
                <c:pt idx="22">
                  <c:v>146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150</c:v>
                </c:pt>
                <c:pt idx="27">
                  <c:v>151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155</c:v>
                </c:pt>
                <c:pt idx="32">
                  <c:v>156</c:v>
                </c:pt>
                <c:pt idx="33">
                  <c:v>157</c:v>
                </c:pt>
                <c:pt idx="34">
                  <c:v>158</c:v>
                </c:pt>
                <c:pt idx="35">
                  <c:v>159</c:v>
                </c:pt>
                <c:pt idx="36">
                  <c:v>160</c:v>
                </c:pt>
                <c:pt idx="37">
                  <c:v>161</c:v>
                </c:pt>
                <c:pt idx="38">
                  <c:v>162</c:v>
                </c:pt>
                <c:pt idx="39">
                  <c:v>163</c:v>
                </c:pt>
                <c:pt idx="40">
                  <c:v>164</c:v>
                </c:pt>
                <c:pt idx="41">
                  <c:v>165</c:v>
                </c:pt>
                <c:pt idx="42">
                  <c:v>166</c:v>
                </c:pt>
                <c:pt idx="43">
                  <c:v>167</c:v>
                </c:pt>
                <c:pt idx="44">
                  <c:v>168</c:v>
                </c:pt>
                <c:pt idx="45">
                  <c:v>169</c:v>
                </c:pt>
                <c:pt idx="46">
                  <c:v>170</c:v>
                </c:pt>
                <c:pt idx="47">
                  <c:v>171</c:v>
                </c:pt>
                <c:pt idx="48">
                  <c:v>172</c:v>
                </c:pt>
                <c:pt idx="49">
                  <c:v>173</c:v>
                </c:pt>
                <c:pt idx="50">
                  <c:v>174</c:v>
                </c:pt>
                <c:pt idx="51">
                  <c:v>175</c:v>
                </c:pt>
                <c:pt idx="52">
                  <c:v>176</c:v>
                </c:pt>
                <c:pt idx="53">
                  <c:v>177</c:v>
                </c:pt>
                <c:pt idx="54">
                  <c:v>178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182</c:v>
                </c:pt>
                <c:pt idx="59">
                  <c:v>183</c:v>
                </c:pt>
                <c:pt idx="60">
                  <c:v>184</c:v>
                </c:pt>
                <c:pt idx="61">
                  <c:v>185</c:v>
                </c:pt>
                <c:pt idx="62">
                  <c:v>186</c:v>
                </c:pt>
                <c:pt idx="63">
                  <c:v>187</c:v>
                </c:pt>
                <c:pt idx="64">
                  <c:v>188</c:v>
                </c:pt>
                <c:pt idx="65">
                  <c:v>189</c:v>
                </c:pt>
                <c:pt idx="66">
                  <c:v>190</c:v>
                </c:pt>
                <c:pt idx="67">
                  <c:v>191</c:v>
                </c:pt>
                <c:pt idx="68">
                  <c:v>192</c:v>
                </c:pt>
                <c:pt idx="69">
                  <c:v>193</c:v>
                </c:pt>
                <c:pt idx="70">
                  <c:v>194</c:v>
                </c:pt>
                <c:pt idx="71">
                  <c:v>195</c:v>
                </c:pt>
                <c:pt idx="72">
                  <c:v>196</c:v>
                </c:pt>
                <c:pt idx="73">
                  <c:v>197</c:v>
                </c:pt>
                <c:pt idx="74">
                  <c:v>198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0.3818103818111922</c:v>
                </c:pt>
                <c:pt idx="4">
                  <c:v>1.6044616044619033</c:v>
                </c:pt>
                <c:pt idx="5">
                  <c:v>2.9729729729733663</c:v>
                </c:pt>
                <c:pt idx="6">
                  <c:v>2.9944229944230756</c:v>
                </c:pt>
                <c:pt idx="7">
                  <c:v>3.414843414844654</c:v>
                </c:pt>
                <c:pt idx="8">
                  <c:v>3.7022737022743968</c:v>
                </c:pt>
                <c:pt idx="9">
                  <c:v>4.08408408408377</c:v>
                </c:pt>
                <c:pt idx="10">
                  <c:v>5.4976404976414415</c:v>
                </c:pt>
                <c:pt idx="11">
                  <c:v>5.3003003003004778</c:v>
                </c:pt>
                <c:pt idx="12">
                  <c:v>5.2981552981555069</c:v>
                </c:pt>
                <c:pt idx="13">
                  <c:v>5.6735306735317863</c:v>
                </c:pt>
                <c:pt idx="14">
                  <c:v>5.6885456885456733</c:v>
                </c:pt>
                <c:pt idx="15">
                  <c:v>5.8515658515661926</c:v>
                </c:pt>
                <c:pt idx="16">
                  <c:v>5.9588159588156486</c:v>
                </c:pt>
                <c:pt idx="17">
                  <c:v>4.2535392535401115</c:v>
                </c:pt>
                <c:pt idx="18">
                  <c:v>4.3007293007303815</c:v>
                </c:pt>
                <c:pt idx="19">
                  <c:v>4.5752895752893892</c:v>
                </c:pt>
                <c:pt idx="20">
                  <c:v>4.7490347490347631</c:v>
                </c:pt>
                <c:pt idx="21">
                  <c:v>4.6203346203346882</c:v>
                </c:pt>
                <c:pt idx="22">
                  <c:v>4.6610896610909549</c:v>
                </c:pt>
                <c:pt idx="23">
                  <c:v>4.8863148863147217</c:v>
                </c:pt>
                <c:pt idx="24">
                  <c:v>5.1051051051053946</c:v>
                </c:pt>
                <c:pt idx="25">
                  <c:v>5.6134706134716907</c:v>
                </c:pt>
                <c:pt idx="26">
                  <c:v>5.7786357786362714</c:v>
                </c:pt>
                <c:pt idx="27">
                  <c:v>6.0188760188757442</c:v>
                </c:pt>
                <c:pt idx="28">
                  <c:v>6.0060060060068281</c:v>
                </c:pt>
                <c:pt idx="29">
                  <c:v>6.0017160017168862</c:v>
                </c:pt>
                <c:pt idx="30">
                  <c:v>6.5444015444018078</c:v>
                </c:pt>
                <c:pt idx="31">
                  <c:v>6.8082368082377798</c:v>
                </c:pt>
                <c:pt idx="32">
                  <c:v>7.0098670098677758</c:v>
                </c:pt>
                <c:pt idx="33">
                  <c:v>7.2329472329456621</c:v>
                </c:pt>
                <c:pt idx="34">
                  <c:v>7.2136422136436522</c:v>
                </c:pt>
                <c:pt idx="35">
                  <c:v>7.2072072072069204</c:v>
                </c:pt>
                <c:pt idx="36">
                  <c:v>7.8914628914644709</c:v>
                </c:pt>
                <c:pt idx="37">
                  <c:v>7.6297726297725603</c:v>
                </c:pt>
                <c:pt idx="38">
                  <c:v>8.6550836550841268</c:v>
                </c:pt>
                <c:pt idx="39">
                  <c:v>8.9081939081943347</c:v>
                </c:pt>
                <c:pt idx="40">
                  <c:v>9.2921492921495883</c:v>
                </c:pt>
                <c:pt idx="41">
                  <c:v>10.512655512657147</c:v>
                </c:pt>
                <c:pt idx="42">
                  <c:v>11.057486057485221</c:v>
                </c:pt>
                <c:pt idx="43">
                  <c:v>11.149721149721699</c:v>
                </c:pt>
                <c:pt idx="44">
                  <c:v>10.928785928785146</c:v>
                </c:pt>
                <c:pt idx="45">
                  <c:v>10.802230802232771</c:v>
                </c:pt>
                <c:pt idx="46">
                  <c:v>10.379665379665312</c:v>
                </c:pt>
                <c:pt idx="47">
                  <c:v>10.4933504933515</c:v>
                </c:pt>
                <c:pt idx="48">
                  <c:v>9.6203346203346882</c:v>
                </c:pt>
                <c:pt idx="49">
                  <c:v>10.212355212354851</c:v>
                </c:pt>
                <c:pt idx="50">
                  <c:v>10.075075075075802</c:v>
                </c:pt>
                <c:pt idx="51">
                  <c:v>10.630630630631458</c:v>
                </c:pt>
                <c:pt idx="52">
                  <c:v>10.834405834406425</c:v>
                </c:pt>
                <c:pt idx="53">
                  <c:v>11.340626340625931</c:v>
                </c:pt>
                <c:pt idx="54">
                  <c:v>12.069927069927871</c:v>
                </c:pt>
                <c:pt idx="55">
                  <c:v>12.591162591163084</c:v>
                </c:pt>
                <c:pt idx="56">
                  <c:v>12.205062205061949</c:v>
                </c:pt>
                <c:pt idx="57">
                  <c:v>13.650793650795094</c:v>
                </c:pt>
                <c:pt idx="58">
                  <c:v>14.581724581724302</c:v>
                </c:pt>
                <c:pt idx="59">
                  <c:v>14.819819819819713</c:v>
                </c:pt>
                <c:pt idx="60">
                  <c:v>15.806520806521803</c:v>
                </c:pt>
                <c:pt idx="61">
                  <c:v>16.263406263406978</c:v>
                </c:pt>
                <c:pt idx="62">
                  <c:v>17.687687687688594</c:v>
                </c:pt>
                <c:pt idx="63">
                  <c:v>19.199914199914019</c:v>
                </c:pt>
                <c:pt idx="64">
                  <c:v>21.930501930502032</c:v>
                </c:pt>
                <c:pt idx="65">
                  <c:v>25.238095238095411</c:v>
                </c:pt>
                <c:pt idx="66">
                  <c:v>27.737022737023835</c:v>
                </c:pt>
                <c:pt idx="67">
                  <c:v>30.205920205920847</c:v>
                </c:pt>
                <c:pt idx="68">
                  <c:v>32.74560274560281</c:v>
                </c:pt>
                <c:pt idx="69">
                  <c:v>36.175461175461351</c:v>
                </c:pt>
                <c:pt idx="70">
                  <c:v>39.787644787645149</c:v>
                </c:pt>
                <c:pt idx="71">
                  <c:v>40.521235521236122</c:v>
                </c:pt>
                <c:pt idx="72">
                  <c:v>39.819819819819713</c:v>
                </c:pt>
                <c:pt idx="73">
                  <c:v>41.19905619905694</c:v>
                </c:pt>
                <c:pt idx="74">
                  <c:v>44.056199056200057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128</c:v>
                </c:pt>
                <c:pt idx="5">
                  <c:v>129</c:v>
                </c:pt>
                <c:pt idx="6">
                  <c:v>130</c:v>
                </c:pt>
                <c:pt idx="7">
                  <c:v>131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135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139</c:v>
                </c:pt>
                <c:pt idx="16">
                  <c:v>140</c:v>
                </c:pt>
                <c:pt idx="17">
                  <c:v>141</c:v>
                </c:pt>
                <c:pt idx="18">
                  <c:v>142</c:v>
                </c:pt>
                <c:pt idx="19">
                  <c:v>143</c:v>
                </c:pt>
                <c:pt idx="20">
                  <c:v>144</c:v>
                </c:pt>
                <c:pt idx="21">
                  <c:v>145</c:v>
                </c:pt>
                <c:pt idx="22">
                  <c:v>146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150</c:v>
                </c:pt>
                <c:pt idx="27">
                  <c:v>151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155</c:v>
                </c:pt>
                <c:pt idx="32">
                  <c:v>156</c:v>
                </c:pt>
                <c:pt idx="33">
                  <c:v>157</c:v>
                </c:pt>
                <c:pt idx="34">
                  <c:v>158</c:v>
                </c:pt>
                <c:pt idx="35">
                  <c:v>159</c:v>
                </c:pt>
                <c:pt idx="36">
                  <c:v>160</c:v>
                </c:pt>
                <c:pt idx="37">
                  <c:v>161</c:v>
                </c:pt>
                <c:pt idx="38">
                  <c:v>162</c:v>
                </c:pt>
                <c:pt idx="39">
                  <c:v>163</c:v>
                </c:pt>
                <c:pt idx="40">
                  <c:v>164</c:v>
                </c:pt>
                <c:pt idx="41">
                  <c:v>165</c:v>
                </c:pt>
                <c:pt idx="42">
                  <c:v>166</c:v>
                </c:pt>
                <c:pt idx="43">
                  <c:v>167</c:v>
                </c:pt>
                <c:pt idx="44">
                  <c:v>168</c:v>
                </c:pt>
                <c:pt idx="45">
                  <c:v>169</c:v>
                </c:pt>
                <c:pt idx="46">
                  <c:v>170</c:v>
                </c:pt>
                <c:pt idx="47">
                  <c:v>171</c:v>
                </c:pt>
                <c:pt idx="48">
                  <c:v>172</c:v>
                </c:pt>
                <c:pt idx="49">
                  <c:v>173</c:v>
                </c:pt>
                <c:pt idx="50">
                  <c:v>174</c:v>
                </c:pt>
                <c:pt idx="51">
                  <c:v>175</c:v>
                </c:pt>
                <c:pt idx="52">
                  <c:v>176</c:v>
                </c:pt>
                <c:pt idx="53">
                  <c:v>177</c:v>
                </c:pt>
                <c:pt idx="54">
                  <c:v>178</c:v>
                </c:pt>
                <c:pt idx="55">
                  <c:v>179</c:v>
                </c:pt>
                <c:pt idx="56">
                  <c:v>180</c:v>
                </c:pt>
                <c:pt idx="57">
                  <c:v>181</c:v>
                </c:pt>
                <c:pt idx="58">
                  <c:v>182</c:v>
                </c:pt>
                <c:pt idx="59">
                  <c:v>183</c:v>
                </c:pt>
                <c:pt idx="60">
                  <c:v>184</c:v>
                </c:pt>
                <c:pt idx="61">
                  <c:v>185</c:v>
                </c:pt>
                <c:pt idx="62">
                  <c:v>186</c:v>
                </c:pt>
                <c:pt idx="63">
                  <c:v>187</c:v>
                </c:pt>
                <c:pt idx="64">
                  <c:v>188</c:v>
                </c:pt>
                <c:pt idx="65">
                  <c:v>189</c:v>
                </c:pt>
                <c:pt idx="66">
                  <c:v>190</c:v>
                </c:pt>
                <c:pt idx="67">
                  <c:v>191</c:v>
                </c:pt>
                <c:pt idx="68">
                  <c:v>192</c:v>
                </c:pt>
                <c:pt idx="69">
                  <c:v>193</c:v>
                </c:pt>
                <c:pt idx="70">
                  <c:v>194</c:v>
                </c:pt>
                <c:pt idx="71">
                  <c:v>195</c:v>
                </c:pt>
                <c:pt idx="72">
                  <c:v>196</c:v>
                </c:pt>
                <c:pt idx="73">
                  <c:v>197</c:v>
                </c:pt>
                <c:pt idx="74">
                  <c:v>198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0.24120540012663488</c:v>
                </c:pt>
                <c:pt idx="3">
                  <c:v>0.59709027136642245</c:v>
                </c:pt>
                <c:pt idx="4">
                  <c:v>0.99069764868568644</c:v>
                </c:pt>
                <c:pt idx="5">
                  <c:v>1.403850419457773</c:v>
                </c:pt>
                <c:pt idx="6">
                  <c:v>1.8284629462957573</c:v>
                </c:pt>
                <c:pt idx="7">
                  <c:v>2.2601388346058933</c:v>
                </c:pt>
                <c:pt idx="8">
                  <c:v>2.69621055665929</c:v>
                </c:pt>
                <c:pt idx="9">
                  <c:v>3.1349422835038125</c:v>
                </c:pt>
                <c:pt idx="10">
                  <c:v>3.5751484469888921</c:v>
                </c:pt>
                <c:pt idx="11">
                  <c:v>4.0159903529849874</c:v>
                </c:pt>
                <c:pt idx="12">
                  <c:v>4.4568589292363328</c:v>
                </c:pt>
                <c:pt idx="13">
                  <c:v>4.897303004581298</c:v>
                </c:pt>
                <c:pt idx="14">
                  <c:v>5.3369833454334934</c:v>
                </c:pt>
                <c:pt idx="15">
                  <c:v>5.7756420679330889</c:v>
                </c:pt>
                <c:pt idx="16">
                  <c:v>6.2130816389274184</c:v>
                </c:pt>
                <c:pt idx="17">
                  <c:v>6.6491500781814175</c:v>
                </c:pt>
                <c:pt idx="18">
                  <c:v>7.0837302959862942</c:v>
                </c:pt>
                <c:pt idx="19">
                  <c:v>7.516732261944056</c:v>
                </c:pt>
                <c:pt idx="20">
                  <c:v>7.9480871566322984</c:v>
                </c:pt>
                <c:pt idx="21">
                  <c:v>8.3777429399265895</c:v>
                </c:pt>
                <c:pt idx="22">
                  <c:v>8.8056609493507576</c:v>
                </c:pt>
                <c:pt idx="23">
                  <c:v>9.2318132590977005</c:v>
                </c:pt>
                <c:pt idx="24">
                  <c:v>9.6561806086721322</c:v>
                </c:pt>
                <c:pt idx="25">
                  <c:v>10.078750763457169</c:v>
                </c:pt>
                <c:pt idx="26">
                  <c:v>10.499517206510022</c:v>
                </c:pt>
                <c:pt idx="27">
                  <c:v>10.918478086981231</c:v>
                </c:pt>
                <c:pt idx="28">
                  <c:v>11.335635369213842</c:v>
                </c:pt>
                <c:pt idx="29">
                  <c:v>11.750994140119913</c:v>
                </c:pt>
                <c:pt idx="30">
                  <c:v>12.164562042359544</c:v>
                </c:pt>
                <c:pt idx="31">
                  <c:v>12.576348808236157</c:v>
                </c:pt>
                <c:pt idx="32">
                  <c:v>12.98636587475128</c:v>
                </c:pt>
                <c:pt idx="33">
                  <c:v>13.394626064457151</c:v>
                </c:pt>
                <c:pt idx="34">
                  <c:v>13.801143319957392</c:v>
                </c:pt>
                <c:pt idx="35">
                  <c:v>14.205932482369237</c:v>
                </c:pt>
                <c:pt idx="36">
                  <c:v>14.609009105988633</c:v>
                </c:pt>
                <c:pt idx="37">
                  <c:v>15.010389302897616</c:v>
                </c:pt>
                <c:pt idx="38">
                  <c:v>15.410089612438487</c:v>
                </c:pt>
                <c:pt idx="39">
                  <c:v>15.808126891419008</c:v>
                </c:pt>
                <c:pt idx="40">
                  <c:v>16.204518221659605</c:v>
                </c:pt>
                <c:pt idx="41">
                  <c:v>16.59928083209612</c:v>
                </c:pt>
                <c:pt idx="42">
                  <c:v>16.992432033135213</c:v>
                </c:pt>
                <c:pt idx="43">
                  <c:v>17.383989161351522</c:v>
                </c:pt>
                <c:pt idx="44">
                  <c:v>17.773969532936697</c:v>
                </c:pt>
                <c:pt idx="45">
                  <c:v>18.16239040457134</c:v>
                </c:pt>
                <c:pt idx="46">
                  <c:v>18.549268940604797</c:v>
                </c:pt>
                <c:pt idx="47">
                  <c:v>18.934622185606763</c:v>
                </c:pt>
                <c:pt idx="48">
                  <c:v>19.318467041498717</c:v>
                </c:pt>
                <c:pt idx="49">
                  <c:v>19.700820248600678</c:v>
                </c:pt>
                <c:pt idx="50">
                  <c:v>20.081698370019982</c:v>
                </c:pt>
                <c:pt idx="51">
                  <c:v>20.461117778907216</c:v>
                </c:pt>
                <c:pt idx="52">
                  <c:v>20.839094648162209</c:v>
                </c:pt>
                <c:pt idx="53">
                  <c:v>21.215644942246065</c:v>
                </c:pt>
                <c:pt idx="54">
                  <c:v>21.590784410793209</c:v>
                </c:pt>
                <c:pt idx="55">
                  <c:v>21.964528583770978</c:v>
                </c:pt>
                <c:pt idx="56">
                  <c:v>22.33689276796261</c:v>
                </c:pt>
                <c:pt idx="57">
                  <c:v>22.7078920445881</c:v>
                </c:pt>
                <c:pt idx="58">
                  <c:v>23.077541267893942</c:v>
                </c:pt>
                <c:pt idx="59">
                  <c:v>23.44585506457604</c:v>
                </c:pt>
                <c:pt idx="60">
                  <c:v>23.81284783391008</c:v>
                </c:pt>
                <c:pt idx="61">
                  <c:v>24.178533748487403</c:v>
                </c:pt>
                <c:pt idx="62">
                  <c:v>24.542926755462254</c:v>
                </c:pt>
                <c:pt idx="63">
                  <c:v>24.906040578235181</c:v>
                </c:pt>
                <c:pt idx="64">
                  <c:v>25.267888718500259</c:v>
                </c:pt>
                <c:pt idx="65">
                  <c:v>25.62848445860072</c:v>
                </c:pt>
                <c:pt idx="66">
                  <c:v>25.987840864139031</c:v>
                </c:pt>
                <c:pt idx="67">
                  <c:v>26.345970786798389</c:v>
                </c:pt>
                <c:pt idx="68">
                  <c:v>26.702886867335597</c:v>
                </c:pt>
                <c:pt idx="69">
                  <c:v>27.058601538714694</c:v>
                </c:pt>
                <c:pt idx="70">
                  <c:v>27.413127029348214</c:v>
                </c:pt>
                <c:pt idx="71">
                  <c:v>27.766475366423553</c:v>
                </c:pt>
                <c:pt idx="72">
                  <c:v>28.118658379293748</c:v>
                </c:pt>
                <c:pt idx="73">
                  <c:v>28.469687702910065</c:v>
                </c:pt>
                <c:pt idx="74">
                  <c:v>28.819574781282675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0144"/>
        <c:axId val="630712696"/>
      </c:scatterChart>
      <c:valAx>
        <c:axId val="6307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2696"/>
        <c:crosses val="autoZero"/>
        <c:crossBetween val="midCat"/>
      </c:valAx>
      <c:valAx>
        <c:axId val="6307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5.278850278849859</c:v>
                </c:pt>
                <c:pt idx="3">
                  <c:v>10.93951093951091</c:v>
                </c:pt>
                <c:pt idx="4">
                  <c:v>17.822822822822673</c:v>
                </c:pt>
                <c:pt idx="5">
                  <c:v>26.074646074645898</c:v>
                </c:pt>
                <c:pt idx="6">
                  <c:v>34.347919347918832</c:v>
                </c:pt>
                <c:pt idx="7">
                  <c:v>43.041613041613346</c:v>
                </c:pt>
                <c:pt idx="8">
                  <c:v>52.022737022737601</c:v>
                </c:pt>
                <c:pt idx="9">
                  <c:v>61.38567138567123</c:v>
                </c:pt>
                <c:pt idx="10">
                  <c:v>72.162162162162531</c:v>
                </c:pt>
                <c:pt idx="11">
                  <c:v>82.741312741312868</c:v>
                </c:pt>
                <c:pt idx="12">
                  <c:v>93.318318318318234</c:v>
                </c:pt>
                <c:pt idx="13">
                  <c:v>104.27069927069988</c:v>
                </c:pt>
                <c:pt idx="14">
                  <c:v>115.23809523809541</c:v>
                </c:pt>
                <c:pt idx="15">
                  <c:v>126.36851136851146</c:v>
                </c:pt>
                <c:pt idx="16">
                  <c:v>137.60617760617697</c:v>
                </c:pt>
                <c:pt idx="17">
                  <c:v>147.13856713856694</c:v>
                </c:pt>
                <c:pt idx="18">
                  <c:v>156.71814671814718</c:v>
                </c:pt>
                <c:pt idx="19">
                  <c:v>166.57228657228643</c:v>
                </c:pt>
                <c:pt idx="20">
                  <c:v>176.60017160017105</c:v>
                </c:pt>
                <c:pt idx="21">
                  <c:v>186.4993564993556</c:v>
                </c:pt>
                <c:pt idx="22">
                  <c:v>196.43929643929641</c:v>
                </c:pt>
                <c:pt idx="23">
                  <c:v>206.60446160446099</c:v>
                </c:pt>
                <c:pt idx="24">
                  <c:v>216.98841698841625</c:v>
                </c:pt>
                <c:pt idx="25">
                  <c:v>227.8807378807378</c:v>
                </c:pt>
                <c:pt idx="26">
                  <c:v>238.93822393822393</c:v>
                </c:pt>
                <c:pt idx="27">
                  <c:v>250.23595023594953</c:v>
                </c:pt>
                <c:pt idx="28">
                  <c:v>261.52080652080622</c:v>
                </c:pt>
                <c:pt idx="29">
                  <c:v>272.80137280137296</c:v>
                </c:pt>
                <c:pt idx="30">
                  <c:v>284.62462462462463</c:v>
                </c:pt>
                <c:pt idx="31">
                  <c:v>296.71171171171227</c:v>
                </c:pt>
                <c:pt idx="32">
                  <c:v>309.0004290004299</c:v>
                </c:pt>
                <c:pt idx="33">
                  <c:v>321.51222651222542</c:v>
                </c:pt>
                <c:pt idx="34">
                  <c:v>334.00471900471894</c:v>
                </c:pt>
                <c:pt idx="35">
                  <c:v>346.49077649077572</c:v>
                </c:pt>
                <c:pt idx="36">
                  <c:v>359.66108966109005</c:v>
                </c:pt>
                <c:pt idx="37">
                  <c:v>372.56971256971246</c:v>
                </c:pt>
                <c:pt idx="38">
                  <c:v>386.50364650364645</c:v>
                </c:pt>
                <c:pt idx="39">
                  <c:v>400.69069069069064</c:v>
                </c:pt>
                <c:pt idx="40">
                  <c:v>415.26169026169009</c:v>
                </c:pt>
                <c:pt idx="41">
                  <c:v>431.0531960531971</c:v>
                </c:pt>
                <c:pt idx="42">
                  <c:v>447.38953238953218</c:v>
                </c:pt>
                <c:pt idx="43">
                  <c:v>463.81810381810374</c:v>
                </c:pt>
                <c:pt idx="44">
                  <c:v>480.02574002573874</c:v>
                </c:pt>
                <c:pt idx="45">
                  <c:v>496.10682110682137</c:v>
                </c:pt>
                <c:pt idx="46">
                  <c:v>511.76533676533654</c:v>
                </c:pt>
                <c:pt idx="47">
                  <c:v>527.5375375375379</c:v>
                </c:pt>
                <c:pt idx="48">
                  <c:v>542.43672243672245</c:v>
                </c:pt>
                <c:pt idx="49">
                  <c:v>557.92792792792716</c:v>
                </c:pt>
                <c:pt idx="50">
                  <c:v>573.28185328185282</c:v>
                </c:pt>
                <c:pt idx="51">
                  <c:v>589.19133419133414</c:v>
                </c:pt>
                <c:pt idx="52">
                  <c:v>605.30459030459042</c:v>
                </c:pt>
                <c:pt idx="53">
                  <c:v>621.92406692406621</c:v>
                </c:pt>
                <c:pt idx="54">
                  <c:v>639.27284427284394</c:v>
                </c:pt>
                <c:pt idx="55">
                  <c:v>657.14285714285688</c:v>
                </c:pt>
                <c:pt idx="56">
                  <c:v>674.62676962676869</c:v>
                </c:pt>
                <c:pt idx="57">
                  <c:v>693.55641355641364</c:v>
                </c:pt>
                <c:pt idx="58">
                  <c:v>713.41698841698781</c:v>
                </c:pt>
                <c:pt idx="59">
                  <c:v>733.51565851565738</c:v>
                </c:pt>
                <c:pt idx="60">
                  <c:v>754.60102960102904</c:v>
                </c:pt>
                <c:pt idx="61">
                  <c:v>776.14328614328588</c:v>
                </c:pt>
                <c:pt idx="62">
                  <c:v>799.10982410982433</c:v>
                </c:pt>
                <c:pt idx="63">
                  <c:v>823.58858858858821</c:v>
                </c:pt>
                <c:pt idx="64">
                  <c:v>850.7979407979401</c:v>
                </c:pt>
                <c:pt idx="65">
                  <c:v>881.31488631488537</c:v>
                </c:pt>
                <c:pt idx="66">
                  <c:v>914.33075933075907</c:v>
                </c:pt>
                <c:pt idx="67">
                  <c:v>949.81552981552977</c:v>
                </c:pt>
                <c:pt idx="68">
                  <c:v>987.83998283998244</c:v>
                </c:pt>
                <c:pt idx="69">
                  <c:v>1029.2942942942936</c:v>
                </c:pt>
                <c:pt idx="70">
                  <c:v>1074.3607893607887</c:v>
                </c:pt>
                <c:pt idx="71">
                  <c:v>1120.1608751608746</c:v>
                </c:pt>
                <c:pt idx="72">
                  <c:v>1165.2595452595442</c:v>
                </c:pt>
                <c:pt idx="73">
                  <c:v>1211.737451737451</c:v>
                </c:pt>
                <c:pt idx="74">
                  <c:v>1261.0725010725009</c:v>
                </c:pt>
                <c:pt idx="75">
                  <c:v>1311.4285714285706</c:v>
                </c:pt>
                <c:pt idx="76">
                  <c:v>1363.4641784641781</c:v>
                </c:pt>
                <c:pt idx="77">
                  <c:v>1417.4839124839136</c:v>
                </c:pt>
                <c:pt idx="78">
                  <c:v>1472.7241527241522</c:v>
                </c:pt>
                <c:pt idx="79">
                  <c:v>1531.7117117117123</c:v>
                </c:pt>
                <c:pt idx="80">
                  <c:v>1594.6096096096098</c:v>
                </c:pt>
                <c:pt idx="81">
                  <c:v>1662.198627198627</c:v>
                </c:pt>
                <c:pt idx="82">
                  <c:v>1736.735306735306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3.3900791260595597</c:v>
                </c:pt>
                <c:pt idx="3">
                  <c:v>6.9063801839688779</c:v>
                </c:pt>
                <c:pt idx="4">
                  <c:v>10.553477933484581</c:v>
                </c:pt>
                <c:pt idx="5">
                  <c:v>14.336108183079473</c:v>
                </c:pt>
                <c:pt idx="6">
                  <c:v>18.259173282358425</c:v>
                </c:pt>
                <c:pt idx="7">
                  <c:v>22.327747795358722</c:v>
                </c:pt>
                <c:pt idx="8">
                  <c:v>26.547084360465028</c:v>
                </c:pt>
                <c:pt idx="9">
                  <c:v>30.922619742842414</c:v>
                </c:pt>
                <c:pt idx="10">
                  <c:v>35.459981085469828</c:v>
                </c:pt>
                <c:pt idx="11">
                  <c:v>40.164992365040085</c:v>
                </c:pt>
                <c:pt idx="12">
                  <c:v>45.043681059181829</c:v>
                </c:pt>
                <c:pt idx="13">
                  <c:v>50.102285031653039</c:v>
                </c:pt>
                <c:pt idx="14">
                  <c:v>55.347259642356249</c:v>
                </c:pt>
                <c:pt idx="15">
                  <c:v>60.785285089231202</c:v>
                </c:pt>
                <c:pt idx="16">
                  <c:v>66.423273989292284</c:v>
                </c:pt>
                <c:pt idx="17">
                  <c:v>72.268379206296231</c:v>
                </c:pt>
                <c:pt idx="18">
                  <c:v>78.328001932748876</c:v>
                </c:pt>
                <c:pt idx="19">
                  <c:v>84.609800034190897</c:v>
                </c:pt>
                <c:pt idx="20">
                  <c:v>91.121696663938337</c:v>
                </c:pt>
                <c:pt idx="21">
                  <c:v>97.871889156697904</c:v>
                </c:pt>
                <c:pt idx="22">
                  <c:v>104.86885820972731</c:v>
                </c:pt>
                <c:pt idx="23">
                  <c:v>112.12137736046805</c:v>
                </c:pt>
                <c:pt idx="24">
                  <c:v>119.63852276984301</c:v>
                </c:pt>
                <c:pt idx="25">
                  <c:v>127.42968332068359</c:v>
                </c:pt>
                <c:pt idx="26">
                  <c:v>135.50457104103032</c:v>
                </c:pt>
                <c:pt idx="27">
                  <c:v>143.87323186233874</c:v>
                </c:pt>
                <c:pt idx="28">
                  <c:v>152.54605672291871</c:v>
                </c:pt>
                <c:pt idx="29">
                  <c:v>161.53379302723778</c:v>
                </c:pt>
                <c:pt idx="30">
                  <c:v>170.84755647203272</c:v>
                </c:pt>
                <c:pt idx="31">
                  <c:v>180.49884325049453</c:v>
                </c:pt>
                <c:pt idx="32">
                  <c:v>190.49954264612091</c:v>
                </c:pt>
                <c:pt idx="33">
                  <c:v>200.86195002817112</c:v>
                </c:pt>
                <c:pt idx="34">
                  <c:v>211.59878026100495</c:v>
                </c:pt>
                <c:pt idx="35">
                  <c:v>222.72318153994686</c:v>
                </c:pt>
                <c:pt idx="36">
                  <c:v>234.2487496666842</c:v>
                </c:pt>
                <c:pt idx="37">
                  <c:v>246.18954277758556</c:v>
                </c:pt>
                <c:pt idx="38">
                  <c:v>258.56009653871524</c:v>
                </c:pt>
                <c:pt idx="39">
                  <c:v>271.3754398217186</c:v>
                </c:pt>
                <c:pt idx="40">
                  <c:v>284.6511108751622</c:v>
                </c:pt>
                <c:pt idx="41">
                  <c:v>298.40317400633529</c:v>
                </c:pt>
                <c:pt idx="42">
                  <c:v>312.64823678895203</c:v>
                </c:pt>
                <c:pt idx="43">
                  <c:v>327.40346781263662</c:v>
                </c:pt>
                <c:pt idx="44">
                  <c:v>342.68661499053326</c:v>
                </c:pt>
                <c:pt idx="45">
                  <c:v>358.51602444184886</c:v>
                </c:pt>
                <c:pt idx="46">
                  <c:v>374.91065996662059</c:v>
                </c:pt>
                <c:pt idx="47">
                  <c:v>391.8901231304942</c:v>
                </c:pt>
                <c:pt idx="48">
                  <c:v>409.47467397780724</c:v>
                </c:pt>
                <c:pt idx="49">
                  <c:v>427.68525239179309</c:v>
                </c:pt>
                <c:pt idx="50">
                  <c:v>446.54350012125917</c:v>
                </c:pt>
                <c:pt idx="51">
                  <c:v>466.07178349364</c:v>
                </c:pt>
                <c:pt idx="52">
                  <c:v>486.29321683489462</c:v>
                </c:pt>
                <c:pt idx="53">
                  <c:v>507.23168661729477</c:v>
                </c:pt>
                <c:pt idx="54">
                  <c:v>528.91187635674794</c:v>
                </c:pt>
                <c:pt idx="55">
                  <c:v>551.35929228191071</c:v>
                </c:pt>
                <c:pt idx="56">
                  <c:v>574.60028979797482</c:v>
                </c:pt>
                <c:pt idx="57">
                  <c:v>598.66210076865298</c:v>
                </c:pt>
                <c:pt idx="58">
                  <c:v>623.57286164055574</c:v>
                </c:pt>
                <c:pt idx="59">
                  <c:v>649.36164243482449</c:v>
                </c:pt>
                <c:pt idx="60">
                  <c:v>676.05847663158863</c:v>
                </c:pt>
                <c:pt idx="61">
                  <c:v>703.69439197352574</c:v>
                </c:pt>
                <c:pt idx="62">
                  <c:v>732.30144221554053</c:v>
                </c:pt>
                <c:pt idx="63">
                  <c:v>761.91273984833185</c:v>
                </c:pt>
                <c:pt idx="64">
                  <c:v>792.56248982438694</c:v>
                </c:pt>
                <c:pt idx="65">
                  <c:v>824.28602431574109</c:v>
                </c:pt>
                <c:pt idx="66">
                  <c:v>857.11983853365064</c:v>
                </c:pt>
                <c:pt idx="67">
                  <c:v>891.1016276411641</c:v>
                </c:pt>
                <c:pt idx="68">
                  <c:v>926.27032479043396</c:v>
                </c:pt>
                <c:pt idx="69">
                  <c:v>962.66614031749145</c:v>
                </c:pt>
                <c:pt idx="70">
                  <c:v>1000.3306021281057</c:v>
                </c:pt>
                <c:pt idx="71">
                  <c:v>1039.3065973092794</c:v>
                </c:pt>
                <c:pt idx="72">
                  <c:v>1079.6384150018773</c:v>
                </c:pt>
                <c:pt idx="73">
                  <c:v>1121.3717905708613</c:v>
                </c:pt>
                <c:pt idx="74">
                  <c:v>1164.5539511106047</c:v>
                </c:pt>
                <c:pt idx="75">
                  <c:v>1209.2336623237779</c:v>
                </c:pt>
                <c:pt idx="76">
                  <c:v>1255.4612768133577</c:v>
                </c:pt>
                <c:pt idx="77">
                  <c:v>1303.2887838283809</c:v>
                </c:pt>
                <c:pt idx="78">
                  <c:v>1352.7698605051728</c:v>
                </c:pt>
                <c:pt idx="79">
                  <c:v>1403.9599246469152</c:v>
                </c:pt>
                <c:pt idx="80">
                  <c:v>1456.916189085576</c:v>
                </c:pt>
                <c:pt idx="81">
                  <c:v>1511.6977176714204</c:v>
                </c:pt>
                <c:pt idx="82">
                  <c:v>1568.36548293654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4264"/>
        <c:axId val="630715440"/>
      </c:scatterChart>
      <c:valAx>
        <c:axId val="63071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5440"/>
        <c:crosses val="autoZero"/>
        <c:crossBetween val="midCat"/>
      </c:valAx>
      <c:valAx>
        <c:axId val="630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-0.54054054054086009</c:v>
                </c:pt>
                <c:pt idx="3">
                  <c:v>-0.15873015872966789</c:v>
                </c:pt>
                <c:pt idx="4">
                  <c:v>1.0639210639210432</c:v>
                </c:pt>
                <c:pt idx="5">
                  <c:v>2.4324324324325062</c:v>
                </c:pt>
                <c:pt idx="6">
                  <c:v>2.4538824538822155</c:v>
                </c:pt>
                <c:pt idx="7">
                  <c:v>2.8743028743037939</c:v>
                </c:pt>
                <c:pt idx="8">
                  <c:v>3.1617331617335367</c:v>
                </c:pt>
                <c:pt idx="9">
                  <c:v>3.5435435435429099</c:v>
                </c:pt>
                <c:pt idx="10">
                  <c:v>4.9570999571005814</c:v>
                </c:pt>
                <c:pt idx="11">
                  <c:v>4.7597597597596177</c:v>
                </c:pt>
                <c:pt idx="12">
                  <c:v>4.7576147576146468</c:v>
                </c:pt>
                <c:pt idx="13">
                  <c:v>5.1329901329909262</c:v>
                </c:pt>
                <c:pt idx="14">
                  <c:v>5.1480051480048132</c:v>
                </c:pt>
                <c:pt idx="15">
                  <c:v>5.3110253110253325</c:v>
                </c:pt>
                <c:pt idx="16">
                  <c:v>5.4182754182747885</c:v>
                </c:pt>
                <c:pt idx="17">
                  <c:v>3.7129987129992514</c:v>
                </c:pt>
                <c:pt idx="18">
                  <c:v>3.7601887601895214</c:v>
                </c:pt>
                <c:pt idx="19">
                  <c:v>4.0347490347485291</c:v>
                </c:pt>
                <c:pt idx="20">
                  <c:v>4.208494208493903</c:v>
                </c:pt>
                <c:pt idx="21">
                  <c:v>4.0797940797938281</c:v>
                </c:pt>
                <c:pt idx="22">
                  <c:v>4.1205491205500948</c:v>
                </c:pt>
                <c:pt idx="23">
                  <c:v>4.3457743457738616</c:v>
                </c:pt>
                <c:pt idx="24">
                  <c:v>4.5645645645645345</c:v>
                </c:pt>
                <c:pt idx="25">
                  <c:v>5.0729300729308306</c:v>
                </c:pt>
                <c:pt idx="26">
                  <c:v>5.2380952380954113</c:v>
                </c:pt>
                <c:pt idx="27">
                  <c:v>5.4783354783348841</c:v>
                </c:pt>
                <c:pt idx="28">
                  <c:v>5.465465465465968</c:v>
                </c:pt>
                <c:pt idx="29">
                  <c:v>5.4611754611760261</c:v>
                </c:pt>
                <c:pt idx="30">
                  <c:v>6.0038610038609477</c:v>
                </c:pt>
                <c:pt idx="31">
                  <c:v>6.2676962676969197</c:v>
                </c:pt>
                <c:pt idx="32">
                  <c:v>6.4693264693269157</c:v>
                </c:pt>
                <c:pt idx="33">
                  <c:v>6.692406692404802</c:v>
                </c:pt>
                <c:pt idx="34">
                  <c:v>6.6731016731027921</c:v>
                </c:pt>
                <c:pt idx="35">
                  <c:v>6.6666666666660603</c:v>
                </c:pt>
                <c:pt idx="36">
                  <c:v>7.3509223509236108</c:v>
                </c:pt>
                <c:pt idx="37">
                  <c:v>7.0892320892317002</c:v>
                </c:pt>
                <c:pt idx="38">
                  <c:v>8.1145431145432667</c:v>
                </c:pt>
                <c:pt idx="39">
                  <c:v>8.3676533676534746</c:v>
                </c:pt>
                <c:pt idx="40">
                  <c:v>8.7516087516087282</c:v>
                </c:pt>
                <c:pt idx="41">
                  <c:v>9.9721149721162874</c:v>
                </c:pt>
                <c:pt idx="42">
                  <c:v>10.516945516944361</c:v>
                </c:pt>
                <c:pt idx="43">
                  <c:v>10.609180609180839</c:v>
                </c:pt>
                <c:pt idx="44">
                  <c:v>10.388245388244286</c:v>
                </c:pt>
                <c:pt idx="45">
                  <c:v>10.261690261691911</c:v>
                </c:pt>
                <c:pt idx="46">
                  <c:v>9.8391248391244517</c:v>
                </c:pt>
                <c:pt idx="47">
                  <c:v>9.9528099528106395</c:v>
                </c:pt>
                <c:pt idx="48">
                  <c:v>9.0797940797938281</c:v>
                </c:pt>
                <c:pt idx="49">
                  <c:v>9.6718146718139906</c:v>
                </c:pt>
                <c:pt idx="50">
                  <c:v>9.5345345345349415</c:v>
                </c:pt>
                <c:pt idx="51">
                  <c:v>10.090090090090598</c:v>
                </c:pt>
                <c:pt idx="52">
                  <c:v>10.293865293865565</c:v>
                </c:pt>
                <c:pt idx="53">
                  <c:v>10.800085800085071</c:v>
                </c:pt>
                <c:pt idx="54">
                  <c:v>11.529386529387011</c:v>
                </c:pt>
                <c:pt idx="55">
                  <c:v>12.050622050622223</c:v>
                </c:pt>
                <c:pt idx="56">
                  <c:v>11.664521664521089</c:v>
                </c:pt>
                <c:pt idx="57">
                  <c:v>13.110253110254234</c:v>
                </c:pt>
                <c:pt idx="58">
                  <c:v>14.041184041183442</c:v>
                </c:pt>
                <c:pt idx="59">
                  <c:v>14.279279279278853</c:v>
                </c:pt>
                <c:pt idx="60">
                  <c:v>15.265980265980943</c:v>
                </c:pt>
                <c:pt idx="61">
                  <c:v>15.722865722866118</c:v>
                </c:pt>
                <c:pt idx="62">
                  <c:v>17.147147147147734</c:v>
                </c:pt>
                <c:pt idx="63">
                  <c:v>18.659373659373159</c:v>
                </c:pt>
                <c:pt idx="64">
                  <c:v>21.389961389961172</c:v>
                </c:pt>
                <c:pt idx="65">
                  <c:v>24.697554697554551</c:v>
                </c:pt>
                <c:pt idx="66">
                  <c:v>27.196482196482975</c:v>
                </c:pt>
                <c:pt idx="67">
                  <c:v>29.665379665379987</c:v>
                </c:pt>
                <c:pt idx="68">
                  <c:v>32.205062205061949</c:v>
                </c:pt>
                <c:pt idx="69">
                  <c:v>35.634920634920491</c:v>
                </c:pt>
                <c:pt idx="70">
                  <c:v>39.247104247104289</c:v>
                </c:pt>
                <c:pt idx="71">
                  <c:v>39.980694980695262</c:v>
                </c:pt>
                <c:pt idx="72">
                  <c:v>39.279279279278853</c:v>
                </c:pt>
                <c:pt idx="73">
                  <c:v>40.65851565851608</c:v>
                </c:pt>
                <c:pt idx="74">
                  <c:v>43.515658515659197</c:v>
                </c:pt>
                <c:pt idx="75">
                  <c:v>44.536679536679003</c:v>
                </c:pt>
                <c:pt idx="76">
                  <c:v>46.216216216216708</c:v>
                </c:pt>
                <c:pt idx="77">
                  <c:v>48.200343200344832</c:v>
                </c:pt>
                <c:pt idx="78">
                  <c:v>49.420849420847844</c:v>
                </c:pt>
                <c:pt idx="79">
                  <c:v>53.168168168169359</c:v>
                </c:pt>
                <c:pt idx="80">
                  <c:v>57.078507078506846</c:v>
                </c:pt>
                <c:pt idx="81">
                  <c:v>61.769626769626484</c:v>
                </c:pt>
                <c:pt idx="82">
                  <c:v>68.717288717288284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3.3900791260595597</c:v>
                </c:pt>
                <c:pt idx="3">
                  <c:v>3.5163010579093186</c:v>
                </c:pt>
                <c:pt idx="4">
                  <c:v>3.6470977495157029</c:v>
                </c:pt>
                <c:pt idx="5">
                  <c:v>3.782630249594892</c:v>
                </c:pt>
                <c:pt idx="6">
                  <c:v>3.9230650992789537</c:v>
                </c:pt>
                <c:pt idx="7">
                  <c:v>4.0685745130002964</c:v>
                </c:pt>
                <c:pt idx="8">
                  <c:v>4.2193365651063059</c:v>
                </c:pt>
                <c:pt idx="9">
                  <c:v>4.3755353823773868</c:v>
                </c:pt>
                <c:pt idx="10">
                  <c:v>4.537361342627416</c:v>
                </c:pt>
                <c:pt idx="11">
                  <c:v>4.7050112795702601</c:v>
                </c:pt>
                <c:pt idx="12">
                  <c:v>4.8786886941417409</c:v>
                </c:pt>
                <c:pt idx="13">
                  <c:v>5.0586039724712073</c:v>
                </c:pt>
                <c:pt idx="14">
                  <c:v>5.244974610703208</c:v>
                </c:pt>
                <c:pt idx="15">
                  <c:v>5.4380254468749545</c:v>
                </c:pt>
                <c:pt idx="16">
                  <c:v>5.6379889000610826</c:v>
                </c:pt>
                <c:pt idx="17">
                  <c:v>5.8451052170039413</c:v>
                </c:pt>
                <c:pt idx="18">
                  <c:v>6.059622726452651</c:v>
                </c:pt>
                <c:pt idx="19">
                  <c:v>6.2817981014420186</c:v>
                </c:pt>
                <c:pt idx="20">
                  <c:v>6.5118966297474383</c:v>
                </c:pt>
                <c:pt idx="21">
                  <c:v>6.7501924927595702</c:v>
                </c:pt>
                <c:pt idx="22">
                  <c:v>6.9969690530294057</c:v>
                </c:pt>
                <c:pt idx="23">
                  <c:v>7.2525191507407358</c:v>
                </c:pt>
                <c:pt idx="24">
                  <c:v>7.5171454093749572</c:v>
                </c:pt>
                <c:pt idx="25">
                  <c:v>7.7911605508405879</c:v>
                </c:pt>
                <c:pt idx="26">
                  <c:v>8.0748877203467178</c:v>
                </c:pt>
                <c:pt idx="27">
                  <c:v>8.3686608213084188</c:v>
                </c:pt>
                <c:pt idx="28">
                  <c:v>8.6728248605799791</c:v>
                </c:pt>
                <c:pt idx="29">
                  <c:v>8.9877363043190712</c:v>
                </c:pt>
                <c:pt idx="30">
                  <c:v>9.3137634447949349</c:v>
                </c:pt>
                <c:pt idx="31">
                  <c:v>9.6512867784618006</c:v>
                </c:pt>
                <c:pt idx="32">
                  <c:v>10.000699395626382</c:v>
                </c:pt>
                <c:pt idx="33">
                  <c:v>10.362407382050213</c:v>
                </c:pt>
                <c:pt idx="34">
                  <c:v>10.736830232833819</c:v>
                </c:pt>
                <c:pt idx="35">
                  <c:v>11.124401278941924</c:v>
                </c:pt>
                <c:pt idx="36">
                  <c:v>11.525568126737335</c:v>
                </c:pt>
                <c:pt idx="37">
                  <c:v>11.940793110901351</c:v>
                </c:pt>
                <c:pt idx="38">
                  <c:v>12.370553761129672</c:v>
                </c:pt>
                <c:pt idx="39">
                  <c:v>12.815343283003374</c:v>
                </c:pt>
                <c:pt idx="40">
                  <c:v>13.275671053443597</c:v>
                </c:pt>
                <c:pt idx="41">
                  <c:v>13.752063131173086</c:v>
                </c:pt>
                <c:pt idx="42">
                  <c:v>14.245062782616719</c:v>
                </c:pt>
                <c:pt idx="43">
                  <c:v>14.755231023684599</c:v>
                </c:pt>
                <c:pt idx="44">
                  <c:v>15.283147177896655</c:v>
                </c:pt>
                <c:pt idx="45">
                  <c:v>15.829409451315605</c:v>
                </c:pt>
                <c:pt idx="46">
                  <c:v>16.394635524771711</c:v>
                </c:pt>
                <c:pt idx="47">
                  <c:v>16.979463163873625</c:v>
                </c:pt>
                <c:pt idx="48">
                  <c:v>17.584550847313047</c:v>
                </c:pt>
                <c:pt idx="49">
                  <c:v>18.210578413985868</c:v>
                </c:pt>
                <c:pt idx="50">
                  <c:v>18.858247729466097</c:v>
                </c:pt>
                <c:pt idx="51">
                  <c:v>19.528283372380809</c:v>
                </c:pt>
                <c:pt idx="52">
                  <c:v>20.221433341254638</c:v>
                </c:pt>
                <c:pt idx="53">
                  <c:v>20.938469782400166</c:v>
                </c:pt>
                <c:pt idx="54">
                  <c:v>21.680189739453176</c:v>
                </c:pt>
                <c:pt idx="55">
                  <c:v>22.447415925162819</c:v>
                </c:pt>
                <c:pt idx="56">
                  <c:v>23.240997516064088</c:v>
                </c:pt>
                <c:pt idx="57">
                  <c:v>24.061810970678184</c:v>
                </c:pt>
                <c:pt idx="58">
                  <c:v>24.910760871902749</c:v>
                </c:pt>
                <c:pt idx="59">
                  <c:v>25.788780794268696</c:v>
                </c:pt>
                <c:pt idx="60">
                  <c:v>26.696834196764119</c:v>
                </c:pt>
                <c:pt idx="61">
                  <c:v>27.635915341937107</c:v>
                </c:pt>
                <c:pt idx="62">
                  <c:v>28.607050242014832</c:v>
                </c:pt>
                <c:pt idx="63">
                  <c:v>29.611297632791327</c:v>
                </c:pt>
                <c:pt idx="64">
                  <c:v>30.649749976055141</c:v>
                </c:pt>
                <c:pt idx="65">
                  <c:v>31.72353449135419</c:v>
                </c:pt>
                <c:pt idx="66">
                  <c:v>32.833814217909556</c:v>
                </c:pt>
                <c:pt idx="67">
                  <c:v>33.981789107513507</c:v>
                </c:pt>
                <c:pt idx="68">
                  <c:v>35.16869714926991</c:v>
                </c:pt>
                <c:pt idx="69">
                  <c:v>36.395815527057444</c:v>
                </c:pt>
                <c:pt idx="70">
                  <c:v>37.664461810614249</c:v>
                </c:pt>
                <c:pt idx="71">
                  <c:v>38.975995181173623</c:v>
                </c:pt>
                <c:pt idx="72">
                  <c:v>40.331817692597852</c:v>
                </c:pt>
                <c:pt idx="73">
                  <c:v>41.733375568984094</c:v>
                </c:pt>
                <c:pt idx="74">
                  <c:v>43.182160539743279</c:v>
                </c:pt>
                <c:pt idx="75">
                  <c:v>44.679711213173185</c:v>
                </c:pt>
                <c:pt idx="76">
                  <c:v>46.227614489579757</c:v>
                </c:pt>
                <c:pt idx="77">
                  <c:v>47.827507015023144</c:v>
                </c:pt>
                <c:pt idx="78">
                  <c:v>49.481076676791815</c:v>
                </c:pt>
                <c:pt idx="79">
                  <c:v>51.190064141742312</c:v>
                </c:pt>
                <c:pt idx="80">
                  <c:v>52.956264438660874</c:v>
                </c:pt>
                <c:pt idx="81">
                  <c:v>54.78152858584432</c:v>
                </c:pt>
                <c:pt idx="82">
                  <c:v>56.667765265119627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3480"/>
        <c:axId val="630715832"/>
      </c:scatterChart>
      <c:valAx>
        <c:axId val="63071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5832"/>
        <c:crosses val="autoZero"/>
        <c:crossBetween val="midCat"/>
      </c:valAx>
      <c:valAx>
        <c:axId val="6307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5.278850278849859</c:v>
                </c:pt>
                <c:pt idx="3">
                  <c:v>10.93951093951091</c:v>
                </c:pt>
                <c:pt idx="4">
                  <c:v>17.822822822822673</c:v>
                </c:pt>
                <c:pt idx="5">
                  <c:v>26.074646074645898</c:v>
                </c:pt>
                <c:pt idx="6">
                  <c:v>34.347919347918832</c:v>
                </c:pt>
                <c:pt idx="7">
                  <c:v>43.041613041613346</c:v>
                </c:pt>
                <c:pt idx="8">
                  <c:v>52.022737022737601</c:v>
                </c:pt>
                <c:pt idx="9">
                  <c:v>61.38567138567123</c:v>
                </c:pt>
                <c:pt idx="10">
                  <c:v>72.162162162162531</c:v>
                </c:pt>
                <c:pt idx="11">
                  <c:v>82.741312741312868</c:v>
                </c:pt>
                <c:pt idx="12">
                  <c:v>93.318318318318234</c:v>
                </c:pt>
                <c:pt idx="13">
                  <c:v>104.27069927069988</c:v>
                </c:pt>
                <c:pt idx="14">
                  <c:v>115.23809523809541</c:v>
                </c:pt>
                <c:pt idx="15">
                  <c:v>126.36851136851146</c:v>
                </c:pt>
                <c:pt idx="16">
                  <c:v>137.60617760617697</c:v>
                </c:pt>
                <c:pt idx="17">
                  <c:v>147.13856713856694</c:v>
                </c:pt>
                <c:pt idx="18">
                  <c:v>156.71814671814718</c:v>
                </c:pt>
                <c:pt idx="19">
                  <c:v>166.57228657228643</c:v>
                </c:pt>
                <c:pt idx="20">
                  <c:v>176.60017160017105</c:v>
                </c:pt>
                <c:pt idx="21">
                  <c:v>186.4993564993556</c:v>
                </c:pt>
                <c:pt idx="22">
                  <c:v>196.43929643929641</c:v>
                </c:pt>
                <c:pt idx="23">
                  <c:v>206.60446160446099</c:v>
                </c:pt>
                <c:pt idx="24">
                  <c:v>216.98841698841625</c:v>
                </c:pt>
                <c:pt idx="25">
                  <c:v>227.8807378807378</c:v>
                </c:pt>
                <c:pt idx="26">
                  <c:v>238.93822393822393</c:v>
                </c:pt>
                <c:pt idx="27">
                  <c:v>250.23595023594953</c:v>
                </c:pt>
                <c:pt idx="28">
                  <c:v>261.52080652080622</c:v>
                </c:pt>
                <c:pt idx="29">
                  <c:v>272.80137280137296</c:v>
                </c:pt>
                <c:pt idx="30">
                  <c:v>284.62462462462463</c:v>
                </c:pt>
                <c:pt idx="31">
                  <c:v>296.71171171171227</c:v>
                </c:pt>
                <c:pt idx="32">
                  <c:v>309.0004290004299</c:v>
                </c:pt>
                <c:pt idx="33">
                  <c:v>321.51222651222542</c:v>
                </c:pt>
                <c:pt idx="34">
                  <c:v>334.00471900471894</c:v>
                </c:pt>
                <c:pt idx="35">
                  <c:v>346.49077649077572</c:v>
                </c:pt>
                <c:pt idx="36">
                  <c:v>359.66108966109005</c:v>
                </c:pt>
                <c:pt idx="37">
                  <c:v>372.56971256971246</c:v>
                </c:pt>
                <c:pt idx="38">
                  <c:v>386.50364650364645</c:v>
                </c:pt>
                <c:pt idx="39">
                  <c:v>400.69069069069064</c:v>
                </c:pt>
                <c:pt idx="40">
                  <c:v>415.26169026169009</c:v>
                </c:pt>
                <c:pt idx="41">
                  <c:v>431.0531960531971</c:v>
                </c:pt>
                <c:pt idx="42">
                  <c:v>447.38953238953218</c:v>
                </c:pt>
                <c:pt idx="43">
                  <c:v>463.81810381810374</c:v>
                </c:pt>
                <c:pt idx="44">
                  <c:v>480.02574002573874</c:v>
                </c:pt>
                <c:pt idx="45">
                  <c:v>496.10682110682137</c:v>
                </c:pt>
                <c:pt idx="46">
                  <c:v>511.76533676533654</c:v>
                </c:pt>
                <c:pt idx="47">
                  <c:v>527.5375375375379</c:v>
                </c:pt>
                <c:pt idx="48">
                  <c:v>542.43672243672245</c:v>
                </c:pt>
                <c:pt idx="49">
                  <c:v>557.92792792792716</c:v>
                </c:pt>
                <c:pt idx="50">
                  <c:v>573.28185328185282</c:v>
                </c:pt>
                <c:pt idx="51">
                  <c:v>589.19133419133414</c:v>
                </c:pt>
                <c:pt idx="52">
                  <c:v>605.30459030459042</c:v>
                </c:pt>
                <c:pt idx="53">
                  <c:v>621.92406692406621</c:v>
                </c:pt>
                <c:pt idx="54">
                  <c:v>639.27284427284394</c:v>
                </c:pt>
                <c:pt idx="55">
                  <c:v>657.14285714285688</c:v>
                </c:pt>
                <c:pt idx="56">
                  <c:v>674.62676962676869</c:v>
                </c:pt>
                <c:pt idx="57">
                  <c:v>693.55641355641364</c:v>
                </c:pt>
                <c:pt idx="58">
                  <c:v>713.41698841698781</c:v>
                </c:pt>
                <c:pt idx="59">
                  <c:v>733.51565851565738</c:v>
                </c:pt>
                <c:pt idx="60">
                  <c:v>754.60102960102904</c:v>
                </c:pt>
                <c:pt idx="61">
                  <c:v>776.14328614328588</c:v>
                </c:pt>
                <c:pt idx="62">
                  <c:v>799.10982410982433</c:v>
                </c:pt>
                <c:pt idx="63">
                  <c:v>823.58858858858821</c:v>
                </c:pt>
                <c:pt idx="64">
                  <c:v>850.7979407979401</c:v>
                </c:pt>
                <c:pt idx="65">
                  <c:v>881.31488631488537</c:v>
                </c:pt>
                <c:pt idx="66">
                  <c:v>914.33075933075907</c:v>
                </c:pt>
                <c:pt idx="67">
                  <c:v>949.81552981552977</c:v>
                </c:pt>
                <c:pt idx="68">
                  <c:v>987.83998283998244</c:v>
                </c:pt>
                <c:pt idx="69">
                  <c:v>1029.2942942942936</c:v>
                </c:pt>
                <c:pt idx="70">
                  <c:v>1074.3607893607887</c:v>
                </c:pt>
                <c:pt idx="71">
                  <c:v>1120.1608751608746</c:v>
                </c:pt>
                <c:pt idx="72">
                  <c:v>1165.2595452595442</c:v>
                </c:pt>
                <c:pt idx="73">
                  <c:v>1211.737451737451</c:v>
                </c:pt>
                <c:pt idx="74">
                  <c:v>1261.0725010725009</c:v>
                </c:pt>
                <c:pt idx="75">
                  <c:v>1311.4285714285706</c:v>
                </c:pt>
                <c:pt idx="76">
                  <c:v>1363.4641784641781</c:v>
                </c:pt>
                <c:pt idx="77">
                  <c:v>1417.4839124839136</c:v>
                </c:pt>
                <c:pt idx="78">
                  <c:v>1472.7241527241522</c:v>
                </c:pt>
                <c:pt idx="79">
                  <c:v>1531.7117117117123</c:v>
                </c:pt>
                <c:pt idx="80">
                  <c:v>1594.6096096096098</c:v>
                </c:pt>
                <c:pt idx="81">
                  <c:v>1662.198627198627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14.220526019533338</c:v>
                </c:pt>
                <c:pt idx="2">
                  <c:v>28.441052039742758</c:v>
                </c:pt>
                <c:pt idx="3">
                  <c:v>42.661578060628266</c:v>
                </c:pt>
                <c:pt idx="4">
                  <c:v>56.882104082189855</c:v>
                </c:pt>
                <c:pt idx="5">
                  <c:v>71.102630104427533</c:v>
                </c:pt>
                <c:pt idx="6">
                  <c:v>85.323156127341292</c:v>
                </c:pt>
                <c:pt idx="7">
                  <c:v>99.543682150931133</c:v>
                </c:pt>
                <c:pt idx="8">
                  <c:v>113.76420817519707</c:v>
                </c:pt>
                <c:pt idx="9">
                  <c:v>127.98473420013909</c:v>
                </c:pt>
                <c:pt idx="10">
                  <c:v>142.2052602257572</c:v>
                </c:pt>
                <c:pt idx="11">
                  <c:v>156.42578625205138</c:v>
                </c:pt>
                <c:pt idx="12">
                  <c:v>170.64631227902166</c:v>
                </c:pt>
                <c:pt idx="13">
                  <c:v>184.866838306668</c:v>
                </c:pt>
                <c:pt idx="14">
                  <c:v>199.08736433499044</c:v>
                </c:pt>
                <c:pt idx="15">
                  <c:v>213.30789036398897</c:v>
                </c:pt>
                <c:pt idx="16">
                  <c:v>227.52841639366358</c:v>
                </c:pt>
                <c:pt idx="17">
                  <c:v>241.74894242401427</c:v>
                </c:pt>
                <c:pt idx="18">
                  <c:v>255.96946845504107</c:v>
                </c:pt>
                <c:pt idx="19">
                  <c:v>270.18999448674396</c:v>
                </c:pt>
                <c:pt idx="20">
                  <c:v>284.41052051912288</c:v>
                </c:pt>
                <c:pt idx="21">
                  <c:v>298.63104655217791</c:v>
                </c:pt>
                <c:pt idx="22">
                  <c:v>312.85157258590903</c:v>
                </c:pt>
                <c:pt idx="23">
                  <c:v>327.07209862031624</c:v>
                </c:pt>
                <c:pt idx="24">
                  <c:v>341.29262465539955</c:v>
                </c:pt>
                <c:pt idx="25">
                  <c:v>355.5131506911589</c:v>
                </c:pt>
                <c:pt idx="26">
                  <c:v>369.73367672759434</c:v>
                </c:pt>
                <c:pt idx="27">
                  <c:v>383.95420276470588</c:v>
                </c:pt>
                <c:pt idx="28">
                  <c:v>398.17472880249352</c:v>
                </c:pt>
                <c:pt idx="29">
                  <c:v>412.39525484095725</c:v>
                </c:pt>
                <c:pt idx="30">
                  <c:v>426.61578088009708</c:v>
                </c:pt>
                <c:pt idx="31">
                  <c:v>440.83630691991294</c:v>
                </c:pt>
                <c:pt idx="32">
                  <c:v>455.0568329604049</c:v>
                </c:pt>
                <c:pt idx="33">
                  <c:v>469.27735900157296</c:v>
                </c:pt>
                <c:pt idx="34">
                  <c:v>483.49788504341711</c:v>
                </c:pt>
                <c:pt idx="35">
                  <c:v>497.71841108593736</c:v>
                </c:pt>
                <c:pt idx="36">
                  <c:v>511.93893712913365</c:v>
                </c:pt>
                <c:pt idx="37">
                  <c:v>526.15946317300609</c:v>
                </c:pt>
                <c:pt idx="38">
                  <c:v>540.37998921755457</c:v>
                </c:pt>
                <c:pt idx="39">
                  <c:v>554.60051526277914</c:v>
                </c:pt>
                <c:pt idx="40">
                  <c:v>568.82104130867981</c:v>
                </c:pt>
                <c:pt idx="41">
                  <c:v>583.04156735525657</c:v>
                </c:pt>
                <c:pt idx="42">
                  <c:v>597.26209340250944</c:v>
                </c:pt>
                <c:pt idx="43">
                  <c:v>611.48261945043839</c:v>
                </c:pt>
                <c:pt idx="44">
                  <c:v>625.70314549904333</c:v>
                </c:pt>
                <c:pt idx="45">
                  <c:v>639.92367154832436</c:v>
                </c:pt>
                <c:pt idx="46">
                  <c:v>654.14419759828149</c:v>
                </c:pt>
                <c:pt idx="47">
                  <c:v>668.36472364891472</c:v>
                </c:pt>
                <c:pt idx="48">
                  <c:v>682.58524970022404</c:v>
                </c:pt>
                <c:pt idx="49">
                  <c:v>696.80577575220946</c:v>
                </c:pt>
                <c:pt idx="50">
                  <c:v>711.02630180487097</c:v>
                </c:pt>
                <c:pt idx="51">
                  <c:v>725.24682785820858</c:v>
                </c:pt>
                <c:pt idx="52">
                  <c:v>739.46735391222228</c:v>
                </c:pt>
                <c:pt idx="53">
                  <c:v>753.68787996691208</c:v>
                </c:pt>
                <c:pt idx="54">
                  <c:v>767.90840602227797</c:v>
                </c:pt>
                <c:pt idx="55">
                  <c:v>782.12893207831985</c:v>
                </c:pt>
                <c:pt idx="56">
                  <c:v>796.34945813503782</c:v>
                </c:pt>
                <c:pt idx="57">
                  <c:v>810.56998419243189</c:v>
                </c:pt>
                <c:pt idx="58">
                  <c:v>824.79051025050205</c:v>
                </c:pt>
                <c:pt idx="59">
                  <c:v>839.01103630924831</c:v>
                </c:pt>
                <c:pt idx="60">
                  <c:v>853.23156236867067</c:v>
                </c:pt>
                <c:pt idx="61">
                  <c:v>867.45208842876912</c:v>
                </c:pt>
                <c:pt idx="62">
                  <c:v>881.67261448954366</c:v>
                </c:pt>
                <c:pt idx="63">
                  <c:v>895.8931405509943</c:v>
                </c:pt>
                <c:pt idx="64">
                  <c:v>910.11366661312104</c:v>
                </c:pt>
                <c:pt idx="65">
                  <c:v>924.33419267592387</c:v>
                </c:pt>
                <c:pt idx="66">
                  <c:v>938.55471873940269</c:v>
                </c:pt>
                <c:pt idx="67">
                  <c:v>952.7752448035576</c:v>
                </c:pt>
                <c:pt idx="68">
                  <c:v>966.9957708683886</c:v>
                </c:pt>
                <c:pt idx="69">
                  <c:v>981.21629693389571</c:v>
                </c:pt>
                <c:pt idx="70">
                  <c:v>995.4368230000789</c:v>
                </c:pt>
                <c:pt idx="71">
                  <c:v>1009.6573490669382</c:v>
                </c:pt>
                <c:pt idx="72">
                  <c:v>1023.8778751344736</c:v>
                </c:pt>
                <c:pt idx="73">
                  <c:v>1038.098401202685</c:v>
                </c:pt>
                <c:pt idx="74">
                  <c:v>1052.3189272715724</c:v>
                </c:pt>
                <c:pt idx="75">
                  <c:v>1066.5394533411361</c:v>
                </c:pt>
                <c:pt idx="76">
                  <c:v>1080.7599794113758</c:v>
                </c:pt>
                <c:pt idx="77">
                  <c:v>1094.9805054822916</c:v>
                </c:pt>
                <c:pt idx="78">
                  <c:v>1109.2010315538835</c:v>
                </c:pt>
                <c:pt idx="79">
                  <c:v>1123.4215576261515</c:v>
                </c:pt>
                <c:pt idx="80">
                  <c:v>1137.6420836990956</c:v>
                </c:pt>
                <c:pt idx="81">
                  <c:v>1151.8626097727158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0536"/>
        <c:axId val="630721712"/>
      </c:scatterChart>
      <c:valAx>
        <c:axId val="6307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1712"/>
        <c:crosses val="autoZero"/>
        <c:crossBetween val="midCat"/>
      </c:valAx>
      <c:valAx>
        <c:axId val="630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-0.54054054054086009</c:v>
                </c:pt>
                <c:pt idx="3">
                  <c:v>-0.15873015872966789</c:v>
                </c:pt>
                <c:pt idx="4">
                  <c:v>1.0639210639210432</c:v>
                </c:pt>
                <c:pt idx="5">
                  <c:v>2.4324324324325062</c:v>
                </c:pt>
                <c:pt idx="6">
                  <c:v>2.4538824538822155</c:v>
                </c:pt>
                <c:pt idx="7">
                  <c:v>2.8743028743037939</c:v>
                </c:pt>
                <c:pt idx="8">
                  <c:v>3.1617331617335367</c:v>
                </c:pt>
                <c:pt idx="9">
                  <c:v>3.5435435435429099</c:v>
                </c:pt>
                <c:pt idx="10">
                  <c:v>4.9570999571005814</c:v>
                </c:pt>
                <c:pt idx="11">
                  <c:v>4.7597597597596177</c:v>
                </c:pt>
                <c:pt idx="12">
                  <c:v>4.7576147576146468</c:v>
                </c:pt>
                <c:pt idx="13">
                  <c:v>5.1329901329909262</c:v>
                </c:pt>
                <c:pt idx="14">
                  <c:v>5.1480051480048132</c:v>
                </c:pt>
                <c:pt idx="15">
                  <c:v>5.3110253110253325</c:v>
                </c:pt>
                <c:pt idx="16">
                  <c:v>5.4182754182747885</c:v>
                </c:pt>
                <c:pt idx="17">
                  <c:v>3.7129987129992514</c:v>
                </c:pt>
                <c:pt idx="18">
                  <c:v>3.7601887601895214</c:v>
                </c:pt>
                <c:pt idx="19">
                  <c:v>4.0347490347485291</c:v>
                </c:pt>
                <c:pt idx="20">
                  <c:v>4.208494208493903</c:v>
                </c:pt>
                <c:pt idx="21">
                  <c:v>4.0797940797938281</c:v>
                </c:pt>
                <c:pt idx="22">
                  <c:v>4.1205491205500948</c:v>
                </c:pt>
                <c:pt idx="23">
                  <c:v>4.3457743457738616</c:v>
                </c:pt>
                <c:pt idx="24">
                  <c:v>4.5645645645645345</c:v>
                </c:pt>
                <c:pt idx="25">
                  <c:v>5.0729300729308306</c:v>
                </c:pt>
                <c:pt idx="26">
                  <c:v>5.2380952380954113</c:v>
                </c:pt>
                <c:pt idx="27">
                  <c:v>5.4783354783348841</c:v>
                </c:pt>
                <c:pt idx="28">
                  <c:v>5.465465465465968</c:v>
                </c:pt>
                <c:pt idx="29">
                  <c:v>5.4611754611760261</c:v>
                </c:pt>
                <c:pt idx="30">
                  <c:v>6.0038610038609477</c:v>
                </c:pt>
                <c:pt idx="31">
                  <c:v>6.2676962676969197</c:v>
                </c:pt>
                <c:pt idx="32">
                  <c:v>6.4693264693269157</c:v>
                </c:pt>
                <c:pt idx="33">
                  <c:v>6.692406692404802</c:v>
                </c:pt>
                <c:pt idx="34">
                  <c:v>6.6731016731027921</c:v>
                </c:pt>
                <c:pt idx="35">
                  <c:v>6.6666666666660603</c:v>
                </c:pt>
                <c:pt idx="36">
                  <c:v>7.3509223509236108</c:v>
                </c:pt>
                <c:pt idx="37">
                  <c:v>7.0892320892317002</c:v>
                </c:pt>
                <c:pt idx="38">
                  <c:v>8.1145431145432667</c:v>
                </c:pt>
                <c:pt idx="39">
                  <c:v>8.3676533676534746</c:v>
                </c:pt>
                <c:pt idx="40">
                  <c:v>8.7516087516087282</c:v>
                </c:pt>
                <c:pt idx="41">
                  <c:v>9.9721149721162874</c:v>
                </c:pt>
                <c:pt idx="42">
                  <c:v>10.516945516944361</c:v>
                </c:pt>
                <c:pt idx="43">
                  <c:v>10.609180609180839</c:v>
                </c:pt>
                <c:pt idx="44">
                  <c:v>10.388245388244286</c:v>
                </c:pt>
                <c:pt idx="45">
                  <c:v>10.261690261691911</c:v>
                </c:pt>
                <c:pt idx="46">
                  <c:v>9.8391248391244517</c:v>
                </c:pt>
                <c:pt idx="47">
                  <c:v>9.9528099528106395</c:v>
                </c:pt>
                <c:pt idx="48">
                  <c:v>9.0797940797938281</c:v>
                </c:pt>
                <c:pt idx="49">
                  <c:v>9.6718146718139906</c:v>
                </c:pt>
                <c:pt idx="50">
                  <c:v>9.5345345345349415</c:v>
                </c:pt>
                <c:pt idx="51">
                  <c:v>10.090090090090598</c:v>
                </c:pt>
                <c:pt idx="52">
                  <c:v>10.293865293865565</c:v>
                </c:pt>
                <c:pt idx="53">
                  <c:v>10.800085800085071</c:v>
                </c:pt>
                <c:pt idx="54">
                  <c:v>11.529386529387011</c:v>
                </c:pt>
                <c:pt idx="55">
                  <c:v>12.050622050622223</c:v>
                </c:pt>
                <c:pt idx="56">
                  <c:v>11.664521664521089</c:v>
                </c:pt>
                <c:pt idx="57">
                  <c:v>13.110253110254234</c:v>
                </c:pt>
                <c:pt idx="58">
                  <c:v>14.041184041183442</c:v>
                </c:pt>
                <c:pt idx="59">
                  <c:v>14.279279279278853</c:v>
                </c:pt>
                <c:pt idx="60">
                  <c:v>15.265980265980943</c:v>
                </c:pt>
                <c:pt idx="61">
                  <c:v>15.722865722866118</c:v>
                </c:pt>
                <c:pt idx="62">
                  <c:v>17.147147147147734</c:v>
                </c:pt>
                <c:pt idx="63">
                  <c:v>18.659373659373159</c:v>
                </c:pt>
                <c:pt idx="64">
                  <c:v>21.389961389961172</c:v>
                </c:pt>
                <c:pt idx="65">
                  <c:v>24.697554697554551</c:v>
                </c:pt>
                <c:pt idx="66">
                  <c:v>27.196482196482975</c:v>
                </c:pt>
                <c:pt idx="67">
                  <c:v>29.665379665379987</c:v>
                </c:pt>
                <c:pt idx="68">
                  <c:v>32.205062205061949</c:v>
                </c:pt>
                <c:pt idx="69">
                  <c:v>35.634920634920491</c:v>
                </c:pt>
                <c:pt idx="70">
                  <c:v>39.247104247104289</c:v>
                </c:pt>
                <c:pt idx="71">
                  <c:v>39.980694980695262</c:v>
                </c:pt>
                <c:pt idx="72">
                  <c:v>39.279279279278853</c:v>
                </c:pt>
                <c:pt idx="73">
                  <c:v>40.65851565851608</c:v>
                </c:pt>
                <c:pt idx="74">
                  <c:v>43.515658515659197</c:v>
                </c:pt>
                <c:pt idx="75">
                  <c:v>44.536679536679003</c:v>
                </c:pt>
                <c:pt idx="76">
                  <c:v>46.216216216216708</c:v>
                </c:pt>
                <c:pt idx="77">
                  <c:v>48.200343200344832</c:v>
                </c:pt>
                <c:pt idx="78">
                  <c:v>49.420849420847844</c:v>
                </c:pt>
                <c:pt idx="79">
                  <c:v>53.168168168169359</c:v>
                </c:pt>
                <c:pt idx="80">
                  <c:v>57.078507078506846</c:v>
                </c:pt>
                <c:pt idx="81">
                  <c:v>61.769626769626484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14.220526019533338</c:v>
                </c:pt>
                <c:pt idx="2">
                  <c:v>14.220526020209421</c:v>
                </c:pt>
                <c:pt idx="3">
                  <c:v>14.220526020885506</c:v>
                </c:pt>
                <c:pt idx="4">
                  <c:v>14.220526021561589</c:v>
                </c:pt>
                <c:pt idx="5">
                  <c:v>14.220526022237676</c:v>
                </c:pt>
                <c:pt idx="6">
                  <c:v>14.220526022913761</c:v>
                </c:pt>
                <c:pt idx="7">
                  <c:v>14.220526023589846</c:v>
                </c:pt>
                <c:pt idx="8">
                  <c:v>14.220526024265933</c:v>
                </c:pt>
                <c:pt idx="9">
                  <c:v>14.220526024942016</c:v>
                </c:pt>
                <c:pt idx="10">
                  <c:v>14.220526025618101</c:v>
                </c:pt>
                <c:pt idx="11">
                  <c:v>14.220526026294186</c:v>
                </c:pt>
                <c:pt idx="12">
                  <c:v>14.220526026970273</c:v>
                </c:pt>
                <c:pt idx="13">
                  <c:v>14.220526027646356</c:v>
                </c:pt>
                <c:pt idx="14">
                  <c:v>14.220526028322441</c:v>
                </c:pt>
                <c:pt idx="15">
                  <c:v>14.220526028998528</c:v>
                </c:pt>
                <c:pt idx="16">
                  <c:v>14.220526029674613</c:v>
                </c:pt>
                <c:pt idx="17">
                  <c:v>14.220526030350698</c:v>
                </c:pt>
                <c:pt idx="18">
                  <c:v>14.220526031026781</c:v>
                </c:pt>
                <c:pt idx="19">
                  <c:v>14.220526031702869</c:v>
                </c:pt>
                <c:pt idx="20">
                  <c:v>14.220526032378954</c:v>
                </c:pt>
                <c:pt idx="21">
                  <c:v>14.220526033055037</c:v>
                </c:pt>
                <c:pt idx="22">
                  <c:v>14.220526033731121</c:v>
                </c:pt>
                <c:pt idx="23">
                  <c:v>14.220526034407207</c:v>
                </c:pt>
                <c:pt idx="24">
                  <c:v>14.220526035083294</c:v>
                </c:pt>
                <c:pt idx="25">
                  <c:v>14.220526035759377</c:v>
                </c:pt>
                <c:pt idx="26">
                  <c:v>14.220526036435462</c:v>
                </c:pt>
                <c:pt idx="27">
                  <c:v>14.220526037111547</c:v>
                </c:pt>
                <c:pt idx="28">
                  <c:v>14.220526037787632</c:v>
                </c:pt>
                <c:pt idx="29">
                  <c:v>14.220526038463719</c:v>
                </c:pt>
                <c:pt idx="30">
                  <c:v>14.220526039139804</c:v>
                </c:pt>
                <c:pt idx="31">
                  <c:v>14.220526039815889</c:v>
                </c:pt>
                <c:pt idx="32">
                  <c:v>14.220526040491972</c:v>
                </c:pt>
                <c:pt idx="33">
                  <c:v>14.220526041168057</c:v>
                </c:pt>
                <c:pt idx="34">
                  <c:v>14.220526041844145</c:v>
                </c:pt>
                <c:pt idx="35">
                  <c:v>14.220526042520229</c:v>
                </c:pt>
                <c:pt idx="36">
                  <c:v>14.220526043196312</c:v>
                </c:pt>
                <c:pt idx="37">
                  <c:v>14.220526043872397</c:v>
                </c:pt>
                <c:pt idx="38">
                  <c:v>14.220526044548484</c:v>
                </c:pt>
                <c:pt idx="39">
                  <c:v>14.220526045224569</c:v>
                </c:pt>
                <c:pt idx="40">
                  <c:v>14.220526045900654</c:v>
                </c:pt>
                <c:pt idx="41">
                  <c:v>14.220526046576738</c:v>
                </c:pt>
                <c:pt idx="42">
                  <c:v>14.220526047252825</c:v>
                </c:pt>
                <c:pt idx="43">
                  <c:v>14.220526047928907</c:v>
                </c:pt>
                <c:pt idx="44">
                  <c:v>14.220526048604993</c:v>
                </c:pt>
                <c:pt idx="45">
                  <c:v>14.22052604928108</c:v>
                </c:pt>
                <c:pt idx="46">
                  <c:v>14.220526049957163</c:v>
                </c:pt>
                <c:pt idx="47">
                  <c:v>14.22052605063325</c:v>
                </c:pt>
                <c:pt idx="48">
                  <c:v>14.220526051309333</c:v>
                </c:pt>
                <c:pt idx="49">
                  <c:v>14.22052605198542</c:v>
                </c:pt>
                <c:pt idx="50">
                  <c:v>14.220526052661503</c:v>
                </c:pt>
                <c:pt idx="51">
                  <c:v>14.220526053337588</c:v>
                </c:pt>
                <c:pt idx="52">
                  <c:v>14.220526054013677</c:v>
                </c:pt>
                <c:pt idx="53">
                  <c:v>14.22052605468976</c:v>
                </c:pt>
                <c:pt idx="54">
                  <c:v>14.220526055365845</c:v>
                </c:pt>
                <c:pt idx="55">
                  <c:v>14.220526056041928</c:v>
                </c:pt>
                <c:pt idx="56">
                  <c:v>14.220526056718015</c:v>
                </c:pt>
                <c:pt idx="57">
                  <c:v>14.220526057394101</c:v>
                </c:pt>
                <c:pt idx="58">
                  <c:v>14.220526058070185</c:v>
                </c:pt>
                <c:pt idx="59">
                  <c:v>14.220526058746268</c:v>
                </c:pt>
                <c:pt idx="60">
                  <c:v>14.220526059422355</c:v>
                </c:pt>
                <c:pt idx="61">
                  <c:v>14.22052606009844</c:v>
                </c:pt>
                <c:pt idx="62">
                  <c:v>14.220526060774525</c:v>
                </c:pt>
                <c:pt idx="63">
                  <c:v>14.220526061450611</c:v>
                </c:pt>
                <c:pt idx="64">
                  <c:v>14.220526062126694</c:v>
                </c:pt>
                <c:pt idx="65">
                  <c:v>14.220526062802779</c:v>
                </c:pt>
                <c:pt idx="66">
                  <c:v>14.220526063478863</c:v>
                </c:pt>
                <c:pt idx="67">
                  <c:v>14.220526064154951</c:v>
                </c:pt>
                <c:pt idx="68">
                  <c:v>14.220526064831036</c:v>
                </c:pt>
                <c:pt idx="69">
                  <c:v>14.220526065507119</c:v>
                </c:pt>
                <c:pt idx="70">
                  <c:v>14.220526066183206</c:v>
                </c:pt>
                <c:pt idx="71">
                  <c:v>14.220526066859293</c:v>
                </c:pt>
                <c:pt idx="72">
                  <c:v>14.220526067535376</c:v>
                </c:pt>
                <c:pt idx="73">
                  <c:v>14.220526068211459</c:v>
                </c:pt>
                <c:pt idx="74">
                  <c:v>14.220526068887546</c:v>
                </c:pt>
                <c:pt idx="75">
                  <c:v>14.220526069563633</c:v>
                </c:pt>
                <c:pt idx="76">
                  <c:v>14.220526070239716</c:v>
                </c:pt>
                <c:pt idx="77">
                  <c:v>14.220526070915801</c:v>
                </c:pt>
                <c:pt idx="78">
                  <c:v>14.220526071591886</c:v>
                </c:pt>
                <c:pt idx="79">
                  <c:v>14.220526072267971</c:v>
                </c:pt>
                <c:pt idx="80">
                  <c:v>14.220526072944057</c:v>
                </c:pt>
                <c:pt idx="81">
                  <c:v>14.220526073620141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3088"/>
        <c:axId val="630713872"/>
      </c:scatterChart>
      <c:valAx>
        <c:axId val="6307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3872"/>
        <c:crosses val="autoZero"/>
        <c:crossBetween val="midCat"/>
      </c:valAx>
      <c:valAx>
        <c:axId val="630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367393</xdr:colOff>
      <xdr:row>5</xdr:row>
      <xdr:rowOff>147864</xdr:rowOff>
    </xdr:from>
    <xdr:to>
      <xdr:col>15</xdr:col>
      <xdr:colOff>301625</xdr:colOff>
      <xdr:row>14</xdr:row>
      <xdr:rowOff>135617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5</xdr:row>
      <xdr:rowOff>166008</xdr:rowOff>
    </xdr:from>
    <xdr:to>
      <xdr:col>9</xdr:col>
      <xdr:colOff>136071</xdr:colOff>
      <xdr:row>20</xdr:row>
      <xdr:rowOff>78922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489857</xdr:colOff>
      <xdr:row>7</xdr:row>
      <xdr:rowOff>29936</xdr:rowOff>
    </xdr:from>
    <xdr:to>
      <xdr:col>18</xdr:col>
      <xdr:colOff>0</xdr:colOff>
      <xdr:row>21</xdr:row>
      <xdr:rowOff>146957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152" sqref="J5:J152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208</v>
      </c>
      <c r="G4">
        <v>125</v>
      </c>
      <c r="H4">
        <v>4285.5255255255252</v>
      </c>
      <c r="I4">
        <v>4266.7374517374519</v>
      </c>
      <c r="J4">
        <v>5.8193908193907191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209</v>
      </c>
      <c r="G5">
        <v>126</v>
      </c>
      <c r="H5">
        <v>4290.8108108108108</v>
      </c>
      <c r="I5">
        <v>4272.0163020163018</v>
      </c>
      <c r="J5">
        <v>5.278850278849859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210</v>
      </c>
      <c r="G6">
        <v>127</v>
      </c>
      <c r="H6">
        <v>4299.5345345345349</v>
      </c>
      <c r="I6">
        <v>4277.6769626769628</v>
      </c>
      <c r="J6">
        <v>5.6606606606610512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211</v>
      </c>
      <c r="G7">
        <v>128</v>
      </c>
      <c r="H7">
        <v>4308.9939939939941</v>
      </c>
      <c r="I7">
        <v>4284.5602745602746</v>
      </c>
      <c r="J7">
        <v>6.8833118833117624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212</v>
      </c>
      <c r="G8">
        <v>129</v>
      </c>
      <c r="H8">
        <v>4318.6336336336335</v>
      </c>
      <c r="I8">
        <v>4292.8120978120978</v>
      </c>
      <c r="J8">
        <v>8.2518232518232253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213</v>
      </c>
      <c r="G9">
        <v>130</v>
      </c>
      <c r="H9">
        <v>4326.3213213213212</v>
      </c>
      <c r="I9">
        <v>4301.0853710853708</v>
      </c>
      <c r="J9">
        <v>8.2732732732729346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214</v>
      </c>
      <c r="G10">
        <v>131</v>
      </c>
      <c r="H10">
        <v>4338.6336336336335</v>
      </c>
      <c r="I10">
        <v>4309.7790647790653</v>
      </c>
      <c r="J10">
        <v>8.6936936936945131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215</v>
      </c>
      <c r="G11">
        <v>132</v>
      </c>
      <c r="H11">
        <v>4348.3933933933931</v>
      </c>
      <c r="I11">
        <v>4318.7601887601895</v>
      </c>
      <c r="J11">
        <v>8.9811239811242558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216</v>
      </c>
      <c r="G12">
        <v>133</v>
      </c>
      <c r="H12">
        <v>4356.3513513513517</v>
      </c>
      <c r="I12">
        <v>4328.1231231231232</v>
      </c>
      <c r="J12">
        <v>9.362934362933629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217</v>
      </c>
      <c r="G13">
        <v>134</v>
      </c>
      <c r="H13">
        <v>4374.9699699699704</v>
      </c>
      <c r="I13">
        <v>4338.8996138996145</v>
      </c>
      <c r="J13">
        <v>10.7764907764913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218</v>
      </c>
      <c r="G14">
        <v>135</v>
      </c>
      <c r="H14">
        <v>4383.0480480480483</v>
      </c>
      <c r="I14">
        <v>4349.4787644787648</v>
      </c>
      <c r="J14">
        <v>10.579150579150337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219</v>
      </c>
      <c r="G15">
        <v>136</v>
      </c>
      <c r="H15">
        <v>4392.6726726726729</v>
      </c>
      <c r="I15">
        <v>4360.0557700557702</v>
      </c>
      <c r="J15">
        <v>10.577005577005366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220</v>
      </c>
      <c r="G16">
        <v>137</v>
      </c>
      <c r="H16">
        <v>4402.9879879879882</v>
      </c>
      <c r="I16">
        <v>4371.0081510081518</v>
      </c>
      <c r="J16">
        <v>10.952380952381645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221</v>
      </c>
      <c r="G17">
        <v>138</v>
      </c>
      <c r="H17">
        <v>4415.405405405405</v>
      </c>
      <c r="I17">
        <v>4381.9755469755473</v>
      </c>
      <c r="J17">
        <v>10.967395967395532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222</v>
      </c>
      <c r="G18">
        <v>139</v>
      </c>
      <c r="H18">
        <v>4426.3063063063064</v>
      </c>
      <c r="I18">
        <v>4393.1059631059634</v>
      </c>
      <c r="J18">
        <v>11.130416130416052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223</v>
      </c>
      <c r="G19">
        <v>140</v>
      </c>
      <c r="H19">
        <v>4435.0150150150148</v>
      </c>
      <c r="I19">
        <v>4404.3436293436289</v>
      </c>
      <c r="J19">
        <v>11.237666237665508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224</v>
      </c>
      <c r="G20">
        <v>141</v>
      </c>
      <c r="H20">
        <v>4441.6966966966966</v>
      </c>
      <c r="I20">
        <v>4413.8760188760189</v>
      </c>
      <c r="J20">
        <v>9.5323895323899706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225</v>
      </c>
      <c r="G21">
        <v>142</v>
      </c>
      <c r="H21">
        <v>4450.1051051051054</v>
      </c>
      <c r="I21">
        <v>4423.4555984555991</v>
      </c>
      <c r="J21">
        <v>9.5795795795802405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226</v>
      </c>
      <c r="G22">
        <v>143</v>
      </c>
      <c r="H22">
        <v>4461.6516516516513</v>
      </c>
      <c r="I22">
        <v>4433.3097383097383</v>
      </c>
      <c r="J22">
        <v>9.8541398541392482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227</v>
      </c>
      <c r="G23">
        <v>144</v>
      </c>
      <c r="H23">
        <v>4473.1831831831832</v>
      </c>
      <c r="I23">
        <v>4443.337623337623</v>
      </c>
      <c r="J23">
        <v>10.027885027884622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228</v>
      </c>
      <c r="G24">
        <v>145</v>
      </c>
      <c r="H24">
        <v>4484.6996996996995</v>
      </c>
      <c r="I24">
        <v>4453.2368082368075</v>
      </c>
      <c r="J24">
        <v>9.8991848991845472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229</v>
      </c>
      <c r="G25">
        <v>146</v>
      </c>
      <c r="H25">
        <v>4495.8858858858857</v>
      </c>
      <c r="I25">
        <v>4463.1767481767483</v>
      </c>
      <c r="J25">
        <v>9.9399399399408139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230</v>
      </c>
      <c r="G26">
        <v>147</v>
      </c>
      <c r="H26">
        <v>4506.1711711711714</v>
      </c>
      <c r="I26">
        <v>4473.3419133419129</v>
      </c>
      <c r="J26">
        <v>10.165165165164581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231</v>
      </c>
      <c r="G27">
        <v>148</v>
      </c>
      <c r="H27">
        <v>4514.3843843843842</v>
      </c>
      <c r="I27">
        <v>4483.7258687258682</v>
      </c>
      <c r="J27">
        <v>10.383955383955254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232</v>
      </c>
      <c r="G28">
        <v>149</v>
      </c>
      <c r="H28">
        <v>4526.3513513513517</v>
      </c>
      <c r="I28">
        <v>4494.6181896181897</v>
      </c>
      <c r="J28">
        <v>10.89232089232155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233</v>
      </c>
      <c r="G29">
        <v>150</v>
      </c>
      <c r="H29">
        <v>4539.0540540540542</v>
      </c>
      <c r="I29">
        <v>4505.6756756756758</v>
      </c>
      <c r="J29">
        <v>11.05748605748613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234</v>
      </c>
      <c r="G30">
        <v>151</v>
      </c>
      <c r="H30">
        <v>4552.267267267267</v>
      </c>
      <c r="I30">
        <v>4516.9734019734015</v>
      </c>
      <c r="J30">
        <v>11.297726297725603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235</v>
      </c>
      <c r="G31">
        <v>152</v>
      </c>
      <c r="H31">
        <v>4563.6936936936936</v>
      </c>
      <c r="I31">
        <v>4528.2582582582581</v>
      </c>
      <c r="J31">
        <v>11.284856284856687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236</v>
      </c>
      <c r="G32">
        <v>153</v>
      </c>
      <c r="H32">
        <v>4574.8498498498502</v>
      </c>
      <c r="I32">
        <v>4539.5388245388249</v>
      </c>
      <c r="J32">
        <v>11.280566280566745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237</v>
      </c>
      <c r="G33">
        <v>154</v>
      </c>
      <c r="H33">
        <v>4588.933933933934</v>
      </c>
      <c r="I33">
        <v>4551.3620763620766</v>
      </c>
      <c r="J33">
        <v>11.823251823251667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238</v>
      </c>
      <c r="G34">
        <v>155</v>
      </c>
      <c r="H34">
        <v>4598.9939939939941</v>
      </c>
      <c r="I34">
        <v>4563.4491634491642</v>
      </c>
      <c r="J34">
        <v>12.087087087087639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239</v>
      </c>
      <c r="G35">
        <v>156</v>
      </c>
      <c r="H35">
        <v>4612.3723723723724</v>
      </c>
      <c r="I35">
        <v>4575.7378807378818</v>
      </c>
      <c r="J35">
        <v>12.288717288717635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240</v>
      </c>
      <c r="G36">
        <v>157</v>
      </c>
      <c r="H36">
        <v>4626.6366366366365</v>
      </c>
      <c r="I36">
        <v>4588.2496782496773</v>
      </c>
      <c r="J36">
        <v>12.511797511795521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241</v>
      </c>
      <c r="G37">
        <v>158</v>
      </c>
      <c r="H37">
        <v>4639.7147147147143</v>
      </c>
      <c r="I37">
        <v>4600.7421707421709</v>
      </c>
      <c r="J37">
        <v>12.492492492493511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242</v>
      </c>
      <c r="G38">
        <v>159</v>
      </c>
      <c r="H38">
        <v>4651.0960960960965</v>
      </c>
      <c r="I38">
        <v>4613.2282282282276</v>
      </c>
      <c r="J38">
        <v>12.486057486056779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243</v>
      </c>
      <c r="G39">
        <v>160</v>
      </c>
      <c r="H39">
        <v>4667.0420420420423</v>
      </c>
      <c r="I39">
        <v>4626.398541398542</v>
      </c>
      <c r="J39">
        <v>13.17031317031433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244</v>
      </c>
      <c r="G40">
        <v>161</v>
      </c>
      <c r="H40">
        <v>4679.2942942942946</v>
      </c>
      <c r="I40">
        <v>4639.3071643071644</v>
      </c>
      <c r="J40">
        <v>12.908622908622419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245</v>
      </c>
      <c r="G41">
        <v>162</v>
      </c>
      <c r="H41">
        <v>4696.531531531532</v>
      </c>
      <c r="I41">
        <v>4653.2410982410984</v>
      </c>
      <c r="J41">
        <v>13.933933933933986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246</v>
      </c>
      <c r="G42">
        <v>163</v>
      </c>
      <c r="H42">
        <v>4711.6816816816818</v>
      </c>
      <c r="I42">
        <v>4667.4281424281426</v>
      </c>
      <c r="J42">
        <v>14.187044187044194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247</v>
      </c>
      <c r="G43">
        <v>164</v>
      </c>
      <c r="H43">
        <v>4728.6336336336335</v>
      </c>
      <c r="I43">
        <v>4681.999141999142</v>
      </c>
      <c r="J43">
        <v>14.570999570999447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248</v>
      </c>
      <c r="G44">
        <v>165</v>
      </c>
      <c r="H44">
        <v>4750.2552552552552</v>
      </c>
      <c r="I44">
        <v>4697.790647790649</v>
      </c>
      <c r="J44">
        <v>15.791505791507007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249</v>
      </c>
      <c r="G45">
        <v>166</v>
      </c>
      <c r="H45">
        <v>4765.4504504504503</v>
      </c>
      <c r="I45">
        <v>4714.1269841269841</v>
      </c>
      <c r="J45">
        <v>16.33633633633508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250</v>
      </c>
      <c r="G46">
        <v>167</v>
      </c>
      <c r="H46">
        <v>4782.0420420420423</v>
      </c>
      <c r="I46">
        <v>4730.5555555555557</v>
      </c>
      <c r="J46">
        <v>16.428571428571558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251</v>
      </c>
      <c r="G47">
        <v>168</v>
      </c>
      <c r="H47">
        <v>4792.7477477477478</v>
      </c>
      <c r="I47">
        <v>4746.7631917631907</v>
      </c>
      <c r="J47">
        <v>16.207636207635005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252</v>
      </c>
      <c r="G48">
        <v>169</v>
      </c>
      <c r="H48">
        <v>4809.0990990990995</v>
      </c>
      <c r="I48">
        <v>4762.8442728442733</v>
      </c>
      <c r="J48">
        <v>16.08108108108263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253</v>
      </c>
      <c r="G49">
        <v>170</v>
      </c>
      <c r="H49">
        <v>4821.2912912912916</v>
      </c>
      <c r="I49">
        <v>4778.5027885027885</v>
      </c>
      <c r="J49">
        <v>15.658515658515171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254</v>
      </c>
      <c r="G50">
        <v>171</v>
      </c>
      <c r="H50">
        <v>4839.0390390390394</v>
      </c>
      <c r="I50">
        <v>4794.2749892749898</v>
      </c>
      <c r="J50">
        <v>15.772200772201359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255</v>
      </c>
      <c r="G51">
        <v>172</v>
      </c>
      <c r="H51">
        <v>4854.5495495495497</v>
      </c>
      <c r="I51">
        <v>4809.1741741741744</v>
      </c>
      <c r="J51">
        <v>14.899184899184547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256</v>
      </c>
      <c r="G52">
        <v>173</v>
      </c>
      <c r="H52">
        <v>4873.8888888888887</v>
      </c>
      <c r="I52">
        <v>4824.6653796653791</v>
      </c>
      <c r="J52">
        <v>15.49120549120471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257</v>
      </c>
      <c r="G53">
        <v>174</v>
      </c>
      <c r="H53">
        <v>4889.5195195195192</v>
      </c>
      <c r="I53">
        <v>4840.0193050193047</v>
      </c>
      <c r="J53">
        <v>15.353925353925661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258</v>
      </c>
      <c r="G54">
        <v>175</v>
      </c>
      <c r="H54">
        <v>4904.1141141141143</v>
      </c>
      <c r="I54">
        <v>4855.9287859287861</v>
      </c>
      <c r="J54">
        <v>15.909480909481317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259</v>
      </c>
      <c r="G55">
        <v>176</v>
      </c>
      <c r="H55">
        <v>4921.8918918918916</v>
      </c>
      <c r="I55">
        <v>4872.0420420420423</v>
      </c>
      <c r="J55">
        <v>16.113256113256284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260</v>
      </c>
      <c r="G56">
        <v>177</v>
      </c>
      <c r="H56">
        <v>4937.6276276276276</v>
      </c>
      <c r="I56">
        <v>4888.6615186615181</v>
      </c>
      <c r="J56">
        <v>16.61947661947579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261</v>
      </c>
      <c r="G57">
        <v>178</v>
      </c>
      <c r="H57">
        <v>4960.4804804804808</v>
      </c>
      <c r="I57">
        <v>4906.0102960102959</v>
      </c>
      <c r="J57">
        <v>17.34877734877773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262</v>
      </c>
      <c r="G58">
        <v>179</v>
      </c>
      <c r="H58">
        <v>4979.6396396396394</v>
      </c>
      <c r="I58">
        <v>4923.8803088803088</v>
      </c>
      <c r="J58">
        <v>17.870012870012943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263</v>
      </c>
      <c r="G59">
        <v>180</v>
      </c>
      <c r="H59">
        <v>4996.2762762762759</v>
      </c>
      <c r="I59">
        <v>4941.3642213642206</v>
      </c>
      <c r="J59">
        <v>17.483912483911809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264</v>
      </c>
      <c r="G60">
        <v>181</v>
      </c>
      <c r="H60">
        <v>5022.0270270270266</v>
      </c>
      <c r="I60">
        <v>4960.2938652938656</v>
      </c>
      <c r="J60">
        <v>18.929643929644953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265</v>
      </c>
      <c r="G61">
        <v>182</v>
      </c>
      <c r="H61">
        <v>5043.1381381381379</v>
      </c>
      <c r="I61">
        <v>4980.1544401544397</v>
      </c>
      <c r="J61">
        <v>19.860574860574161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266</v>
      </c>
      <c r="G62">
        <v>183</v>
      </c>
      <c r="H62">
        <v>5062.5825825825823</v>
      </c>
      <c r="I62">
        <v>5000.2531102531093</v>
      </c>
      <c r="J62">
        <v>20.098670098669572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267</v>
      </c>
      <c r="G63">
        <v>184</v>
      </c>
      <c r="H63">
        <v>5085.2252252252256</v>
      </c>
      <c r="I63">
        <v>5021.338481338481</v>
      </c>
      <c r="J63">
        <v>21.085371085371662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268</v>
      </c>
      <c r="G64">
        <v>185</v>
      </c>
      <c r="H64">
        <v>5111.2762762762759</v>
      </c>
      <c r="I64">
        <v>5042.8807378807378</v>
      </c>
      <c r="J64">
        <v>21.542256542256837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269</v>
      </c>
      <c r="G65">
        <v>186</v>
      </c>
      <c r="H65">
        <v>5140.405405405405</v>
      </c>
      <c r="I65">
        <v>5065.8472758472763</v>
      </c>
      <c r="J65">
        <v>22.966537966538453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270</v>
      </c>
      <c r="G66">
        <v>187</v>
      </c>
      <c r="H66">
        <v>5167.6276276276276</v>
      </c>
      <c r="I66">
        <v>5090.3260403260401</v>
      </c>
      <c r="J66">
        <v>24.478764478763878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271</v>
      </c>
      <c r="G67">
        <v>188</v>
      </c>
      <c r="H67">
        <v>5212.4924924924926</v>
      </c>
      <c r="I67">
        <v>5117.535392535392</v>
      </c>
      <c r="J67">
        <v>27.209352209351891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272</v>
      </c>
      <c r="G68">
        <v>189</v>
      </c>
      <c r="H68">
        <v>5256.7567567567567</v>
      </c>
      <c r="I68">
        <v>5148.0523380523373</v>
      </c>
      <c r="J68">
        <v>30.51694551694527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273</v>
      </c>
      <c r="G69">
        <v>190</v>
      </c>
      <c r="H69">
        <v>5293.6936936936936</v>
      </c>
      <c r="I69">
        <v>5181.068211068211</v>
      </c>
      <c r="J69">
        <v>33.015873015873694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274</v>
      </c>
      <c r="G70">
        <v>191</v>
      </c>
      <c r="H70">
        <v>5333.6186186186187</v>
      </c>
      <c r="I70">
        <v>5216.5529815529817</v>
      </c>
      <c r="J70">
        <v>35.484770484770706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275</v>
      </c>
      <c r="G71">
        <v>192</v>
      </c>
      <c r="H71">
        <v>5377.4474474474473</v>
      </c>
      <c r="I71">
        <v>5254.5774345774344</v>
      </c>
      <c r="J71">
        <v>38.024453024452669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276</v>
      </c>
      <c r="G72">
        <v>193</v>
      </c>
      <c r="H72">
        <v>5430.5855855855852</v>
      </c>
      <c r="I72">
        <v>5296.0317460317456</v>
      </c>
      <c r="J72">
        <v>41.45431145431121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277</v>
      </c>
      <c r="G73">
        <v>194</v>
      </c>
      <c r="H73">
        <v>5483.0930930930926</v>
      </c>
      <c r="I73">
        <v>5341.0982410982406</v>
      </c>
      <c r="J73">
        <v>45.066495066495008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278</v>
      </c>
      <c r="G74">
        <v>195</v>
      </c>
      <c r="H74">
        <v>5533.0930930930926</v>
      </c>
      <c r="I74">
        <v>5386.8983268983266</v>
      </c>
      <c r="J74">
        <v>45.800085800085981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279</v>
      </c>
      <c r="G75">
        <v>196</v>
      </c>
      <c r="H75">
        <v>5572.4474474474473</v>
      </c>
      <c r="I75">
        <v>5431.9969969969961</v>
      </c>
      <c r="J75">
        <v>45.098670098669572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280</v>
      </c>
      <c r="G76">
        <v>197</v>
      </c>
      <c r="H76">
        <v>5619.0390390390394</v>
      </c>
      <c r="I76">
        <v>5478.4749034749029</v>
      </c>
      <c r="J76">
        <v>46.477906477906799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281</v>
      </c>
      <c r="G77">
        <v>198</v>
      </c>
      <c r="H77">
        <v>5678.9639639639636</v>
      </c>
      <c r="I77">
        <v>5527.8099528099528</v>
      </c>
      <c r="J77">
        <v>49.335049335049916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282</v>
      </c>
      <c r="G78">
        <v>199</v>
      </c>
      <c r="H78">
        <v>5729.9399399399399</v>
      </c>
      <c r="I78">
        <v>5578.1660231660226</v>
      </c>
      <c r="J78">
        <v>50.356070356069722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283</v>
      </c>
      <c r="G79">
        <v>200</v>
      </c>
      <c r="H79">
        <v>5794.8348348348345</v>
      </c>
      <c r="I79">
        <v>5630.20163020163</v>
      </c>
      <c r="J79">
        <v>52.035607035607427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284</v>
      </c>
      <c r="G80">
        <v>201</v>
      </c>
      <c r="H80">
        <v>5861.2312312312315</v>
      </c>
      <c r="I80">
        <v>5684.2213642213655</v>
      </c>
      <c r="J80">
        <v>54.019734019735552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285</v>
      </c>
      <c r="G81">
        <v>202</v>
      </c>
      <c r="H81">
        <v>5919.7747747747744</v>
      </c>
      <c r="I81">
        <v>5739.4616044616041</v>
      </c>
      <c r="J81">
        <v>55.240240240238563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286</v>
      </c>
      <c r="G82">
        <v>203</v>
      </c>
      <c r="H82">
        <v>5985.3603603603606</v>
      </c>
      <c r="I82">
        <v>5798.4491634491642</v>
      </c>
      <c r="J82">
        <v>58.987558987560078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287</v>
      </c>
      <c r="G83">
        <v>204</v>
      </c>
      <c r="H83">
        <v>6059.3243243243242</v>
      </c>
      <c r="I83">
        <v>5861.3470613470618</v>
      </c>
      <c r="J83">
        <v>62.897897897897565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288</v>
      </c>
      <c r="G84">
        <v>205</v>
      </c>
      <c r="H84">
        <v>6152.0870870870867</v>
      </c>
      <c r="I84">
        <v>5928.936078936079</v>
      </c>
      <c r="J84">
        <v>67.589017589017203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289</v>
      </c>
      <c r="G85">
        <v>206</v>
      </c>
      <c r="H85">
        <v>6251.6966966966966</v>
      </c>
      <c r="I85">
        <v>6003.472758472758</v>
      </c>
      <c r="J85">
        <v>74.536679536679003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290</v>
      </c>
      <c r="G86">
        <v>207</v>
      </c>
      <c r="H86">
        <v>6354.8948948948946</v>
      </c>
      <c r="I86">
        <v>6083.4813384813388</v>
      </c>
      <c r="J86">
        <v>80.008580008580793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291</v>
      </c>
      <c r="G87">
        <v>208</v>
      </c>
      <c r="H87">
        <v>6445.600600600601</v>
      </c>
      <c r="I87">
        <v>6166.9626769626766</v>
      </c>
      <c r="J87">
        <v>83.481338481337843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292</v>
      </c>
      <c r="G88">
        <v>209</v>
      </c>
      <c r="H88">
        <v>6531.066066066066</v>
      </c>
      <c r="I88">
        <v>6254.2900042900046</v>
      </c>
      <c r="J88">
        <v>87.327327327328021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293</v>
      </c>
      <c r="G89">
        <v>210</v>
      </c>
      <c r="H89">
        <v>6591.7867867867872</v>
      </c>
      <c r="I89">
        <v>6340.9223509223511</v>
      </c>
      <c r="J89">
        <v>86.632346632346525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294</v>
      </c>
      <c r="G90">
        <v>211</v>
      </c>
      <c r="H90">
        <v>6699.0390390390394</v>
      </c>
      <c r="I90">
        <v>6432.3101673101673</v>
      </c>
      <c r="J90">
        <v>91.387816387816201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295</v>
      </c>
      <c r="G91">
        <v>212</v>
      </c>
      <c r="H91">
        <v>6805.7657657657655</v>
      </c>
      <c r="I91">
        <v>6525.6928356928356</v>
      </c>
      <c r="J91">
        <v>93.382668382668271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296</v>
      </c>
      <c r="G92">
        <v>213</v>
      </c>
      <c r="H92">
        <v>6909.5795795795793</v>
      </c>
      <c r="I92">
        <v>6619.6761046761039</v>
      </c>
      <c r="J92">
        <v>93.983268983268317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297</v>
      </c>
      <c r="G93">
        <v>214</v>
      </c>
      <c r="H93">
        <v>7014.204204204204</v>
      </c>
      <c r="I93">
        <v>6713.8631488631481</v>
      </c>
      <c r="J93">
        <v>94.187044187044194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298</v>
      </c>
      <c r="G94">
        <v>215</v>
      </c>
      <c r="H94">
        <v>7207.4624624624621</v>
      </c>
      <c r="I94">
        <v>6822.7005577005575</v>
      </c>
      <c r="J94">
        <v>108.83740883740938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299</v>
      </c>
      <c r="G95">
        <v>216</v>
      </c>
      <c r="H95">
        <v>7552.2222222222226</v>
      </c>
      <c r="I95">
        <v>6968.5800085800083</v>
      </c>
      <c r="J95">
        <v>145.87945087945081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300</v>
      </c>
      <c r="G96">
        <v>217</v>
      </c>
      <c r="H96">
        <v>7741.3063063063064</v>
      </c>
      <c r="I96">
        <v>7132.797082797083</v>
      </c>
      <c r="J96">
        <v>164.2170742170747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301</v>
      </c>
      <c r="G97">
        <v>218</v>
      </c>
      <c r="H97">
        <v>7959.6546546546542</v>
      </c>
      <c r="I97">
        <v>7312.8850278850277</v>
      </c>
      <c r="J97">
        <v>180.08794508794472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302</v>
      </c>
      <c r="G98">
        <v>219</v>
      </c>
      <c r="H98">
        <v>8172.2972972972975</v>
      </c>
      <c r="I98">
        <v>7508.1038181038184</v>
      </c>
      <c r="J98">
        <v>195.21879021879067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303</v>
      </c>
      <c r="G99">
        <v>220</v>
      </c>
      <c r="H99">
        <v>8435.6606606606601</v>
      </c>
      <c r="I99">
        <v>7726.1154011154013</v>
      </c>
      <c r="J99">
        <v>218.01158301158284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304</v>
      </c>
      <c r="G100">
        <v>221</v>
      </c>
      <c r="H100">
        <v>8643.8288288288295</v>
      </c>
      <c r="I100">
        <v>7958.9189189189192</v>
      </c>
      <c r="J100">
        <v>232.80351780351793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305</v>
      </c>
      <c r="G101">
        <v>222</v>
      </c>
      <c r="H101">
        <v>8871.5315315315311</v>
      </c>
      <c r="I101">
        <v>8196.6430716430714</v>
      </c>
      <c r="J101">
        <v>237.72415272415219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306</v>
      </c>
      <c r="G102">
        <v>223</v>
      </c>
      <c r="H102">
        <v>9064.804804804804</v>
      </c>
      <c r="I102">
        <v>8412.7262977262981</v>
      </c>
      <c r="J102">
        <v>216.08322608322669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307</v>
      </c>
      <c r="G103">
        <v>224</v>
      </c>
      <c r="H103">
        <v>9274.594594594595</v>
      </c>
      <c r="I103">
        <v>8631.7674817674815</v>
      </c>
      <c r="J103">
        <v>219.04118404118344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308</v>
      </c>
      <c r="G104">
        <v>225</v>
      </c>
      <c r="H104">
        <v>9533.3333333333339</v>
      </c>
      <c r="I104">
        <v>8856.5787215787223</v>
      </c>
      <c r="J104">
        <v>224.81123981124074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309</v>
      </c>
      <c r="G105">
        <v>226</v>
      </c>
      <c r="H105">
        <v>9829.4894894894896</v>
      </c>
      <c r="I105">
        <v>9093.3204633204641</v>
      </c>
      <c r="J105">
        <v>236.74174174174186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310</v>
      </c>
      <c r="G106">
        <v>227</v>
      </c>
      <c r="H106">
        <v>10114.444444444445</v>
      </c>
      <c r="I106">
        <v>9333.1467181467196</v>
      </c>
      <c r="J106">
        <v>239.82625482625554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311</v>
      </c>
      <c r="G107">
        <v>228</v>
      </c>
      <c r="H107">
        <v>10349.204204204205</v>
      </c>
      <c r="I107">
        <v>9576.7717717717733</v>
      </c>
      <c r="J107">
        <v>243.62505362505362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312</v>
      </c>
      <c r="G108">
        <v>229</v>
      </c>
      <c r="H108">
        <v>10592.012012012012</v>
      </c>
      <c r="I108">
        <v>9822.5546975546986</v>
      </c>
      <c r="J108">
        <v>245.7829257829253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313</v>
      </c>
      <c r="G109">
        <v>230</v>
      </c>
      <c r="H109">
        <v>10846.981981981982</v>
      </c>
      <c r="I109">
        <v>10077.151437151437</v>
      </c>
      <c r="J109">
        <v>254.59673959673819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314</v>
      </c>
      <c r="G110">
        <v>231</v>
      </c>
      <c r="H110">
        <v>11129.309309309308</v>
      </c>
      <c r="I110">
        <v>10342.110682110682</v>
      </c>
      <c r="J110">
        <v>264.95924495924555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315</v>
      </c>
      <c r="G111">
        <v>232</v>
      </c>
      <c r="H111">
        <v>11449.57957957958</v>
      </c>
      <c r="I111">
        <v>10615.860145860146</v>
      </c>
      <c r="J111">
        <v>273.74946374946376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316</v>
      </c>
      <c r="G112">
        <v>233</v>
      </c>
      <c r="H112">
        <v>11850.285285285285</v>
      </c>
      <c r="I112">
        <v>10904.545259545261</v>
      </c>
      <c r="J112">
        <v>288.68511368511463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317</v>
      </c>
      <c r="G113">
        <v>234</v>
      </c>
      <c r="H113">
        <v>12169.174174174173</v>
      </c>
      <c r="I113">
        <v>11198.078078078077</v>
      </c>
      <c r="J113">
        <v>293.53281853281624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318</v>
      </c>
      <c r="G114">
        <v>235</v>
      </c>
      <c r="H114">
        <v>12477.447447447448</v>
      </c>
      <c r="I114">
        <v>11502.112827112827</v>
      </c>
      <c r="J114">
        <v>304.03474903475035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319</v>
      </c>
      <c r="G115">
        <v>236</v>
      </c>
      <c r="H115">
        <v>12822.972972972973</v>
      </c>
      <c r="I115">
        <v>11820.821535821537</v>
      </c>
      <c r="J115">
        <v>318.70870870870931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320</v>
      </c>
      <c r="G116">
        <v>237</v>
      </c>
      <c r="H116">
        <v>13120.12012012012</v>
      </c>
      <c r="I116">
        <v>12145.555555555553</v>
      </c>
      <c r="J116">
        <v>324.73401973401633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321</v>
      </c>
      <c r="G117">
        <v>238</v>
      </c>
      <c r="H117">
        <v>13433.783783783783</v>
      </c>
      <c r="I117">
        <v>12474.766194766196</v>
      </c>
      <c r="J117">
        <v>329.21063921064342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322</v>
      </c>
      <c r="G118">
        <v>239</v>
      </c>
      <c r="H118">
        <v>13777.402402402402</v>
      </c>
      <c r="I118">
        <v>12807.312312312311</v>
      </c>
      <c r="J118">
        <v>332.54611754611506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323</v>
      </c>
      <c r="G119">
        <v>240</v>
      </c>
      <c r="H119">
        <v>14148.273273273273</v>
      </c>
      <c r="I119">
        <v>13135.596310596307</v>
      </c>
      <c r="J119">
        <v>328.28399828399597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324</v>
      </c>
      <c r="G120">
        <v>241</v>
      </c>
      <c r="H120">
        <v>14494.594594594595</v>
      </c>
      <c r="I120">
        <v>13467.799227799227</v>
      </c>
      <c r="J120">
        <v>332.20291720291971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325</v>
      </c>
      <c r="G121">
        <v>242</v>
      </c>
      <c r="H121">
        <v>14861.036036036036</v>
      </c>
      <c r="I121">
        <v>13808.311883311884</v>
      </c>
      <c r="J121">
        <v>340.51265551265715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326</v>
      </c>
      <c r="G122">
        <v>243</v>
      </c>
      <c r="H122">
        <v>15190.090090090091</v>
      </c>
      <c r="I122">
        <v>14146.471471471474</v>
      </c>
      <c r="J122">
        <v>338.15958815958948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327</v>
      </c>
      <c r="G123">
        <v>244</v>
      </c>
      <c r="H123">
        <v>15539.249249249249</v>
      </c>
      <c r="I123">
        <v>14492.061347061346</v>
      </c>
      <c r="J123">
        <v>345.58987558987246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328</v>
      </c>
      <c r="G124">
        <v>245</v>
      </c>
      <c r="H124">
        <v>15823.783783783783</v>
      </c>
      <c r="I124">
        <v>14833.489918489917</v>
      </c>
      <c r="J124">
        <v>341.42857142857065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329</v>
      </c>
      <c r="G125">
        <v>246</v>
      </c>
      <c r="H125">
        <v>16124.354354354355</v>
      </c>
      <c r="I125">
        <v>15168.768768768768</v>
      </c>
      <c r="J125">
        <v>335.27885027885168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330</v>
      </c>
      <c r="G126">
        <v>247</v>
      </c>
      <c r="H126">
        <v>16502.387387387389</v>
      </c>
      <c r="I126">
        <v>15505.070785070786</v>
      </c>
      <c r="J126">
        <v>336.30201630201736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331</v>
      </c>
      <c r="G127">
        <v>248</v>
      </c>
      <c r="H127">
        <v>16864.819819819819</v>
      </c>
      <c r="I127">
        <v>15843.674388674388</v>
      </c>
      <c r="J127">
        <v>338.6036036036021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332</v>
      </c>
      <c r="G128">
        <v>249</v>
      </c>
      <c r="H128">
        <v>17214.474474474475</v>
      </c>
      <c r="I128">
        <v>16179.879879879882</v>
      </c>
      <c r="J128">
        <v>336.20549120549367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333</v>
      </c>
      <c r="G129">
        <v>250</v>
      </c>
      <c r="H129">
        <v>17589.204204204205</v>
      </c>
      <c r="I129">
        <v>16522.61046761047</v>
      </c>
      <c r="J129">
        <v>342.73058773058801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334</v>
      </c>
      <c r="G130">
        <v>251</v>
      </c>
      <c r="H130">
        <v>17898.093093093092</v>
      </c>
      <c r="I130">
        <v>16859.588159588158</v>
      </c>
      <c r="J130">
        <v>336.97769197768866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335</v>
      </c>
      <c r="G131">
        <v>252</v>
      </c>
      <c r="H131">
        <v>18218.663663663665</v>
      </c>
      <c r="I131">
        <v>17201.713856713857</v>
      </c>
      <c r="J131">
        <v>342.12569712569893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336</v>
      </c>
      <c r="G132">
        <v>253</v>
      </c>
      <c r="H132">
        <v>18525.150150150152</v>
      </c>
      <c r="I132">
        <v>17544.684684684686</v>
      </c>
      <c r="J132">
        <v>342.9708279708284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337</v>
      </c>
      <c r="G133">
        <v>254</v>
      </c>
      <c r="H133">
        <v>18869.744744744745</v>
      </c>
      <c r="I133">
        <v>17882.878592878591</v>
      </c>
      <c r="J133">
        <v>338.19390819390537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338</v>
      </c>
      <c r="G134">
        <v>255</v>
      </c>
      <c r="H134">
        <v>19372.297297297297</v>
      </c>
      <c r="I134">
        <v>18241.089661089663</v>
      </c>
      <c r="J134">
        <v>358.21106821107242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339</v>
      </c>
      <c r="G135">
        <v>256</v>
      </c>
      <c r="H135">
        <v>19782.222222222223</v>
      </c>
      <c r="I135">
        <v>18607.910767910766</v>
      </c>
      <c r="J135">
        <v>366.82110682110215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340</v>
      </c>
      <c r="G136">
        <v>257</v>
      </c>
      <c r="H136">
        <v>20185.525525525525</v>
      </c>
      <c r="I136">
        <v>18978.813813813813</v>
      </c>
      <c r="J136">
        <v>370.90304590304731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341</v>
      </c>
      <c r="G137">
        <v>258</v>
      </c>
      <c r="H137">
        <v>20560.330330330329</v>
      </c>
      <c r="I137">
        <v>19359.133419133421</v>
      </c>
      <c r="J137">
        <v>380.31960531960794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342</v>
      </c>
      <c r="G138">
        <v>259</v>
      </c>
      <c r="H138">
        <v>20881.096096096095</v>
      </c>
      <c r="I138">
        <v>19739.48090948091</v>
      </c>
      <c r="J138">
        <v>380.34749034748893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343</v>
      </c>
      <c r="G139">
        <v>260</v>
      </c>
      <c r="H139">
        <v>21182.162162162163</v>
      </c>
      <c r="I139">
        <v>20119.054054054053</v>
      </c>
      <c r="J139">
        <v>379.57314457314351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344</v>
      </c>
      <c r="G140">
        <v>261</v>
      </c>
      <c r="H140">
        <v>21476.59159159159</v>
      </c>
      <c r="I140">
        <v>20491.460746460743</v>
      </c>
      <c r="J140">
        <v>372.40669240669013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345</v>
      </c>
      <c r="G141">
        <v>262</v>
      </c>
      <c r="H141">
        <v>21820.660660660662</v>
      </c>
      <c r="I141">
        <v>20841.226941226942</v>
      </c>
      <c r="J141">
        <v>349.76619476619817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346</v>
      </c>
      <c r="G142">
        <v>263</v>
      </c>
      <c r="H142">
        <v>22124.744744744745</v>
      </c>
      <c r="I142">
        <v>21175.873015873018</v>
      </c>
      <c r="J142">
        <v>334.64607464607616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347</v>
      </c>
      <c r="G143">
        <v>264</v>
      </c>
      <c r="H143">
        <v>22423.168168168169</v>
      </c>
      <c r="I143">
        <v>21495.53625053625</v>
      </c>
      <c r="J143">
        <v>319.66323466323229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348</v>
      </c>
      <c r="G144">
        <v>265</v>
      </c>
      <c r="H144">
        <v>22703.37837837838</v>
      </c>
      <c r="I144">
        <v>21801.685971685973</v>
      </c>
      <c r="J144">
        <v>306.14972114972261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349</v>
      </c>
      <c r="G145">
        <v>266</v>
      </c>
      <c r="H145">
        <v>22935.360360360359</v>
      </c>
      <c r="I145">
        <v>22095.152295152297</v>
      </c>
      <c r="J145">
        <v>293.46632346632396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350</v>
      </c>
      <c r="G146">
        <v>267</v>
      </c>
      <c r="H146">
        <v>23105.015015015015</v>
      </c>
      <c r="I146">
        <v>22369.845559845562</v>
      </c>
      <c r="J146">
        <v>274.69326469326552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351</v>
      </c>
      <c r="G147">
        <v>268</v>
      </c>
      <c r="H147">
        <v>23378.483483483484</v>
      </c>
      <c r="I147">
        <v>22641.544401544405</v>
      </c>
      <c r="J147">
        <v>271.69884169884244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352</v>
      </c>
      <c r="G148">
        <v>269</v>
      </c>
      <c r="H148">
        <v>23642.072072072071</v>
      </c>
      <c r="I148">
        <v>22901.746031746032</v>
      </c>
      <c r="J148">
        <v>260.20163020162727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353</v>
      </c>
      <c r="G149">
        <v>270</v>
      </c>
      <c r="H149">
        <v>23863.37837837838</v>
      </c>
      <c r="I149">
        <v>23150.122265122267</v>
      </c>
      <c r="J149">
        <v>248.37623337623518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354</v>
      </c>
      <c r="G150">
        <v>271</v>
      </c>
      <c r="H150">
        <v>24101.681681681683</v>
      </c>
      <c r="I150">
        <v>23389.909909909911</v>
      </c>
      <c r="J150">
        <v>239.78764478764424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355</v>
      </c>
      <c r="G151">
        <v>272</v>
      </c>
      <c r="H151">
        <v>24284.18918918919</v>
      </c>
      <c r="I151">
        <v>23615.740025740026</v>
      </c>
      <c r="J151">
        <v>225.83011583011466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356</v>
      </c>
      <c r="G152">
        <v>273</v>
      </c>
      <c r="H152">
        <v>24469.324324324323</v>
      </c>
      <c r="I152">
        <v>23834.877734877733</v>
      </c>
      <c r="J152">
        <v>219.13770913770713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6"/>
  <sheetViews>
    <sheetView topLeftCell="A121" zoomScale="70" zoomScaleNormal="70" workbookViewId="0">
      <selection activeCell="M129" sqref="M129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125</v>
      </c>
      <c r="B3">
        <f>A3-$A$3</f>
        <v>0</v>
      </c>
      <c r="C3" s="4">
        <f>Input!I4</f>
        <v>4266.7374517374519</v>
      </c>
      <c r="D3">
        <f>C3-$C$3</f>
        <v>0</v>
      </c>
      <c r="E3">
        <f t="shared" ref="E3:E34" si="0">(_Ac/(1+EXP(-1*(B3-_Muc)/_sc)))</f>
        <v>19.593545357993069</v>
      </c>
      <c r="F3">
        <f>(D3-E3)^2</f>
        <v>383.90701969573172</v>
      </c>
      <c r="G3">
        <f>(E3-$H$4)^2</f>
        <v>20962554.363215473</v>
      </c>
      <c r="H3" s="2" t="s">
        <v>11</v>
      </c>
      <c r="I3" s="16">
        <f>SUM(F3:F167)</f>
        <v>3396890.3899947307</v>
      </c>
      <c r="J3">
        <f>1-(I3/I5)</f>
        <v>0.99935559936937624</v>
      </c>
      <c r="L3">
        <f>Input!J4</f>
        <v>5.8193908193907191</v>
      </c>
      <c r="M3">
        <f>L3-$L$3</f>
        <v>0</v>
      </c>
      <c r="N3">
        <f>_Ac*EXP(-1*(B3-_Muc)/_sc)*(1/_sc)*(1/(1+EXP(-1*(B3-_Muc)/_sc))^2)+$L$3</f>
        <v>6.9296383431159594</v>
      </c>
      <c r="O3">
        <f>(L3-N3)^2</f>
        <v>1.2326495639380279</v>
      </c>
      <c r="P3">
        <f>(N3-$Q$4)^2</f>
        <v>14070.66352588034</v>
      </c>
      <c r="Q3" s="1" t="s">
        <v>11</v>
      </c>
      <c r="R3" s="16">
        <f>SUM(O3:O167)</f>
        <v>49013.331915335002</v>
      </c>
      <c r="S3" s="5">
        <f>1-(R3/R5)</f>
        <v>0.98235217469860503</v>
      </c>
      <c r="V3">
        <f>COUNT(B3:B500)</f>
        <v>149</v>
      </c>
      <c r="X3">
        <v>25568.650809693336</v>
      </c>
      <c r="Y3">
        <v>126.49417499358334</v>
      </c>
      <c r="Z3">
        <v>17.634383490997962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126</v>
      </c>
      <c r="B4">
        <f t="shared" ref="B4:B67" si="1">A4-$A$3</f>
        <v>1</v>
      </c>
      <c r="C4" s="4">
        <f>Input!I5</f>
        <v>4272.0163020163018</v>
      </c>
      <c r="D4">
        <f t="shared" ref="D4:D67" si="2">C4-$C$3</f>
        <v>5.278850278849859</v>
      </c>
      <c r="E4">
        <f t="shared" si="0"/>
        <v>20.735825007888391</v>
      </c>
      <c r="F4">
        <f t="shared" ref="F4:F67" si="3">(D4-E4)^2</f>
        <v>238.91806777413578</v>
      </c>
      <c r="G4">
        <f t="shared" ref="G4:G67" si="4">(E4-$H$4)^2</f>
        <v>20952095.840180643</v>
      </c>
      <c r="H4">
        <f>AVERAGE(D3:D167)</f>
        <v>4598.0817634508903</v>
      </c>
      <c r="I4" t="s">
        <v>5</v>
      </c>
      <c r="J4" t="s">
        <v>6</v>
      </c>
      <c r="L4">
        <f>Input!J5</f>
        <v>5.278850278849859</v>
      </c>
      <c r="M4">
        <f t="shared" ref="M4:M67" si="5">L4-$L$3</f>
        <v>-0.54054054054086009</v>
      </c>
      <c r="N4">
        <f t="shared" ref="N4:N34" si="6">_Ac*EXP(-1*(B4-_Muc)/_sc)*(1/_sc)*(1/(1+EXP(-1*(B4-_Muc)/_sc))^2)+$L$3</f>
        <v>6.9943118790850747</v>
      </c>
      <c r="O4">
        <f t="shared" ref="O4:O67" si="7">(L4-N4)^2</f>
        <v>2.9428085018815668</v>
      </c>
      <c r="P4">
        <f t="shared" ref="P4:P67" si="8">(N4-$Q$4)^2</f>
        <v>14055.324581158524</v>
      </c>
      <c r="Q4">
        <f>AVERAGE(M3:M167)</f>
        <v>125.54946605282197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127</v>
      </c>
      <c r="B5">
        <f t="shared" si="1"/>
        <v>2</v>
      </c>
      <c r="C5" s="4">
        <f>Input!I6</f>
        <v>4277.6769626769628</v>
      </c>
      <c r="D5">
        <f t="shared" si="2"/>
        <v>10.93951093951091</v>
      </c>
      <c r="E5">
        <f t="shared" si="0"/>
        <v>21.944640961002101</v>
      </c>
      <c r="F5">
        <f t="shared" si="3"/>
        <v>121.11288678992669</v>
      </c>
      <c r="G5">
        <f t="shared" si="4"/>
        <v>20941030.963830035</v>
      </c>
      <c r="I5">
        <f>SUM(G3:G167)</f>
        <v>5271395198.2121544</v>
      </c>
      <c r="J5" s="5">
        <f>1-((1-J3)*(V3-1)/(V3-1-1))</f>
        <v>0.99935121569161689</v>
      </c>
      <c r="L5">
        <f>Input!J6</f>
        <v>5.6606606606610512</v>
      </c>
      <c r="M5">
        <f t="shared" si="5"/>
        <v>-0.15873015872966789</v>
      </c>
      <c r="N5">
        <f t="shared" si="6"/>
        <v>7.0627462611493996</v>
      </c>
      <c r="O5">
        <f t="shared" si="7"/>
        <v>1.9658440310967726</v>
      </c>
      <c r="P5">
        <f t="shared" si="8"/>
        <v>14039.102766990332</v>
      </c>
      <c r="R5">
        <f>SUM(P3:P167)</f>
        <v>2777301.5132612754</v>
      </c>
      <c r="S5" s="5">
        <f>1-((1-S3)*(V3-1)/(V3-1-1))</f>
        <v>0.98223212146526218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128</v>
      </c>
      <c r="B6">
        <f t="shared" si="1"/>
        <v>3</v>
      </c>
      <c r="C6" s="4">
        <f>Input!I7</f>
        <v>4284.5602745602746</v>
      </c>
      <c r="D6">
        <f t="shared" si="2"/>
        <v>17.822822822822673</v>
      </c>
      <c r="E6">
        <f t="shared" si="0"/>
        <v>23.223862007631094</v>
      </c>
      <c r="F6">
        <f t="shared" si="3"/>
        <v>29.171224275836021</v>
      </c>
      <c r="G6">
        <f t="shared" si="4"/>
        <v>20929324.81839782</v>
      </c>
      <c r="L6">
        <f>Input!J7</f>
        <v>6.8833118833117624</v>
      </c>
      <c r="M6">
        <f t="shared" si="5"/>
        <v>1.0639210639210432</v>
      </c>
      <c r="N6">
        <f t="shared" si="6"/>
        <v>7.1351594095416093</v>
      </c>
      <c r="O6">
        <f t="shared" si="7"/>
        <v>6.3427176468093455E-2</v>
      </c>
      <c r="P6">
        <f t="shared" si="8"/>
        <v>14021.948017808831</v>
      </c>
      <c r="V6" s="19" t="s">
        <v>17</v>
      </c>
      <c r="W6" s="20">
        <f>SQRT((S5-J5)^2)</f>
        <v>1.7119094226354714E-2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129</v>
      </c>
      <c r="B7">
        <f t="shared" si="1"/>
        <v>4</v>
      </c>
      <c r="C7" s="4">
        <f>Input!I8</f>
        <v>4292.8120978120978</v>
      </c>
      <c r="D7">
        <f t="shared" si="2"/>
        <v>26.074646074645898</v>
      </c>
      <c r="E7">
        <f t="shared" si="0"/>
        <v>24.577581067708103</v>
      </c>
      <c r="F7">
        <f t="shared" si="3"/>
        <v>2.2412036349976612</v>
      </c>
      <c r="G7">
        <f t="shared" si="4"/>
        <v>20916940.506276462</v>
      </c>
      <c r="L7">
        <f>Input!J8</f>
        <v>8.2518232518232253</v>
      </c>
      <c r="M7">
        <f t="shared" si="5"/>
        <v>2.4324324324325062</v>
      </c>
      <c r="N7">
        <f t="shared" si="6"/>
        <v>7.2117817784472571</v>
      </c>
      <c r="O7">
        <f t="shared" si="7"/>
        <v>1.0816862663420548</v>
      </c>
      <c r="P7">
        <f t="shared" si="8"/>
        <v>14003.807519421591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130</v>
      </c>
      <c r="B8">
        <f t="shared" si="1"/>
        <v>5</v>
      </c>
      <c r="C8" s="4">
        <f>Input!I9</f>
        <v>4301.0853710853708</v>
      </c>
      <c r="D8">
        <f t="shared" si="2"/>
        <v>34.347919347918832</v>
      </c>
      <c r="E8">
        <f t="shared" si="0"/>
        <v>26.010128076444165</v>
      </c>
      <c r="F8">
        <f t="shared" si="3"/>
        <v>69.51876328667916</v>
      </c>
      <c r="G8">
        <f t="shared" si="4"/>
        <v>20903839.038995564</v>
      </c>
      <c r="L8">
        <f>Input!J9</f>
        <v>8.2732732732729346</v>
      </c>
      <c r="M8">
        <f t="shared" si="5"/>
        <v>2.4538824538822155</v>
      </c>
      <c r="N8">
        <f t="shared" si="6"/>
        <v>7.2928570656966523</v>
      </c>
      <c r="O8">
        <f t="shared" si="7"/>
        <v>0.96121594007825994</v>
      </c>
      <c r="P8">
        <f t="shared" si="8"/>
        <v>13984.625569133848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131</v>
      </c>
      <c r="B9">
        <f t="shared" si="1"/>
        <v>6</v>
      </c>
      <c r="C9" s="4">
        <f>Input!I10</f>
        <v>4309.7790647790653</v>
      </c>
      <c r="D9">
        <f t="shared" si="2"/>
        <v>43.041613041613346</v>
      </c>
      <c r="E9">
        <f t="shared" si="0"/>
        <v>27.526083598918454</v>
      </c>
      <c r="F9">
        <f t="shared" si="3"/>
        <v>240.73165388713204</v>
      </c>
      <c r="G9">
        <f t="shared" si="4"/>
        <v>20889979.222627122</v>
      </c>
      <c r="L9">
        <f>Input!J10</f>
        <v>8.6936936936945131</v>
      </c>
      <c r="M9">
        <f t="shared" si="5"/>
        <v>2.8743028743037939</v>
      </c>
      <c r="N9">
        <f t="shared" si="6"/>
        <v>7.3786429612876336</v>
      </c>
      <c r="O9">
        <f t="shared" si="7"/>
        <v>1.7293584288038699</v>
      </c>
      <c r="P9">
        <f t="shared" si="8"/>
        <v>13964.343430130704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132</v>
      </c>
      <c r="B10">
        <f t="shared" si="1"/>
        <v>7</v>
      </c>
      <c r="C10" s="4">
        <f>Input!I11</f>
        <v>4318.7601887601895</v>
      </c>
      <c r="D10">
        <f t="shared" si="2"/>
        <v>52.022737022737601</v>
      </c>
      <c r="E10">
        <f t="shared" si="0"/>
        <v>29.130293213419495</v>
      </c>
      <c r="F10">
        <f t="shared" si="3"/>
        <v>524.06398356278692</v>
      </c>
      <c r="G10">
        <f t="shared" si="4"/>
        <v>20875317.537385147</v>
      </c>
      <c r="L10">
        <f>Input!J11</f>
        <v>8.9811239811242558</v>
      </c>
      <c r="M10">
        <f t="shared" si="5"/>
        <v>3.1617331617335367</v>
      </c>
      <c r="N10">
        <f t="shared" si="6"/>
        <v>7.4694119366989016</v>
      </c>
      <c r="O10">
        <f t="shared" si="7"/>
        <v>2.285273305260684</v>
      </c>
      <c r="P10">
        <f t="shared" si="8"/>
        <v>13942.899180066552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133</v>
      </c>
      <c r="B11">
        <f t="shared" si="1"/>
        <v>8</v>
      </c>
      <c r="C11" s="4">
        <f>Input!I12</f>
        <v>4328.1231231231232</v>
      </c>
      <c r="D11">
        <f t="shared" si="2"/>
        <v>61.38567138567123</v>
      </c>
      <c r="E11">
        <f t="shared" si="0"/>
        <v>30.827882705340937</v>
      </c>
      <c r="F11">
        <f t="shared" si="3"/>
        <v>933.77844903172229</v>
      </c>
      <c r="G11">
        <f t="shared" si="4"/>
        <v>20859808.011185281</v>
      </c>
      <c r="L11">
        <f>Input!J12</f>
        <v>9.362934362933629</v>
      </c>
      <c r="M11">
        <f t="shared" si="5"/>
        <v>3.5435435435429099</v>
      </c>
      <c r="N11">
        <f t="shared" si="6"/>
        <v>7.5654520770318285</v>
      </c>
      <c r="O11">
        <f t="shared" si="7"/>
        <v>3.2309425681307622</v>
      </c>
      <c r="P11">
        <f t="shared" si="8"/>
        <v>13920.227553839442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134</v>
      </c>
      <c r="B12">
        <f t="shared" si="1"/>
        <v>9</v>
      </c>
      <c r="C12" s="4">
        <f>Input!I13</f>
        <v>4338.8996138996145</v>
      </c>
      <c r="D12">
        <f t="shared" si="2"/>
        <v>72.162162162162531</v>
      </c>
      <c r="E12">
        <f t="shared" si="0"/>
        <v>32.624274115511945</v>
      </c>
      <c r="F12">
        <f t="shared" si="3"/>
        <v>1563.2445911894754</v>
      </c>
      <c r="G12">
        <f t="shared" si="4"/>
        <v>20843402.086928498</v>
      </c>
      <c r="L12">
        <f>Input!J13</f>
        <v>10.7764907764913</v>
      </c>
      <c r="M12">
        <f t="shared" si="5"/>
        <v>4.9570999571005814</v>
      </c>
      <c r="N12">
        <f t="shared" si="6"/>
        <v>7.6670679580972774</v>
      </c>
      <c r="O12">
        <f t="shared" si="7"/>
        <v>9.6685102635494307</v>
      </c>
      <c r="P12">
        <f t="shared" si="8"/>
        <v>13896.259780563152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135</v>
      </c>
      <c r="B13">
        <f t="shared" si="1"/>
        <v>10</v>
      </c>
      <c r="C13" s="4">
        <f>Input!I14</f>
        <v>4349.4787644787648</v>
      </c>
      <c r="D13">
        <f t="shared" si="2"/>
        <v>82.741312741312868</v>
      </c>
      <c r="E13">
        <f t="shared" si="0"/>
        <v>34.52520268899822</v>
      </c>
      <c r="F13">
        <f t="shared" si="3"/>
        <v>2324.7932685769174</v>
      </c>
      <c r="G13">
        <f t="shared" si="4"/>
        <v>20826048.483272906</v>
      </c>
      <c r="L13">
        <f>Input!J14</f>
        <v>10.579150579150337</v>
      </c>
      <c r="M13">
        <f t="shared" si="5"/>
        <v>4.7597597597596177</v>
      </c>
      <c r="N13">
        <f t="shared" si="6"/>
        <v>7.774581570642396</v>
      </c>
      <c r="O13">
        <f t="shared" si="7"/>
        <v>7.8656073234832142</v>
      </c>
      <c r="P13">
        <f t="shared" si="8"/>
        <v>13870.923414790743</v>
      </c>
      <c r="S13" t="s">
        <v>23</v>
      </c>
      <c r="T13">
        <f>_Ac*0.8413</f>
        <v>21510.905926195006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136</v>
      </c>
      <c r="B14">
        <f t="shared" si="1"/>
        <v>11</v>
      </c>
      <c r="C14" s="4">
        <f>Input!I15</f>
        <v>4360.0557700557702</v>
      </c>
      <c r="D14">
        <f t="shared" si="2"/>
        <v>93.318318318318234</v>
      </c>
      <c r="E14">
        <f t="shared" si="0"/>
        <v>36.536734772643662</v>
      </c>
      <c r="F14">
        <f t="shared" si="3"/>
        <v>3224.1482299544214</v>
      </c>
      <c r="G14">
        <f t="shared" si="4"/>
        <v>20807693.048659228</v>
      </c>
      <c r="L14">
        <f>Input!J15</f>
        <v>10.577005577005366</v>
      </c>
      <c r="M14">
        <f t="shared" si="5"/>
        <v>4.7576147576146468</v>
      </c>
      <c r="N14">
        <f t="shared" si="6"/>
        <v>7.8883332939902315</v>
      </c>
      <c r="O14">
        <f t="shared" si="7"/>
        <v>7.2289586454538153</v>
      </c>
      <c r="P14">
        <f t="shared" si="8"/>
        <v>13844.142162091428</v>
      </c>
      <c r="S14" t="s">
        <v>24</v>
      </c>
      <c r="T14">
        <f>_Ac*0.9772</f>
        <v>24985.685571232327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137</v>
      </c>
      <c r="B15">
        <f t="shared" si="1"/>
        <v>12</v>
      </c>
      <c r="C15" s="4">
        <f>Input!I16</f>
        <v>4371.0081510081518</v>
      </c>
      <c r="D15">
        <f t="shared" si="2"/>
        <v>104.27069927069988</v>
      </c>
      <c r="E15">
        <f t="shared" si="0"/>
        <v>38.665286711933724</v>
      </c>
      <c r="F15">
        <f t="shared" si="3"/>
        <v>4304.0701570059109</v>
      </c>
      <c r="G15">
        <f t="shared" si="4"/>
        <v>20788278.608358681</v>
      </c>
      <c r="L15">
        <f>Input!J16</f>
        <v>10.952380952381645</v>
      </c>
      <c r="M15">
        <f t="shared" si="5"/>
        <v>5.1329901329909262</v>
      </c>
      <c r="N15">
        <f t="shared" si="6"/>
        <v>8.0086829214414799</v>
      </c>
      <c r="O15">
        <f t="shared" si="7"/>
        <v>8.6653580973610076</v>
      </c>
      <c r="P15">
        <f t="shared" si="8"/>
        <v>13815.835699138221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138</v>
      </c>
      <c r="B16">
        <f t="shared" si="1"/>
        <v>13</v>
      </c>
      <c r="C16" s="4">
        <f>Input!I17</f>
        <v>4381.9755469755473</v>
      </c>
      <c r="D16">
        <f t="shared" si="2"/>
        <v>115.23809523809541</v>
      </c>
      <c r="E16">
        <f t="shared" si="0"/>
        <v>40.91764480014853</v>
      </c>
      <c r="F16">
        <f t="shared" si="3"/>
        <v>5523.5293532993173</v>
      </c>
      <c r="G16">
        <f t="shared" si="4"/>
        <v>20767744.804317795</v>
      </c>
      <c r="L16">
        <f>Input!J17</f>
        <v>10.967395967395532</v>
      </c>
      <c r="M16">
        <f t="shared" si="5"/>
        <v>5.1480051480048132</v>
      </c>
      <c r="N16">
        <f t="shared" si="6"/>
        <v>8.136010739862197</v>
      </c>
      <c r="O16">
        <f t="shared" si="7"/>
        <v>8.0167423066939971</v>
      </c>
      <c r="P16">
        <f t="shared" si="8"/>
        <v>13785.919488528401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139</v>
      </c>
      <c r="B17">
        <f t="shared" si="1"/>
        <v>14</v>
      </c>
      <c r="C17" s="4">
        <f>Input!I18</f>
        <v>4393.1059631059634</v>
      </c>
      <c r="D17">
        <f t="shared" si="2"/>
        <v>126.36851136851146</v>
      </c>
      <c r="E17">
        <f t="shared" si="0"/>
        <v>43.300986335233524</v>
      </c>
      <c r="F17">
        <f t="shared" si="3"/>
        <v>6900.2137151542584</v>
      </c>
      <c r="G17">
        <f t="shared" si="4"/>
        <v>20746027.927582305</v>
      </c>
      <c r="L17">
        <f>Input!J18</f>
        <v>11.130416130416052</v>
      </c>
      <c r="M17">
        <f t="shared" si="5"/>
        <v>5.3110253110253325</v>
      </c>
      <c r="N17">
        <f t="shared" si="6"/>
        <v>8.2707186659529075</v>
      </c>
      <c r="O17">
        <f t="shared" si="7"/>
        <v>8.1778695882569359</v>
      </c>
      <c r="P17">
        <f t="shared" si="8"/>
        <v>13754.304588633046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140</v>
      </c>
      <c r="B18">
        <f t="shared" si="1"/>
        <v>15</v>
      </c>
      <c r="C18" s="4">
        <f>Input!I19</f>
        <v>4404.3436293436289</v>
      </c>
      <c r="D18">
        <f t="shared" si="2"/>
        <v>137.60617760617697</v>
      </c>
      <c r="E18">
        <f t="shared" si="0"/>
        <v>45.822901842345225</v>
      </c>
      <c r="F18">
        <f t="shared" si="3"/>
        <v>8424.1697099395824</v>
      </c>
      <c r="G18">
        <f t="shared" si="4"/>
        <v>20723060.743093524</v>
      </c>
      <c r="L18">
        <f>Input!J19</f>
        <v>11.237666237665508</v>
      </c>
      <c r="M18">
        <f t="shared" si="5"/>
        <v>5.4182754182747885</v>
      </c>
      <c r="N18">
        <f t="shared" si="6"/>
        <v>8.4132314417621892</v>
      </c>
      <c r="O18">
        <f t="shared" si="7"/>
        <v>7.9774319163094205</v>
      </c>
      <c r="P18">
        <f t="shared" si="8"/>
        <v>13720.897458857238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141</v>
      </c>
      <c r="B19">
        <f t="shared" si="1"/>
        <v>16</v>
      </c>
      <c r="C19" s="4">
        <f>Input!I20</f>
        <v>4413.8760188760189</v>
      </c>
      <c r="D19">
        <f t="shared" si="2"/>
        <v>147.13856713856694</v>
      </c>
      <c r="E19">
        <f t="shared" si="0"/>
        <v>48.491418522624407</v>
      </c>
      <c r="F19">
        <f t="shared" si="3"/>
        <v>9731.2599300558541</v>
      </c>
      <c r="G19">
        <f t="shared" si="4"/>
        <v>20698772.306664497</v>
      </c>
      <c r="L19">
        <f>Input!J20</f>
        <v>9.5323895323899706</v>
      </c>
      <c r="M19">
        <f t="shared" si="5"/>
        <v>3.7129987129992514</v>
      </c>
      <c r="N19">
        <f t="shared" si="6"/>
        <v>8.5639978920706135</v>
      </c>
      <c r="O19">
        <f t="shared" si="7"/>
        <v>0.93778236904041512</v>
      </c>
      <c r="P19">
        <f t="shared" si="8"/>
        <v>13685.599760790168</v>
      </c>
    </row>
    <row r="20" spans="1:35" ht="14.45" x14ac:dyDescent="0.3">
      <c r="A20">
        <f>Input!G21</f>
        <v>142</v>
      </c>
      <c r="B20">
        <f t="shared" si="1"/>
        <v>17</v>
      </c>
      <c r="C20" s="4">
        <f>Input!I21</f>
        <v>4423.4555984555991</v>
      </c>
      <c r="D20">
        <f t="shared" si="2"/>
        <v>156.71814671814718</v>
      </c>
      <c r="E20">
        <f t="shared" si="0"/>
        <v>51.315024991403845</v>
      </c>
      <c r="F20">
        <f t="shared" si="3"/>
        <v>11109.818069742672</v>
      </c>
      <c r="G20">
        <f t="shared" si="4"/>
        <v>20673087.773961514</v>
      </c>
      <c r="L20">
        <f>Input!J21</f>
        <v>9.5795795795802405</v>
      </c>
      <c r="M20">
        <f t="shared" si="5"/>
        <v>3.7601887601895214</v>
      </c>
      <c r="N20">
        <f t="shared" si="6"/>
        <v>8.7234922463271758</v>
      </c>
      <c r="O20">
        <f t="shared" si="7"/>
        <v>0.73288552215634395</v>
      </c>
      <c r="P20">
        <f t="shared" si="8"/>
        <v>13648.30815583581</v>
      </c>
    </row>
    <row r="21" spans="1:35" ht="14.45" x14ac:dyDescent="0.3">
      <c r="A21">
        <f>Input!G22</f>
        <v>143</v>
      </c>
      <c r="B21">
        <f t="shared" si="1"/>
        <v>18</v>
      </c>
      <c r="C21" s="4">
        <f>Input!I22</f>
        <v>4433.3097383097383</v>
      </c>
      <c r="D21">
        <f t="shared" si="2"/>
        <v>166.57228657228643</v>
      </c>
      <c r="E21">
        <f t="shared" si="0"/>
        <v>54.302697371764772</v>
      </c>
      <c r="F21">
        <f t="shared" si="3"/>
        <v>12604.460659253891</v>
      </c>
      <c r="G21">
        <f t="shared" si="4"/>
        <v>20645928.201338887</v>
      </c>
      <c r="L21">
        <f>Input!J22</f>
        <v>9.8541398541392482</v>
      </c>
      <c r="M21">
        <f t="shared" si="5"/>
        <v>4.0347490347485291</v>
      </c>
      <c r="N21">
        <f t="shared" si="6"/>
        <v>8.8922155278690393</v>
      </c>
      <c r="O21">
        <f t="shared" si="7"/>
        <v>0.92529840947039521</v>
      </c>
      <c r="P21">
        <f t="shared" si="8"/>
        <v>13608.914100041631</v>
      </c>
    </row>
    <row r="22" spans="1:35" ht="14.45" x14ac:dyDescent="0.3">
      <c r="A22">
        <f>Input!G23</f>
        <v>144</v>
      </c>
      <c r="B22">
        <f t="shared" si="1"/>
        <v>19</v>
      </c>
      <c r="C22" s="4">
        <f>Input!I23</f>
        <v>4443.337623337623</v>
      </c>
      <c r="D22">
        <f t="shared" si="2"/>
        <v>176.60017160017105</v>
      </c>
      <c r="E22">
        <f t="shared" si="0"/>
        <v>57.463926812107466</v>
      </c>
      <c r="F22">
        <f t="shared" si="3"/>
        <v>14193.444822201405</v>
      </c>
      <c r="G22">
        <f t="shared" si="4"/>
        <v>20617210.338402264</v>
      </c>
      <c r="L22">
        <f>Input!J23</f>
        <v>10.027885027884622</v>
      </c>
      <c r="M22">
        <f t="shared" si="5"/>
        <v>4.208494208493903</v>
      </c>
      <c r="N22">
        <f t="shared" si="6"/>
        <v>9.0706970131944225</v>
      </c>
      <c r="O22">
        <f t="shared" si="7"/>
        <v>0.91620889546656581</v>
      </c>
      <c r="P22">
        <f t="shared" si="8"/>
        <v>13567.303636986897</v>
      </c>
    </row>
    <row r="23" spans="1:35" ht="14.45" x14ac:dyDescent="0.3">
      <c r="A23">
        <f>Input!G24</f>
        <v>145</v>
      </c>
      <c r="B23">
        <f t="shared" si="1"/>
        <v>20</v>
      </c>
      <c r="C23" s="4">
        <f>Input!I24</f>
        <v>4453.2368082368075</v>
      </c>
      <c r="D23">
        <f t="shared" si="2"/>
        <v>186.4993564993556</v>
      </c>
      <c r="E23">
        <f t="shared" si="0"/>
        <v>60.808748499186215</v>
      </c>
      <c r="F23">
        <f t="shared" si="3"/>
        <v>15798.128939452246</v>
      </c>
      <c r="G23">
        <f t="shared" si="4"/>
        <v>20586846.412208922</v>
      </c>
      <c r="L23">
        <f>Input!J24</f>
        <v>9.8991848991845472</v>
      </c>
      <c r="M23">
        <f t="shared" si="5"/>
        <v>4.0797940797938281</v>
      </c>
      <c r="N23">
        <f t="shared" si="6"/>
        <v>9.259495764086207</v>
      </c>
      <c r="O23">
        <f t="shared" si="7"/>
        <v>0.40920218956286258</v>
      </c>
      <c r="P23">
        <f t="shared" si="8"/>
        <v>13523.357189755046</v>
      </c>
    </row>
    <row r="24" spans="1:35" ht="14.45" x14ac:dyDescent="0.3">
      <c r="A24">
        <f>Input!G25</f>
        <v>146</v>
      </c>
      <c r="B24">
        <f t="shared" si="1"/>
        <v>21</v>
      </c>
      <c r="C24" s="4">
        <f>Input!I25</f>
        <v>4463.1767481767483</v>
      </c>
      <c r="D24">
        <f t="shared" si="2"/>
        <v>196.43929643929641</v>
      </c>
      <c r="E24">
        <f t="shared" si="0"/>
        <v>64.347772240864487</v>
      </c>
      <c r="F24">
        <f t="shared" si="3"/>
        <v>17448.170765064926</v>
      </c>
      <c r="G24">
        <f t="shared" si="4"/>
        <v>20554743.903053191</v>
      </c>
      <c r="L24">
        <f>Input!J25</f>
        <v>9.9399399399408139</v>
      </c>
      <c r="M24">
        <f t="shared" si="5"/>
        <v>4.1205491205500948</v>
      </c>
      <c r="N24">
        <f t="shared" si="6"/>
        <v>9.4592022353979139</v>
      </c>
      <c r="O24">
        <f t="shared" si="7"/>
        <v>0.2311087405691766</v>
      </c>
      <c r="P24">
        <f t="shared" si="8"/>
        <v>13476.949353199117</v>
      </c>
      <c r="T24">
        <v>16813</v>
      </c>
      <c r="U24">
        <v>138</v>
      </c>
    </row>
    <row r="25" spans="1:35" x14ac:dyDescent="0.25">
      <c r="A25">
        <f>Input!G26</f>
        <v>147</v>
      </c>
      <c r="B25">
        <f t="shared" si="1"/>
        <v>22</v>
      </c>
      <c r="C25" s="4">
        <f>Input!I26</f>
        <v>4473.3419133419129</v>
      </c>
      <c r="D25">
        <f t="shared" si="2"/>
        <v>206.60446160446099</v>
      </c>
      <c r="E25">
        <f t="shared" si="0"/>
        <v>68.092214695658598</v>
      </c>
      <c r="F25">
        <f t="shared" si="3"/>
        <v>19185.642543725044</v>
      </c>
      <c r="G25">
        <f t="shared" si="4"/>
        <v>20520805.311831631</v>
      </c>
      <c r="L25">
        <f>Input!J26</f>
        <v>10.165165165164581</v>
      </c>
      <c r="M25">
        <f t="shared" si="5"/>
        <v>4.3457743457738616</v>
      </c>
      <c r="N25">
        <f t="shared" si="6"/>
        <v>9.6704399613117999</v>
      </c>
      <c r="O25">
        <f t="shared" si="7"/>
        <v>0.24475302732717547</v>
      </c>
      <c r="P25">
        <f t="shared" si="8"/>
        <v>13427.948687916894</v>
      </c>
    </row>
    <row r="26" spans="1:35" x14ac:dyDescent="0.25">
      <c r="A26">
        <f>Input!G27</f>
        <v>148</v>
      </c>
      <c r="B26">
        <f t="shared" si="1"/>
        <v>23</v>
      </c>
      <c r="C26" s="4">
        <f>Input!I27</f>
        <v>4483.7258687258682</v>
      </c>
      <c r="D26">
        <f t="shared" si="2"/>
        <v>216.98841698841625</v>
      </c>
      <c r="E26">
        <f t="shared" si="0"/>
        <v>72.053933328939152</v>
      </c>
      <c r="F26">
        <f t="shared" si="3"/>
        <v>21006.004553639239</v>
      </c>
      <c r="G26">
        <f t="shared" si="4"/>
        <v>20484927.919038419</v>
      </c>
      <c r="L26">
        <f>Input!J27</f>
        <v>10.383955383955254</v>
      </c>
      <c r="M26">
        <f t="shared" si="5"/>
        <v>4.5645645645645345</v>
      </c>
      <c r="N26">
        <f t="shared" si="6"/>
        <v>9.8938673228581173</v>
      </c>
      <c r="O26">
        <f t="shared" si="7"/>
        <v>0.24018630762995041</v>
      </c>
      <c r="P26">
        <f t="shared" si="8"/>
        <v>13376.217517586418</v>
      </c>
    </row>
    <row r="27" spans="1:35" x14ac:dyDescent="0.25">
      <c r="A27">
        <f>Input!G28</f>
        <v>149</v>
      </c>
      <c r="B27">
        <f t="shared" si="1"/>
        <v>24</v>
      </c>
      <c r="C27" s="4">
        <f>Input!I28</f>
        <v>4494.6181896181897</v>
      </c>
      <c r="D27">
        <f t="shared" si="2"/>
        <v>227.8807378807378</v>
      </c>
      <c r="E27">
        <f t="shared" si="0"/>
        <v>76.24546217842861</v>
      </c>
      <c r="F27">
        <f t="shared" si="3"/>
        <v>22993.256837315315</v>
      </c>
      <c r="G27">
        <f t="shared" si="4"/>
        <v>20447003.535505421</v>
      </c>
      <c r="L27">
        <f>Input!J28</f>
        <v>10.89232089232155</v>
      </c>
      <c r="M27">
        <f t="shared" si="5"/>
        <v>5.0729300729308306</v>
      </c>
      <c r="N27">
        <f t="shared" si="6"/>
        <v>10.130179399441872</v>
      </c>
      <c r="O27">
        <f t="shared" si="7"/>
        <v>0.58085965516886451</v>
      </c>
      <c r="P27">
        <f t="shared" si="8"/>
        <v>13321.611731575125</v>
      </c>
    </row>
    <row r="28" spans="1:35" x14ac:dyDescent="0.25">
      <c r="A28">
        <f>Input!G29</f>
        <v>150</v>
      </c>
      <c r="B28">
        <f t="shared" si="1"/>
        <v>25</v>
      </c>
      <c r="C28" s="4">
        <f>Input!I29</f>
        <v>4505.6756756756758</v>
      </c>
      <c r="D28">
        <f t="shared" si="2"/>
        <v>238.93822393822393</v>
      </c>
      <c r="E28">
        <f t="shared" si="0"/>
        <v>80.68004951434979</v>
      </c>
      <c r="F28">
        <f t="shared" si="3"/>
        <v>25045.649771977376</v>
      </c>
      <c r="G28">
        <f t="shared" si="4"/>
        <v>20406918.245076794</v>
      </c>
      <c r="L28">
        <f>Input!J29</f>
        <v>11.05748605748613</v>
      </c>
      <c r="M28">
        <f t="shared" si="5"/>
        <v>5.2380952380954113</v>
      </c>
      <c r="N28">
        <f t="shared" si="6"/>
        <v>10.38010990705552</v>
      </c>
      <c r="O28">
        <f t="shared" si="7"/>
        <v>0.45883844917219352</v>
      </c>
      <c r="P28">
        <f t="shared" si="8"/>
        <v>13263.980595030391</v>
      </c>
    </row>
    <row r="29" spans="1:35" x14ac:dyDescent="0.25">
      <c r="A29">
        <f>Input!G30</f>
        <v>151</v>
      </c>
      <c r="B29">
        <f t="shared" si="1"/>
        <v>26</v>
      </c>
      <c r="C29" s="4">
        <f>Input!I30</f>
        <v>4516.9734019734015</v>
      </c>
      <c r="D29">
        <f t="shared" si="2"/>
        <v>250.23595023594953</v>
      </c>
      <c r="E29">
        <f t="shared" si="0"/>
        <v>85.371697482209427</v>
      </c>
      <c r="F29">
        <f t="shared" si="3"/>
        <v>27180.221836049106</v>
      </c>
      <c r="G29">
        <f t="shared" si="4"/>
        <v>20364552.13949506</v>
      </c>
      <c r="L29">
        <f>Input!J30</f>
        <v>11.297726297725603</v>
      </c>
      <c r="M29">
        <f t="shared" si="5"/>
        <v>5.4783354783348841</v>
      </c>
      <c r="N29">
        <f t="shared" si="6"/>
        <v>10.644433225758457</v>
      </c>
      <c r="O29">
        <f t="shared" si="7"/>
        <v>0.42679183788027136</v>
      </c>
      <c r="P29">
        <f t="shared" si="8"/>
        <v>13203.166568988543</v>
      </c>
    </row>
    <row r="30" spans="1:35" x14ac:dyDescent="0.25">
      <c r="A30">
        <f>Input!G31</f>
        <v>152</v>
      </c>
      <c r="B30">
        <f t="shared" si="1"/>
        <v>27</v>
      </c>
      <c r="C30" s="4">
        <f>Input!I31</f>
        <v>4528.2582582582581</v>
      </c>
      <c r="D30">
        <f t="shared" si="2"/>
        <v>261.52080652080622</v>
      </c>
      <c r="E30">
        <f t="shared" si="0"/>
        <v>90.335203818722363</v>
      </c>
      <c r="F30">
        <f t="shared" si="3"/>
        <v>29304.510572475698</v>
      </c>
      <c r="G30">
        <f t="shared" si="4"/>
        <v>20319779.045875646</v>
      </c>
      <c r="L30">
        <f>Input!J31</f>
        <v>11.284856284856687</v>
      </c>
      <c r="M30">
        <f t="shared" si="5"/>
        <v>5.465465465465968</v>
      </c>
      <c r="N30">
        <f t="shared" si="6"/>
        <v>10.923966518873193</v>
      </c>
      <c r="O30">
        <f t="shared" si="7"/>
        <v>0.13024142319162088</v>
      </c>
      <c r="P30">
        <f t="shared" si="8"/>
        <v>13139.005143407292</v>
      </c>
    </row>
    <row r="31" spans="1:35" x14ac:dyDescent="0.25">
      <c r="A31">
        <f>Input!G32</f>
        <v>153</v>
      </c>
      <c r="B31">
        <f t="shared" si="1"/>
        <v>28</v>
      </c>
      <c r="C31" s="4">
        <f>Input!I32</f>
        <v>4539.5388245388249</v>
      </c>
      <c r="D31">
        <f t="shared" si="2"/>
        <v>272.80137280137296</v>
      </c>
      <c r="E31">
        <f t="shared" si="0"/>
        <v>95.586205733748329</v>
      </c>
      <c r="F31">
        <f t="shared" si="3"/>
        <v>31405.21543880611</v>
      </c>
      <c r="G31">
        <f t="shared" si="4"/>
        <v>20272466.247262601</v>
      </c>
      <c r="L31">
        <f>Input!J32</f>
        <v>11.280566280566745</v>
      </c>
      <c r="M31">
        <f t="shared" si="5"/>
        <v>5.4611754611760261</v>
      </c>
      <c r="N31">
        <f t="shared" si="6"/>
        <v>11.219571946178297</v>
      </c>
      <c r="O31">
        <f t="shared" si="7"/>
        <v>3.7203088274898686E-3</v>
      </c>
      <c r="P31">
        <f t="shared" si="8"/>
        <v>13071.324686436357</v>
      </c>
    </row>
    <row r="32" spans="1:35" x14ac:dyDescent="0.25">
      <c r="A32">
        <f>Input!G33</f>
        <v>154</v>
      </c>
      <c r="B32">
        <f t="shared" si="1"/>
        <v>29</v>
      </c>
      <c r="C32" s="4">
        <f>Input!I33</f>
        <v>4551.3620763620766</v>
      </c>
      <c r="D32">
        <f t="shared" si="2"/>
        <v>284.62462462462463</v>
      </c>
      <c r="E32">
        <f t="shared" si="0"/>
        <v>101.14122605329118</v>
      </c>
      <c r="F32">
        <f t="shared" si="3"/>
        <v>33666.157551286808</v>
      </c>
      <c r="G32">
        <f t="shared" si="4"/>
        <v>20222474.196889803</v>
      </c>
      <c r="L32">
        <f>Input!J33</f>
        <v>11.823251823251667</v>
      </c>
      <c r="M32">
        <f t="shared" si="5"/>
        <v>6.0038610038609477</v>
      </c>
      <c r="N32">
        <f t="shared" si="6"/>
        <v>11.532158973164339</v>
      </c>
      <c r="O32">
        <f t="shared" si="7"/>
        <v>8.4735047371963343E-2</v>
      </c>
      <c r="P32">
        <f t="shared" si="8"/>
        <v>12999.946313696944</v>
      </c>
    </row>
    <row r="33" spans="1:16" x14ac:dyDescent="0.25">
      <c r="A33">
        <f>Input!G34</f>
        <v>155</v>
      </c>
      <c r="B33">
        <f t="shared" si="1"/>
        <v>30</v>
      </c>
      <c r="C33" s="4">
        <f>Input!I34</f>
        <v>4563.4491634491642</v>
      </c>
      <c r="D33">
        <f t="shared" si="2"/>
        <v>296.71171171171227</v>
      </c>
      <c r="E33">
        <f t="shared" si="0"/>
        <v>107.01772172054895</v>
      </c>
      <c r="F33">
        <f t="shared" si="3"/>
        <v>35983.809838767578</v>
      </c>
      <c r="G33">
        <f t="shared" si="4"/>
        <v>20169656.226923268</v>
      </c>
      <c r="L33">
        <f>Input!J34</f>
        <v>12.087087087087639</v>
      </c>
      <c r="M33">
        <f t="shared" si="5"/>
        <v>6.2676962676969197</v>
      </c>
      <c r="N33">
        <f t="shared" si="6"/>
        <v>11.862686778155069</v>
      </c>
      <c r="O33">
        <f t="shared" si="7"/>
        <v>5.0355498649032611E-2</v>
      </c>
      <c r="P33">
        <f t="shared" si="8"/>
        <v>12924.683781846832</v>
      </c>
    </row>
    <row r="34" spans="1:16" x14ac:dyDescent="0.25">
      <c r="A34">
        <f>Input!G35</f>
        <v>156</v>
      </c>
      <c r="B34">
        <f t="shared" si="1"/>
        <v>31</v>
      </c>
      <c r="C34" s="4">
        <f>Input!I35</f>
        <v>4575.7378807378818</v>
      </c>
      <c r="D34">
        <f t="shared" si="2"/>
        <v>309.0004290004299</v>
      </c>
      <c r="E34">
        <f t="shared" si="0"/>
        <v>113.23413475365</v>
      </c>
      <c r="F34">
        <f t="shared" si="3"/>
        <v>38324.44196311682</v>
      </c>
      <c r="G34">
        <f t="shared" si="4"/>
        <v>20113858.252631258</v>
      </c>
      <c r="L34">
        <f>Input!J35</f>
        <v>12.288717288717635</v>
      </c>
      <c r="M34">
        <f t="shared" si="5"/>
        <v>6.4693264693269157</v>
      </c>
      <c r="N34">
        <f t="shared" si="6"/>
        <v>12.212166758775133</v>
      </c>
      <c r="O34">
        <f t="shared" si="7"/>
        <v>5.8599836344778271E-3</v>
      </c>
      <c r="P34">
        <f t="shared" si="8"/>
        <v>12845.343411268348</v>
      </c>
    </row>
    <row r="35" spans="1:16" x14ac:dyDescent="0.25">
      <c r="A35">
        <f>Input!G36</f>
        <v>157</v>
      </c>
      <c r="B35">
        <f t="shared" si="1"/>
        <v>32</v>
      </c>
      <c r="C35" s="4">
        <f>Input!I36</f>
        <v>4588.2496782496773</v>
      </c>
      <c r="D35">
        <f t="shared" si="2"/>
        <v>321.51222651222542</v>
      </c>
      <c r="E35">
        <f t="shared" ref="E35:E66" si="9">(_Ac/(1+EXP(-1*(B35-_Muc)/_sc)))</f>
        <v>119.80994576000454</v>
      </c>
      <c r="F35">
        <f t="shared" si="3"/>
        <v>40683.810060647731</v>
      </c>
      <c r="G35">
        <f t="shared" si="4"/>
        <v>20054918.47312443</v>
      </c>
      <c r="L35">
        <f>Input!J36</f>
        <v>12.511797511795521</v>
      </c>
      <c r="M35">
        <f t="shared" si="5"/>
        <v>6.692406692404802</v>
      </c>
      <c r="N35">
        <f t="shared" ref="N35:N66" si="10">_Ac*EXP(-1*(B35-_Muc)/_sc)*(1/_sc)*(1/(1+EXP(-1*(B35-_Muc)/_sc))^2)+$L$3</f>
        <v>12.581665138860293</v>
      </c>
      <c r="O35">
        <f t="shared" si="7"/>
        <v>4.8814853116620621E-3</v>
      </c>
      <c r="P35">
        <f t="shared" si="8"/>
        <v>12761.724043336482</v>
      </c>
    </row>
    <row r="36" spans="1:16" x14ac:dyDescent="0.25">
      <c r="A36">
        <f>Input!G37</f>
        <v>158</v>
      </c>
      <c r="B36">
        <f t="shared" si="1"/>
        <v>33</v>
      </c>
      <c r="C36" s="4">
        <f>Input!I37</f>
        <v>4600.7421707421709</v>
      </c>
      <c r="D36">
        <f t="shared" si="2"/>
        <v>334.00471900471894</v>
      </c>
      <c r="E36">
        <f t="shared" si="9"/>
        <v>126.76573010807475</v>
      </c>
      <c r="F36">
        <f t="shared" si="3"/>
        <v>42947.998518903405</v>
      </c>
      <c r="G36">
        <f t="shared" si="4"/>
        <v>19992667.070028532</v>
      </c>
      <c r="L36">
        <f>Input!J37</f>
        <v>12.492492492493511</v>
      </c>
      <c r="M36">
        <f t="shared" si="5"/>
        <v>6.6731016731027921</v>
      </c>
      <c r="N36">
        <f t="shared" si="10"/>
        <v>12.972305676448116</v>
      </c>
      <c r="O36">
        <f t="shared" si="7"/>
        <v>0.23022069149665511</v>
      </c>
      <c r="P36">
        <f t="shared" si="8"/>
        <v>12673.6170384078</v>
      </c>
    </row>
    <row r="37" spans="1:16" x14ac:dyDescent="0.25">
      <c r="A37">
        <f>Input!G38</f>
        <v>159</v>
      </c>
      <c r="B37">
        <f t="shared" si="1"/>
        <v>34</v>
      </c>
      <c r="C37" s="4">
        <f>Input!I38</f>
        <v>4613.2282282282276</v>
      </c>
      <c r="D37">
        <f t="shared" si="2"/>
        <v>346.49077649077572</v>
      </c>
      <c r="E37">
        <f t="shared" si="9"/>
        <v>134.1232168577416</v>
      </c>
      <c r="F37">
        <f t="shared" si="3"/>
        <v>45099.9803844903</v>
      </c>
      <c r="G37">
        <f t="shared" si="4"/>
        <v>19926925.905702017</v>
      </c>
      <c r="L37">
        <f>Input!J38</f>
        <v>12.486057486056779</v>
      </c>
      <c r="M37">
        <f t="shared" si="5"/>
        <v>6.6666666666660603</v>
      </c>
      <c r="N37">
        <f t="shared" si="10"/>
        <v>13.385272472947378</v>
      </c>
      <c r="O37">
        <f t="shared" si="7"/>
        <v>0.80858759264865887</v>
      </c>
      <c r="P37">
        <f t="shared" si="8"/>
        <v>12580.806321423581</v>
      </c>
    </row>
    <row r="38" spans="1:16" x14ac:dyDescent="0.25">
      <c r="A38">
        <f>Input!G39</f>
        <v>160</v>
      </c>
      <c r="B38">
        <f t="shared" si="1"/>
        <v>35</v>
      </c>
      <c r="C38" s="4">
        <f>Input!I39</f>
        <v>4626.398541398542</v>
      </c>
      <c r="D38">
        <f t="shared" si="2"/>
        <v>359.66108966109005</v>
      </c>
      <c r="E38">
        <f t="shared" si="9"/>
        <v>141.90535055023699</v>
      </c>
      <c r="F38">
        <f t="shared" si="3"/>
        <v>47417.561915713901</v>
      </c>
      <c r="G38">
        <f t="shared" si="4"/>
        <v>19857508.222892135</v>
      </c>
      <c r="L38">
        <f>Input!J39</f>
        <v>13.17031317031433</v>
      </c>
      <c r="M38">
        <f t="shared" si="5"/>
        <v>7.3509223509236108</v>
      </c>
      <c r="N38">
        <f t="shared" si="10"/>
        <v>13.821812882952846</v>
      </c>
      <c r="O38">
        <f t="shared" si="7"/>
        <v>0.42445187556806951</v>
      </c>
      <c r="P38">
        <f t="shared" si="8"/>
        <v>12483.068482846567</v>
      </c>
    </row>
    <row r="39" spans="1:16" x14ac:dyDescent="0.25">
      <c r="A39">
        <f>Input!G40</f>
        <v>161</v>
      </c>
      <c r="B39">
        <f t="shared" si="1"/>
        <v>36</v>
      </c>
      <c r="C39" s="4">
        <f>Input!I40</f>
        <v>4639.3071643071644</v>
      </c>
      <c r="D39">
        <f t="shared" si="2"/>
        <v>372.56971256971246</v>
      </c>
      <c r="E39">
        <f t="shared" si="9"/>
        <v>150.13635595771893</v>
      </c>
      <c r="F39">
        <f t="shared" si="3"/>
        <v>49476.598133678286</v>
      </c>
      <c r="G39">
        <f t="shared" si="4"/>
        <v>19784218.34803959</v>
      </c>
      <c r="L39">
        <f>Input!J40</f>
        <v>12.908622908622419</v>
      </c>
      <c r="M39">
        <f t="shared" si="5"/>
        <v>7.0892320892317002</v>
      </c>
      <c r="N39">
        <f t="shared" si="10"/>
        <v>14.283240523437659</v>
      </c>
      <c r="O39">
        <f t="shared" si="7"/>
        <v>1.8895735869603378</v>
      </c>
      <c r="P39">
        <f t="shared" si="8"/>
        <v>12380.172943555814</v>
      </c>
    </row>
    <row r="40" spans="1:16" x14ac:dyDescent="0.25">
      <c r="A40">
        <f>Input!G41</f>
        <v>162</v>
      </c>
      <c r="B40">
        <f t="shared" si="1"/>
        <v>37</v>
      </c>
      <c r="C40" s="4">
        <f>Input!I41</f>
        <v>4653.2410982410984</v>
      </c>
      <c r="D40">
        <f t="shared" si="2"/>
        <v>386.50364650364645</v>
      </c>
      <c r="E40">
        <f t="shared" si="9"/>
        <v>158.84180589088416</v>
      </c>
      <c r="F40">
        <f t="shared" si="3"/>
        <v>51829.913671190785</v>
      </c>
      <c r="G40">
        <f t="shared" si="4"/>
        <v>19706851.400797371</v>
      </c>
      <c r="L40">
        <f>Input!J41</f>
        <v>13.933933933933986</v>
      </c>
      <c r="M40">
        <f t="shared" si="5"/>
        <v>8.1145431145432667</v>
      </c>
      <c r="N40">
        <f t="shared" si="10"/>
        <v>14.770938380206317</v>
      </c>
      <c r="O40">
        <f t="shared" si="7"/>
        <v>0.70057644307965206</v>
      </c>
      <c r="P40">
        <f t="shared" si="8"/>
        <v>12271.882193312473</v>
      </c>
    </row>
    <row r="41" spans="1:16" x14ac:dyDescent="0.25">
      <c r="A41">
        <f>Input!G42</f>
        <v>163</v>
      </c>
      <c r="B41">
        <f t="shared" si="1"/>
        <v>38</v>
      </c>
      <c r="C41" s="4">
        <f>Input!I42</f>
        <v>4667.4281424281426</v>
      </c>
      <c r="D41">
        <f t="shared" si="2"/>
        <v>400.69069069069064</v>
      </c>
      <c r="E41">
        <f t="shared" si="9"/>
        <v>168.04869216041931</v>
      </c>
      <c r="F41">
        <f t="shared" si="3"/>
        <v>54122.29948015877</v>
      </c>
      <c r="G41">
        <f t="shared" si="4"/>
        <v>19625193.012727279</v>
      </c>
      <c r="L41">
        <f>Input!J42</f>
        <v>14.187044187044194</v>
      </c>
      <c r="M41">
        <f t="shared" si="5"/>
        <v>8.3676533676534746</v>
      </c>
      <c r="N41">
        <f t="shared" si="10"/>
        <v>15.28636200851386</v>
      </c>
      <c r="O41">
        <f t="shared" si="7"/>
        <v>1.2084996726008137</v>
      </c>
      <c r="P41">
        <f t="shared" si="8"/>
        <v>12157.952113485915</v>
      </c>
    </row>
    <row r="42" spans="1:16" x14ac:dyDescent="0.25">
      <c r="A42">
        <f>Input!G43</f>
        <v>164</v>
      </c>
      <c r="B42">
        <f t="shared" si="1"/>
        <v>39</v>
      </c>
      <c r="C42" s="4">
        <f>Input!I43</f>
        <v>4681.999141999142</v>
      </c>
      <c r="D42">
        <f t="shared" si="2"/>
        <v>415.26169026169009</v>
      </c>
      <c r="E42">
        <f t="shared" si="9"/>
        <v>177.78549978444903</v>
      </c>
      <c r="F42">
        <f t="shared" si="3"/>
        <v>56394.941043582876</v>
      </c>
      <c r="G42">
        <f t="shared" si="4"/>
        <v>19539019.058583502</v>
      </c>
      <c r="L42">
        <f>Input!J43</f>
        <v>14.570999570999447</v>
      </c>
      <c r="M42">
        <f t="shared" si="5"/>
        <v>8.7516087516087282</v>
      </c>
      <c r="N42">
        <f t="shared" si="10"/>
        <v>15.83104282363704</v>
      </c>
      <c r="O42">
        <f t="shared" si="7"/>
        <v>1.587708998517523</v>
      </c>
      <c r="P42">
        <f t="shared" si="8"/>
        <v>12038.132395898549</v>
      </c>
    </row>
    <row r="43" spans="1:16" x14ac:dyDescent="0.25">
      <c r="A43">
        <f>Input!G44</f>
        <v>165</v>
      </c>
      <c r="B43">
        <f t="shared" si="1"/>
        <v>40</v>
      </c>
      <c r="C43" s="4">
        <f>Input!I44</f>
        <v>4697.790647790649</v>
      </c>
      <c r="D43">
        <f t="shared" si="2"/>
        <v>431.0531960531971</v>
      </c>
      <c r="E43">
        <f t="shared" si="9"/>
        <v>188.08228452930078</v>
      </c>
      <c r="F43">
        <f t="shared" si="3"/>
        <v>59034.863846753055</v>
      </c>
      <c r="G43">
        <f t="shared" si="4"/>
        <v>19448095.404088695</v>
      </c>
      <c r="L43">
        <f>Input!J44</f>
        <v>15.791505791507007</v>
      </c>
      <c r="M43">
        <f t="shared" si="5"/>
        <v>9.9721149721162874</v>
      </c>
      <c r="N43">
        <f t="shared" si="10"/>
        <v>16.406591475905408</v>
      </c>
      <c r="O43">
        <f t="shared" si="7"/>
        <v>0.37833039915185013</v>
      </c>
      <c r="P43">
        <f t="shared" si="8"/>
        <v>11912.167070912541</v>
      </c>
    </row>
    <row r="44" spans="1:16" x14ac:dyDescent="0.25">
      <c r="A44">
        <f>Input!G45</f>
        <v>166</v>
      </c>
      <c r="B44">
        <f t="shared" si="1"/>
        <v>41</v>
      </c>
      <c r="C44" s="4">
        <f>Input!I45</f>
        <v>4714.1269841269841</v>
      </c>
      <c r="D44">
        <f t="shared" si="2"/>
        <v>447.38953238953218</v>
      </c>
      <c r="E44">
        <f t="shared" si="9"/>
        <v>198.97075386470223</v>
      </c>
      <c r="F44">
        <f t="shared" si="3"/>
        <v>61711.889523768514</v>
      </c>
      <c r="G44">
        <f t="shared" si="4"/>
        <v>19352177.674662407</v>
      </c>
      <c r="L44">
        <f>Input!J45</f>
        <v>16.33633633633508</v>
      </c>
      <c r="M44">
        <f t="shared" si="5"/>
        <v>10.516945516944361</v>
      </c>
      <c r="N44">
        <f t="shared" si="10"/>
        <v>17.014701303247588</v>
      </c>
      <c r="O44">
        <f t="shared" si="7"/>
        <v>0.46017902833420748</v>
      </c>
      <c r="P44">
        <f t="shared" si="8"/>
        <v>11779.795159245454</v>
      </c>
    </row>
    <row r="45" spans="1:16" x14ac:dyDescent="0.25">
      <c r="A45">
        <f>Input!G46</f>
        <v>167</v>
      </c>
      <c r="B45">
        <f t="shared" si="1"/>
        <v>42</v>
      </c>
      <c r="C45" s="4">
        <f>Input!I46</f>
        <v>4730.5555555555557</v>
      </c>
      <c r="D45">
        <f t="shared" si="2"/>
        <v>463.81810381810374</v>
      </c>
      <c r="E45">
        <f t="shared" si="9"/>
        <v>210.48435140677745</v>
      </c>
      <c r="F45">
        <f t="shared" si="3"/>
        <v>64177.99011080317</v>
      </c>
      <c r="G45">
        <f t="shared" si="4"/>
        <v>19251011.0501762</v>
      </c>
      <c r="L45">
        <f>Input!J46</f>
        <v>16.428571428571558</v>
      </c>
      <c r="M45">
        <f t="shared" si="5"/>
        <v>10.609180609180839</v>
      </c>
      <c r="N45">
        <f t="shared" si="10"/>
        <v>17.657151852662018</v>
      </c>
      <c r="O45">
        <f t="shared" si="7"/>
        <v>1.5094098584582936</v>
      </c>
      <c r="P45">
        <f t="shared" si="8"/>
        <v>11640.751463466035</v>
      </c>
    </row>
    <row r="46" spans="1:16" x14ac:dyDescent="0.25">
      <c r="A46">
        <f>Input!G47</f>
        <v>168</v>
      </c>
      <c r="B46">
        <f t="shared" si="1"/>
        <v>43</v>
      </c>
      <c r="C46" s="4">
        <f>Input!I47</f>
        <v>4746.7631917631907</v>
      </c>
      <c r="D46">
        <f t="shared" si="2"/>
        <v>480.02574002573874</v>
      </c>
      <c r="E46">
        <f t="shared" si="9"/>
        <v>222.65834491270536</v>
      </c>
      <c r="F46">
        <f t="shared" si="3"/>
        <v>66237.976067268231</v>
      </c>
      <c r="G46">
        <f t="shared" si="4"/>
        <v>19144330.091492373</v>
      </c>
      <c r="L46">
        <f>Input!J47</f>
        <v>16.207636207635005</v>
      </c>
      <c r="M46">
        <f t="shared" si="5"/>
        <v>10.388245388244286</v>
      </c>
      <c r="N46">
        <f t="shared" si="10"/>
        <v>18.335812460163215</v>
      </c>
      <c r="O46">
        <f t="shared" si="7"/>
        <v>4.5291341618250147</v>
      </c>
      <c r="P46">
        <f t="shared" si="8"/>
        <v>11494.76751668663</v>
      </c>
    </row>
    <row r="47" spans="1:16" x14ac:dyDescent="0.25">
      <c r="A47">
        <f>Input!G48</f>
        <v>169</v>
      </c>
      <c r="B47">
        <f t="shared" si="1"/>
        <v>44</v>
      </c>
      <c r="C47" s="4">
        <f>Input!I48</f>
        <v>4762.8442728442733</v>
      </c>
      <c r="D47">
        <f t="shared" si="2"/>
        <v>496.10682110682137</v>
      </c>
      <c r="E47">
        <f t="shared" si="9"/>
        <v>235.52991787943105</v>
      </c>
      <c r="F47">
        <f t="shared" si="3"/>
        <v>67900.322495576722</v>
      </c>
      <c r="G47">
        <f t="shared" si="4"/>
        <v>19031858.605298944</v>
      </c>
      <c r="L47">
        <f>Input!J48</f>
        <v>16.08108108108263</v>
      </c>
      <c r="M47">
        <f t="shared" si="5"/>
        <v>10.261690261691911</v>
      </c>
      <c r="N47">
        <f t="shared" si="10"/>
        <v>19.052645876662346</v>
      </c>
      <c r="O47">
        <f t="shared" si="7"/>
        <v>8.830197334328723</v>
      </c>
      <c r="P47">
        <f t="shared" si="8"/>
        <v>11341.572707633279</v>
      </c>
    </row>
    <row r="48" spans="1:16" x14ac:dyDescent="0.25">
      <c r="A48">
        <f>Input!G49</f>
        <v>170</v>
      </c>
      <c r="B48">
        <f t="shared" si="1"/>
        <v>45</v>
      </c>
      <c r="C48" s="4">
        <f>Input!I49</f>
        <v>4778.5027885027885</v>
      </c>
      <c r="D48">
        <f t="shared" si="2"/>
        <v>511.76533676533654</v>
      </c>
      <c r="E48">
        <f t="shared" si="9"/>
        <v>249.13826478512547</v>
      </c>
      <c r="F48">
        <f t="shared" si="3"/>
        <v>68972.978936898988</v>
      </c>
      <c r="G48">
        <f t="shared" si="4"/>
        <v>18913309.554587226</v>
      </c>
      <c r="L48">
        <f>Input!J49</f>
        <v>15.658515658515171</v>
      </c>
      <c r="M48">
        <f t="shared" si="5"/>
        <v>9.8391248391244517</v>
      </c>
      <c r="N48">
        <f t="shared" si="10"/>
        <v>19.809711924893442</v>
      </c>
      <c r="O48">
        <f t="shared" si="7"/>
        <v>17.232430441992896</v>
      </c>
      <c r="P48">
        <f t="shared" si="8"/>
        <v>11180.89560303478</v>
      </c>
    </row>
    <row r="49" spans="1:16" x14ac:dyDescent="0.25">
      <c r="A49">
        <f>Input!G50</f>
        <v>171</v>
      </c>
      <c r="B49">
        <f t="shared" si="1"/>
        <v>46</v>
      </c>
      <c r="C49" s="4">
        <f>Input!I50</f>
        <v>4794.2749892749898</v>
      </c>
      <c r="D49">
        <f t="shared" si="2"/>
        <v>527.5375375375379</v>
      </c>
      <c r="E49">
        <f t="shared" si="9"/>
        <v>263.52468999591377</v>
      </c>
      <c r="F49">
        <f t="shared" si="3"/>
        <v>69702.783667036871</v>
      </c>
      <c r="G49">
        <f t="shared" si="4"/>
        <v>18788385.02303857</v>
      </c>
      <c r="L49">
        <f>Input!J50</f>
        <v>15.772200772201359</v>
      </c>
      <c r="M49">
        <f t="shared" si="5"/>
        <v>9.9528099528106395</v>
      </c>
      <c r="N49">
        <f t="shared" si="10"/>
        <v>20.609171169869647</v>
      </c>
      <c r="O49">
        <f t="shared" si="7"/>
        <v>23.396282627919319</v>
      </c>
      <c r="P49">
        <f t="shared" si="8"/>
        <v>11012.465490120989</v>
      </c>
    </row>
    <row r="50" spans="1:16" x14ac:dyDescent="0.25">
      <c r="A50">
        <f>Input!G51</f>
        <v>172</v>
      </c>
      <c r="B50">
        <f t="shared" si="1"/>
        <v>47</v>
      </c>
      <c r="C50" s="4">
        <f>Input!I51</f>
        <v>4809.1741741741744</v>
      </c>
      <c r="D50">
        <f t="shared" si="2"/>
        <v>542.43672243672245</v>
      </c>
      <c r="E50">
        <f t="shared" si="9"/>
        <v>278.73271034143613</v>
      </c>
      <c r="F50">
        <f t="shared" si="3"/>
        <v>69539.805995150906</v>
      </c>
      <c r="G50">
        <f t="shared" si="4"/>
        <v>18656776.242597535</v>
      </c>
      <c r="L50">
        <f>Input!J51</f>
        <v>14.899184899184547</v>
      </c>
      <c r="M50">
        <f t="shared" si="5"/>
        <v>9.0797940797938281</v>
      </c>
      <c r="N50">
        <f t="shared" si="10"/>
        <v>21.453288582422996</v>
      </c>
      <c r="O50">
        <f t="shared" si="7"/>
        <v>42.956275090639799</v>
      </c>
      <c r="P50">
        <f t="shared" si="8"/>
        <v>10836.014163948797</v>
      </c>
    </row>
    <row r="51" spans="1:16" x14ac:dyDescent="0.25">
      <c r="A51">
        <f>Input!G52</f>
        <v>173</v>
      </c>
      <c r="B51">
        <f t="shared" si="1"/>
        <v>48</v>
      </c>
      <c r="C51" s="4">
        <f>Input!I52</f>
        <v>4824.6653796653791</v>
      </c>
      <c r="D51">
        <f t="shared" si="2"/>
        <v>557.92792792792716</v>
      </c>
      <c r="E51">
        <f t="shared" si="9"/>
        <v>294.80816134075707</v>
      </c>
      <c r="F51">
        <f t="shared" si="3"/>
        <v>69232.011568886868</v>
      </c>
      <c r="G51">
        <f t="shared" si="4"/>
        <v>18518163.694617923</v>
      </c>
      <c r="L51">
        <f>Input!J52</f>
        <v>15.49120549120471</v>
      </c>
      <c r="M51">
        <f t="shared" si="5"/>
        <v>9.6718146718139906</v>
      </c>
      <c r="N51">
        <f t="shared" si="10"/>
        <v>22.344437172121015</v>
      </c>
      <c r="O51">
        <f t="shared" si="7"/>
        <v>46.966784472314934</v>
      </c>
      <c r="P51">
        <f t="shared" si="8"/>
        <v>10651.277986266317</v>
      </c>
    </row>
    <row r="52" spans="1:16" x14ac:dyDescent="0.25">
      <c r="A52">
        <f>Input!G53</f>
        <v>174</v>
      </c>
      <c r="B52">
        <f t="shared" si="1"/>
        <v>49</v>
      </c>
      <c r="C52" s="4">
        <f>Input!I53</f>
        <v>4840.0193050193047</v>
      </c>
      <c r="D52">
        <f t="shared" si="2"/>
        <v>573.28185328185282</v>
      </c>
      <c r="E52">
        <f t="shared" si="9"/>
        <v>311.79930703465595</v>
      </c>
      <c r="F52">
        <f t="shared" si="3"/>
        <v>68373.121991917447</v>
      </c>
      <c r="G52">
        <f t="shared" si="4"/>
        <v>18372217.296181589</v>
      </c>
      <c r="L52">
        <f>Input!J53</f>
        <v>15.353925353925661</v>
      </c>
      <c r="M52">
        <f t="shared" si="5"/>
        <v>9.5345345345349415</v>
      </c>
      <c r="N52">
        <f t="shared" si="10"/>
        <v>23.285101562236829</v>
      </c>
      <c r="O52">
        <f t="shared" si="7"/>
        <v>62.903556047281114</v>
      </c>
      <c r="P52">
        <f t="shared" si="8"/>
        <v>10458.00024466325</v>
      </c>
    </row>
    <row r="53" spans="1:16" x14ac:dyDescent="0.25">
      <c r="A53">
        <f>Input!G54</f>
        <v>175</v>
      </c>
      <c r="B53">
        <f t="shared" si="1"/>
        <v>50</v>
      </c>
      <c r="C53" s="4">
        <f>Input!I54</f>
        <v>4855.9287859287861</v>
      </c>
      <c r="D53">
        <f t="shared" si="2"/>
        <v>589.19133419133414</v>
      </c>
      <c r="E53">
        <f t="shared" si="9"/>
        <v>329.75695335104024</v>
      </c>
      <c r="F53">
        <f t="shared" si="3"/>
        <v>67306.197961986647</v>
      </c>
      <c r="G53">
        <f t="shared" si="4"/>
        <v>18218596.684513919</v>
      </c>
      <c r="L53">
        <f>Input!J54</f>
        <v>15.909480909481317</v>
      </c>
      <c r="M53">
        <f t="shared" si="5"/>
        <v>10.090090090090598</v>
      </c>
      <c r="N53">
        <f t="shared" si="10"/>
        <v>24.277881475449504</v>
      </c>
      <c r="O53">
        <f t="shared" si="7"/>
        <v>70.030128032496677</v>
      </c>
      <c r="P53">
        <f t="shared" si="8"/>
        <v>10255.933842811904</v>
      </c>
    </row>
    <row r="54" spans="1:16" x14ac:dyDescent="0.25">
      <c r="A54">
        <f>Input!G55</f>
        <v>176</v>
      </c>
      <c r="B54">
        <f t="shared" si="1"/>
        <v>51</v>
      </c>
      <c r="C54" s="4">
        <f>Input!I55</f>
        <v>4872.0420420420423</v>
      </c>
      <c r="D54">
        <f t="shared" si="2"/>
        <v>605.30459030459042</v>
      </c>
      <c r="E54">
        <f t="shared" si="9"/>
        <v>348.73456489672992</v>
      </c>
      <c r="F54">
        <f t="shared" si="3"/>
        <v>65828.177937790184</v>
      </c>
      <c r="G54">
        <f t="shared" si="4"/>
        <v>18056951.613860089</v>
      </c>
      <c r="L54">
        <f>Input!J55</f>
        <v>16.113256113256284</v>
      </c>
      <c r="M54">
        <f t="shared" si="5"/>
        <v>10.293865293865565</v>
      </c>
      <c r="N54">
        <f t="shared" si="10"/>
        <v>25.325495094540642</v>
      </c>
      <c r="O54">
        <f t="shared" si="7"/>
        <v>84.865347048295064</v>
      </c>
      <c r="P54">
        <f t="shared" si="8"/>
        <v>10044.844354646419</v>
      </c>
    </row>
    <row r="55" spans="1:16" x14ac:dyDescent="0.25">
      <c r="A55">
        <f>Input!G56</f>
        <v>177</v>
      </c>
      <c r="B55">
        <f t="shared" si="1"/>
        <v>52</v>
      </c>
      <c r="C55" s="4">
        <f>Input!I56</f>
        <v>4888.6615186615181</v>
      </c>
      <c r="D55">
        <f t="shared" si="2"/>
        <v>621.92406692406621</v>
      </c>
      <c r="E55">
        <f t="shared" si="9"/>
        <v>368.78838503074144</v>
      </c>
      <c r="F55">
        <f t="shared" si="3"/>
        <v>64077.673447598514</v>
      </c>
      <c r="G55">
        <f t="shared" si="4"/>
        <v>17886922.480748516</v>
      </c>
      <c r="L55">
        <f>Input!J56</f>
        <v>16.61947661947579</v>
      </c>
      <c r="M55">
        <f t="shared" si="5"/>
        <v>10.800085800085071</v>
      </c>
      <c r="N55">
        <f t="shared" si="10"/>
        <v>26.430782257504475</v>
      </c>
      <c r="O55">
        <f t="shared" si="7"/>
        <v>96.261718322813465</v>
      </c>
      <c r="P55">
        <f t="shared" si="8"/>
        <v>9824.5134773161353</v>
      </c>
    </row>
    <row r="56" spans="1:16" x14ac:dyDescent="0.25">
      <c r="A56">
        <f>Input!G57</f>
        <v>178</v>
      </c>
      <c r="B56">
        <f t="shared" si="1"/>
        <v>53</v>
      </c>
      <c r="C56" s="4">
        <f>Input!I57</f>
        <v>4906.0102960102959</v>
      </c>
      <c r="D56">
        <f t="shared" si="2"/>
        <v>639.27284427284394</v>
      </c>
      <c r="E56">
        <f t="shared" si="9"/>
        <v>389.97755903099971</v>
      </c>
      <c r="F56">
        <f t="shared" si="3"/>
        <v>62148.139243812475</v>
      </c>
      <c r="G56">
        <f t="shared" si="4"/>
        <v>17708140.995256357</v>
      </c>
      <c r="L56">
        <f>Input!J57</f>
        <v>17.34877734877773</v>
      </c>
      <c r="M56">
        <f t="shared" si="5"/>
        <v>11.529386529387011</v>
      </c>
      <c r="N56">
        <f t="shared" si="10"/>
        <v>27.596707441175131</v>
      </c>
      <c r="O56">
        <f t="shared" si="7"/>
        <v>105.02007117866418</v>
      </c>
      <c r="P56">
        <f t="shared" si="8"/>
        <v>9594.7429196315552</v>
      </c>
    </row>
    <row r="57" spans="1:16" x14ac:dyDescent="0.25">
      <c r="A57">
        <f>Input!G58</f>
        <v>179</v>
      </c>
      <c r="B57">
        <f t="shared" si="1"/>
        <v>54</v>
      </c>
      <c r="C57" s="4">
        <f>Input!I58</f>
        <v>4923.8803088803088</v>
      </c>
      <c r="D57">
        <f t="shared" si="2"/>
        <v>657.14285714285688</v>
      </c>
      <c r="E57">
        <f t="shared" si="9"/>
        <v>412.3642601176482</v>
      </c>
      <c r="F57">
        <f t="shared" si="3"/>
        <v>59916.561561629504</v>
      </c>
      <c r="G57">
        <f t="shared" si="4"/>
        <v>17520231.017710272</v>
      </c>
      <c r="L57">
        <f>Input!J58</f>
        <v>17.870012870012943</v>
      </c>
      <c r="M57">
        <f t="shared" si="5"/>
        <v>12.050622050622223</v>
      </c>
      <c r="N57">
        <f t="shared" si="10"/>
        <v>28.826362481671516</v>
      </c>
      <c r="O57">
        <f t="shared" si="7"/>
        <v>120.04159681289099</v>
      </c>
      <c r="P57">
        <f t="shared" si="8"/>
        <v>9355.3587644354993</v>
      </c>
    </row>
    <row r="58" spans="1:16" x14ac:dyDescent="0.25">
      <c r="A58">
        <f>Input!G59</f>
        <v>180</v>
      </c>
      <c r="B58">
        <f t="shared" si="1"/>
        <v>55</v>
      </c>
      <c r="C58" s="4">
        <f>Input!I59</f>
        <v>4941.3642213642206</v>
      </c>
      <c r="D58">
        <f t="shared" si="2"/>
        <v>674.62676962676869</v>
      </c>
      <c r="E58">
        <f t="shared" si="9"/>
        <v>436.01381804131864</v>
      </c>
      <c r="F58">
        <f t="shared" si="3"/>
        <v>56936.14066432033</v>
      </c>
      <c r="G58">
        <f t="shared" si="4"/>
        <v>17322809.582205854</v>
      </c>
      <c r="L58">
        <f>Input!J59</f>
        <v>17.483912483911809</v>
      </c>
      <c r="M58">
        <f t="shared" si="5"/>
        <v>11.664521664521089</v>
      </c>
      <c r="N58">
        <f t="shared" si="10"/>
        <v>30.122968973644564</v>
      </c>
      <c r="O58">
        <f t="shared" si="7"/>
        <v>159.7457489506557</v>
      </c>
      <c r="P58">
        <f t="shared" si="8"/>
        <v>9106.2163448022548</v>
      </c>
    </row>
    <row r="59" spans="1:16" x14ac:dyDescent="0.25">
      <c r="A59">
        <f>Input!G60</f>
        <v>181</v>
      </c>
      <c r="B59">
        <f t="shared" si="1"/>
        <v>56</v>
      </c>
      <c r="C59" s="4">
        <f>Input!I60</f>
        <v>4960.2938652938656</v>
      </c>
      <c r="D59">
        <f t="shared" si="2"/>
        <v>693.55641355641364</v>
      </c>
      <c r="E59">
        <f t="shared" si="9"/>
        <v>460.9948498833208</v>
      </c>
      <c r="F59">
        <f t="shared" si="3"/>
        <v>54084.880898074021</v>
      </c>
      <c r="G59">
        <f t="shared" si="4"/>
        <v>17115488.130412038</v>
      </c>
      <c r="L59">
        <f>Input!J60</f>
        <v>18.929643929644953</v>
      </c>
      <c r="M59">
        <f t="shared" si="5"/>
        <v>13.110253110254234</v>
      </c>
      <c r="N59">
        <f t="shared" si="10"/>
        <v>31.489880283462988</v>
      </c>
      <c r="O59">
        <f t="shared" si="7"/>
        <v>157.75953726377216</v>
      </c>
      <c r="P59">
        <f t="shared" si="8"/>
        <v>8847.2056751033997</v>
      </c>
    </row>
    <row r="60" spans="1:16" x14ac:dyDescent="0.25">
      <c r="A60">
        <f>Input!G61</f>
        <v>182</v>
      </c>
      <c r="B60">
        <f t="shared" si="1"/>
        <v>57</v>
      </c>
      <c r="C60" s="4">
        <f>Input!I61</f>
        <v>4980.1544401544397</v>
      </c>
      <c r="D60">
        <f t="shared" si="2"/>
        <v>713.41698841698781</v>
      </c>
      <c r="E60">
        <f t="shared" si="9"/>
        <v>487.37939264620206</v>
      </c>
      <c r="F60">
        <f t="shared" si="3"/>
        <v>51092.994701837139</v>
      </c>
      <c r="G60">
        <f t="shared" si="4"/>
        <v>16897873.981339283</v>
      </c>
      <c r="L60">
        <f>Input!J61</f>
        <v>19.860574860574161</v>
      </c>
      <c r="M60">
        <f t="shared" si="5"/>
        <v>14.041184041183442</v>
      </c>
      <c r="N60">
        <f t="shared" si="10"/>
        <v>32.930583104078337</v>
      </c>
      <c r="O60">
        <f t="shared" si="7"/>
        <v>170.82511548526713</v>
      </c>
      <c r="P60">
        <f t="shared" si="8"/>
        <v>8578.2574786730747</v>
      </c>
    </row>
    <row r="61" spans="1:16" x14ac:dyDescent="0.25">
      <c r="A61">
        <f>Input!G62</f>
        <v>183</v>
      </c>
      <c r="B61">
        <f t="shared" si="1"/>
        <v>58</v>
      </c>
      <c r="C61" s="4">
        <f>Input!I62</f>
        <v>5000.2531102531093</v>
      </c>
      <c r="D61">
        <f t="shared" si="2"/>
        <v>733.51565851565738</v>
      </c>
      <c r="E61">
        <f t="shared" si="9"/>
        <v>515.24303713693803</v>
      </c>
      <c r="F61">
        <f t="shared" si="3"/>
        <v>47642.937243537774</v>
      </c>
      <c r="G61">
        <f t="shared" si="4"/>
        <v>16669572.065088935</v>
      </c>
      <c r="L61">
        <f>Input!J62</f>
        <v>20.098670098669572</v>
      </c>
      <c r="M61">
        <f t="shared" si="5"/>
        <v>14.279279279278853</v>
      </c>
      <c r="N61">
        <f t="shared" si="10"/>
        <v>34.448698471357375</v>
      </c>
      <c r="O61">
        <f t="shared" si="7"/>
        <v>205.92331429694494</v>
      </c>
      <c r="P61">
        <f t="shared" si="8"/>
        <v>8299.3498539320299</v>
      </c>
    </row>
    <row r="62" spans="1:16" x14ac:dyDescent="0.25">
      <c r="A62">
        <f>Input!G63</f>
        <v>184</v>
      </c>
      <c r="B62">
        <f t="shared" si="1"/>
        <v>59</v>
      </c>
      <c r="C62" s="4">
        <f>Input!I63</f>
        <v>5021.338481338481</v>
      </c>
      <c r="D62">
        <f t="shared" si="2"/>
        <v>754.60102960102904</v>
      </c>
      <c r="E62">
        <f t="shared" si="9"/>
        <v>544.6650625605879</v>
      </c>
      <c r="F62">
        <f t="shared" si="3"/>
        <v>44073.11025720519</v>
      </c>
      <c r="G62">
        <f t="shared" si="4"/>
        <v>16430186.951056423</v>
      </c>
      <c r="L62">
        <f>Input!J63</f>
        <v>21.085371085371662</v>
      </c>
      <c r="M62">
        <f t="shared" si="5"/>
        <v>15.265980265980943</v>
      </c>
      <c r="N62">
        <f t="shared" si="10"/>
        <v>36.047982153158685</v>
      </c>
      <c r="O62">
        <f t="shared" si="7"/>
        <v>223.87972996586271</v>
      </c>
      <c r="P62">
        <f t="shared" si="8"/>
        <v>8010.5156202416865</v>
      </c>
    </row>
    <row r="63" spans="1:16" x14ac:dyDescent="0.25">
      <c r="A63">
        <f>Input!G64</f>
        <v>185</v>
      </c>
      <c r="B63">
        <f t="shared" si="1"/>
        <v>60</v>
      </c>
      <c r="C63" s="4">
        <f>Input!I64</f>
        <v>5042.8807378807378</v>
      </c>
      <c r="D63">
        <f t="shared" si="2"/>
        <v>776.14328614328588</v>
      </c>
      <c r="E63">
        <f t="shared" si="9"/>
        <v>575.72857114904855</v>
      </c>
      <c r="F63">
        <f t="shared" si="3"/>
        <v>40166.057986221378</v>
      </c>
      <c r="G63">
        <f t="shared" si="4"/>
        <v>16179325.203620818</v>
      </c>
      <c r="L63">
        <f>Input!J64</f>
        <v>21.542256542256837</v>
      </c>
      <c r="M63">
        <f t="shared" si="5"/>
        <v>15.722865722866118</v>
      </c>
      <c r="N63">
        <f t="shared" si="10"/>
        <v>37.732324313368494</v>
      </c>
      <c r="O63">
        <f t="shared" si="7"/>
        <v>262.1182944331884</v>
      </c>
      <c r="P63">
        <f t="shared" si="8"/>
        <v>7711.850383287262</v>
      </c>
    </row>
    <row r="64" spans="1:16" x14ac:dyDescent="0.25">
      <c r="A64">
        <f>Input!G65</f>
        <v>186</v>
      </c>
      <c r="B64">
        <f t="shared" si="1"/>
        <v>61</v>
      </c>
      <c r="C64" s="4">
        <f>Input!I65</f>
        <v>5065.8472758472763</v>
      </c>
      <c r="D64">
        <f t="shared" si="2"/>
        <v>799.10982410982433</v>
      </c>
      <c r="E64">
        <f t="shared" si="9"/>
        <v>608.52062204699553</v>
      </c>
      <c r="F64">
        <f t="shared" si="3"/>
        <v>36324.243942945788</v>
      </c>
      <c r="G64">
        <f t="shared" si="4"/>
        <v>15916598.100999949</v>
      </c>
      <c r="L64">
        <f>Input!J65</f>
        <v>22.966537966538453</v>
      </c>
      <c r="M64">
        <f t="shared" si="5"/>
        <v>17.147147147147734</v>
      </c>
      <c r="N64">
        <f t="shared" si="10"/>
        <v>39.505748343517546</v>
      </c>
      <c r="O64">
        <f t="shared" si="7"/>
        <v>273.54547989397287</v>
      </c>
      <c r="P64">
        <f t="shared" si="8"/>
        <v>7403.5213572384664</v>
      </c>
    </row>
    <row r="65" spans="1:16" x14ac:dyDescent="0.25">
      <c r="A65">
        <f>Input!G66</f>
        <v>187</v>
      </c>
      <c r="B65">
        <f t="shared" si="1"/>
        <v>62</v>
      </c>
      <c r="C65" s="4">
        <f>Input!I66</f>
        <v>5090.3260403260401</v>
      </c>
      <c r="D65">
        <f t="shared" si="2"/>
        <v>823.58858858858821</v>
      </c>
      <c r="E65">
        <f t="shared" si="9"/>
        <v>643.13236356471816</v>
      </c>
      <c r="F65">
        <f t="shared" si="3"/>
        <v>32564.449149865621</v>
      </c>
      <c r="G65">
        <f t="shared" si="4"/>
        <v>15641624.755659994</v>
      </c>
      <c r="L65">
        <f>Input!J66</f>
        <v>24.478764478763878</v>
      </c>
      <c r="M65">
        <f t="shared" si="5"/>
        <v>18.659373659373159</v>
      </c>
      <c r="N65">
        <f t="shared" si="10"/>
        <v>41.372408744509919</v>
      </c>
      <c r="O65">
        <f t="shared" si="7"/>
        <v>285.39521657757405</v>
      </c>
      <c r="P65">
        <f t="shared" si="8"/>
        <v>7085.7769770868499</v>
      </c>
    </row>
    <row r="66" spans="1:16" x14ac:dyDescent="0.25">
      <c r="A66">
        <f>Input!G67</f>
        <v>188</v>
      </c>
      <c r="B66">
        <f t="shared" si="1"/>
        <v>63</v>
      </c>
      <c r="C66" s="4">
        <f>Input!I67</f>
        <v>5117.535392535392</v>
      </c>
      <c r="D66">
        <f t="shared" si="2"/>
        <v>850.7979407979401</v>
      </c>
      <c r="E66">
        <f t="shared" si="9"/>
        <v>679.65916278485531</v>
      </c>
      <c r="F66">
        <f t="shared" si="3"/>
        <v>29288.481339811915</v>
      </c>
      <c r="G66">
        <f t="shared" si="4"/>
        <v>15354035.677410373</v>
      </c>
      <c r="L66">
        <f>Input!J67</f>
        <v>27.209352209351891</v>
      </c>
      <c r="M66">
        <f t="shared" si="5"/>
        <v>21.389961389961172</v>
      </c>
      <c r="N66">
        <f t="shared" si="10"/>
        <v>43.336587930458663</v>
      </c>
      <c r="O66">
        <f t="shared" si="7"/>
        <v>260.08773200414225</v>
      </c>
      <c r="P66">
        <f t="shared" si="8"/>
        <v>6758.9573291625629</v>
      </c>
    </row>
    <row r="67" spans="1:16" x14ac:dyDescent="0.25">
      <c r="A67">
        <f>Input!G68</f>
        <v>189</v>
      </c>
      <c r="B67">
        <f t="shared" si="1"/>
        <v>64</v>
      </c>
      <c r="C67" s="4">
        <f>Input!I68</f>
        <v>5148.0523380523373</v>
      </c>
      <c r="D67">
        <f t="shared" si="2"/>
        <v>881.31488631488537</v>
      </c>
      <c r="E67">
        <f t="shared" ref="E67:E83" si="11">(_Ac/(1+EXP(-1*(B67-_Muc)/_sc)))</f>
        <v>718.20073137659881</v>
      </c>
      <c r="F67">
        <f t="shared" si="3"/>
        <v>26606.227541231354</v>
      </c>
      <c r="G67">
        <f t="shared" si="4"/>
        <v>15053476.823049869</v>
      </c>
      <c r="L67">
        <f>Input!J68</f>
        <v>30.51694551694527</v>
      </c>
      <c r="M67">
        <f t="shared" si="5"/>
        <v>24.697554697554551</v>
      </c>
      <c r="N67">
        <f t="shared" ref="N67:N83" si="12">_Ac*EXP(-1*(B67-_Muc)/_sc)*(1/_sc)*(1/(1+EXP(-1*(B67-_Muc)/_sc))^2)+$L$3</f>
        <v>45.402691815711002</v>
      </c>
      <c r="O67">
        <f t="shared" si="7"/>
        <v>221.58544287121768</v>
      </c>
      <c r="P67">
        <f t="shared" si="8"/>
        <v>6423.5054206144359</v>
      </c>
    </row>
    <row r="68" spans="1:16" x14ac:dyDescent="0.25">
      <c r="A68">
        <f>Input!G69</f>
        <v>190</v>
      </c>
      <c r="B68">
        <f t="shared" ref="B68:B84" si="13">A68-$A$3</f>
        <v>65</v>
      </c>
      <c r="C68" s="4">
        <f>Input!I69</f>
        <v>5181.068211068211</v>
      </c>
      <c r="D68">
        <f t="shared" ref="D68:D83" si="14">C68-$C$3</f>
        <v>914.33075933075907</v>
      </c>
      <c r="E68">
        <f t="shared" si="11"/>
        <v>758.86124632644498</v>
      </c>
      <c r="F68">
        <f t="shared" ref="F68:F83" si="15">(D68-E68)^2</f>
        <v>24170.769473798584</v>
      </c>
      <c r="G68">
        <f t="shared" ref="G68:G83" si="16">(E68-$H$4)^2</f>
        <v>14739614.179109294</v>
      </c>
      <c r="L68">
        <f>Input!J69</f>
        <v>33.015873015873694</v>
      </c>
      <c r="M68">
        <f t="shared" ref="M68:M83" si="17">L68-$L$3</f>
        <v>27.196482196482975</v>
      </c>
      <c r="N68">
        <f t="shared" si="12"/>
        <v>47.575244034957464</v>
      </c>
      <c r="O68">
        <f t="shared" ref="O68:O83" si="18">(L68-N68)^2</f>
        <v>211.97528447133638</v>
      </c>
      <c r="P68">
        <f t="shared" ref="P68:P83" si="19">(N68-$Q$4)^2</f>
        <v>6079.9792992912262</v>
      </c>
    </row>
    <row r="69" spans="1:16" x14ac:dyDescent="0.25">
      <c r="A69">
        <f>Input!G70</f>
        <v>191</v>
      </c>
      <c r="B69">
        <f t="shared" si="13"/>
        <v>66</v>
      </c>
      <c r="C69" s="4">
        <f>Input!I70</f>
        <v>5216.5529815529817</v>
      </c>
      <c r="D69">
        <f t="shared" si="14"/>
        <v>949.81552981552977</v>
      </c>
      <c r="E69">
        <f t="shared" si="11"/>
        <v>801.74946413880161</v>
      </c>
      <c r="F69">
        <f t="shared" si="15"/>
        <v>21923.559804985176</v>
      </c>
      <c r="G69">
        <f t="shared" si="16"/>
        <v>14412138.92680021</v>
      </c>
      <c r="L69">
        <f>Input!J70</f>
        <v>35.484770484770706</v>
      </c>
      <c r="M69">
        <f t="shared" si="17"/>
        <v>29.665379665379987</v>
      </c>
      <c r="N69">
        <f t="shared" si="12"/>
        <v>49.858878634975213</v>
      </c>
      <c r="O69">
        <f t="shared" si="18"/>
        <v>206.61498511377562</v>
      </c>
      <c r="P69">
        <f t="shared" si="19"/>
        <v>5729.0650236587016</v>
      </c>
    </row>
    <row r="70" spans="1:16" x14ac:dyDescent="0.25">
      <c r="A70">
        <f>Input!G71</f>
        <v>192</v>
      </c>
      <c r="B70">
        <f t="shared" si="13"/>
        <v>67</v>
      </c>
      <c r="C70" s="4">
        <f>Input!I71</f>
        <v>5254.5774345774344</v>
      </c>
      <c r="D70">
        <f t="shared" si="14"/>
        <v>987.83998283998244</v>
      </c>
      <c r="E70">
        <f t="shared" si="11"/>
        <v>846.97882689262644</v>
      </c>
      <c r="F70">
        <f t="shared" si="15"/>
        <v>19841.865254825345</v>
      </c>
      <c r="G70">
        <f t="shared" si="16"/>
        <v>14070773.240656031</v>
      </c>
      <c r="L70">
        <f>Input!J71</f>
        <v>38.024453024452669</v>
      </c>
      <c r="M70">
        <f t="shared" si="17"/>
        <v>32.205062205061949</v>
      </c>
      <c r="N70">
        <f t="shared" si="12"/>
        <v>52.258331065216531</v>
      </c>
      <c r="O70">
        <f t="shared" si="18"/>
        <v>202.60328407933969</v>
      </c>
      <c r="P70">
        <f t="shared" si="19"/>
        <v>5371.5904677714007</v>
      </c>
    </row>
    <row r="71" spans="1:16" x14ac:dyDescent="0.25">
      <c r="A71">
        <f>Input!G72</f>
        <v>193</v>
      </c>
      <c r="B71">
        <f t="shared" si="13"/>
        <v>68</v>
      </c>
      <c r="C71" s="4">
        <f>Input!I72</f>
        <v>5296.0317460317456</v>
      </c>
      <c r="D71">
        <f t="shared" si="14"/>
        <v>1029.2942942942936</v>
      </c>
      <c r="E71">
        <f t="shared" si="11"/>
        <v>894.667558361896</v>
      </c>
      <c r="F71">
        <f t="shared" si="15"/>
        <v>18124.35802781153</v>
      </c>
      <c r="G71">
        <f t="shared" si="16"/>
        <v>13715276.774454946</v>
      </c>
      <c r="L71">
        <f>Input!J72</f>
        <v>41.45431145431121</v>
      </c>
      <c r="M71">
        <f t="shared" si="17"/>
        <v>35.634920634920491</v>
      </c>
      <c r="N71">
        <f t="shared" si="12"/>
        <v>54.778427283310855</v>
      </c>
      <c r="O71">
        <f t="shared" si="18"/>
        <v>177.53206262459889</v>
      </c>
      <c r="P71">
        <f t="shared" si="19"/>
        <v>5008.5399285156445</v>
      </c>
    </row>
    <row r="72" spans="1:16" x14ac:dyDescent="0.25">
      <c r="A72">
        <f>Input!G73</f>
        <v>194</v>
      </c>
      <c r="B72">
        <f t="shared" si="13"/>
        <v>69</v>
      </c>
      <c r="C72" s="4">
        <f>Input!I73</f>
        <v>5341.0982410982406</v>
      </c>
      <c r="D72">
        <f t="shared" si="14"/>
        <v>1074.3607893607887</v>
      </c>
      <c r="E72">
        <f t="shared" si="11"/>
        <v>944.93874821836096</v>
      </c>
      <c r="F72">
        <f t="shared" si="15"/>
        <v>16750.064733472249</v>
      </c>
      <c r="G72">
        <f t="shared" si="16"/>
        <v>13345453.889742216</v>
      </c>
      <c r="L72">
        <f>Input!J73</f>
        <v>45.066495066495008</v>
      </c>
      <c r="M72">
        <f t="shared" si="17"/>
        <v>39.247104247104289</v>
      </c>
      <c r="N72">
        <f t="shared" si="12"/>
        <v>57.424070780841426</v>
      </c>
      <c r="O72">
        <f t="shared" si="18"/>
        <v>152.70967753580436</v>
      </c>
      <c r="P72">
        <f t="shared" si="19"/>
        <v>4641.0694809635897</v>
      </c>
    </row>
    <row r="73" spans="1:16" x14ac:dyDescent="0.25">
      <c r="A73">
        <f>Input!G74</f>
        <v>195</v>
      </c>
      <c r="B73">
        <f t="shared" si="13"/>
        <v>70</v>
      </c>
      <c r="C73" s="4">
        <f>Input!I74</f>
        <v>5386.8983268983266</v>
      </c>
      <c r="D73">
        <f t="shared" si="14"/>
        <v>1120.1608751608746</v>
      </c>
      <c r="E73">
        <f t="shared" si="11"/>
        <v>997.92042213534705</v>
      </c>
      <c r="F73">
        <f t="shared" si="15"/>
        <v>14942.728355886216</v>
      </c>
      <c r="G73">
        <f t="shared" si="16"/>
        <v>12961161.683502931</v>
      </c>
      <c r="L73">
        <f>Input!J74</f>
        <v>45.800085800085981</v>
      </c>
      <c r="M73">
        <f t="shared" si="17"/>
        <v>39.980694980695262</v>
      </c>
      <c r="N73">
        <f t="shared" si="12"/>
        <v>60.200227324770168</v>
      </c>
      <c r="O73">
        <f t="shared" si="18"/>
        <v>207.36407593093384</v>
      </c>
      <c r="P73">
        <f t="shared" si="19"/>
        <v>4270.5230023359054</v>
      </c>
    </row>
    <row r="74" spans="1:16" x14ac:dyDescent="0.25">
      <c r="A74">
        <f>Input!G75</f>
        <v>196</v>
      </c>
      <c r="B74">
        <f t="shared" si="13"/>
        <v>71</v>
      </c>
      <c r="C74" s="4">
        <f>Input!I75</f>
        <v>5431.9969969969961</v>
      </c>
      <c r="D74">
        <f t="shared" si="14"/>
        <v>1165.2595452595442</v>
      </c>
      <c r="E74">
        <f t="shared" si="11"/>
        <v>1053.7455954021596</v>
      </c>
      <c r="F74">
        <f t="shared" si="15"/>
        <v>12435.3610127953</v>
      </c>
      <c r="G74">
        <f t="shared" si="16"/>
        <v>12562318.872138359</v>
      </c>
      <c r="L74">
        <f>Input!J75</f>
        <v>45.098670098669572</v>
      </c>
      <c r="M74">
        <f t="shared" si="17"/>
        <v>39.279279279278853</v>
      </c>
      <c r="N74">
        <f t="shared" si="12"/>
        <v>63.111907200952757</v>
      </c>
      <c r="O74">
        <f t="shared" si="18"/>
        <v>324.47671090307153</v>
      </c>
      <c r="P74">
        <f t="shared" si="19"/>
        <v>3898.4487553806316</v>
      </c>
    </row>
    <row r="75" spans="1:16" x14ac:dyDescent="0.25">
      <c r="A75">
        <f>Input!G76</f>
        <v>197</v>
      </c>
      <c r="B75">
        <f t="shared" si="13"/>
        <v>72</v>
      </c>
      <c r="C75" s="4">
        <f>Input!I76</f>
        <v>5478.4749034749029</v>
      </c>
      <c r="D75">
        <f t="shared" si="14"/>
        <v>1211.737451737451</v>
      </c>
      <c r="E75">
        <f t="shared" si="11"/>
        <v>1112.5523074412124</v>
      </c>
      <c r="F75">
        <f t="shared" si="15"/>
        <v>9837.6928490656737</v>
      </c>
      <c r="G75">
        <f t="shared" si="16"/>
        <v>12148915.588711122</v>
      </c>
      <c r="L75">
        <f>Input!J76</f>
        <v>46.477906477906799</v>
      </c>
      <c r="M75">
        <f t="shared" si="17"/>
        <v>40.65851565851608</v>
      </c>
      <c r="N75">
        <f t="shared" si="12"/>
        <v>66.164144738707265</v>
      </c>
      <c r="O75">
        <f t="shared" si="18"/>
        <v>387.54797686100414</v>
      </c>
      <c r="P75">
        <f t="shared" si="19"/>
        <v>3526.6163875806465</v>
      </c>
    </row>
    <row r="76" spans="1:16" x14ac:dyDescent="0.25">
      <c r="A76">
        <f>Input!G77</f>
        <v>198</v>
      </c>
      <c r="B76">
        <f t="shared" si="13"/>
        <v>73</v>
      </c>
      <c r="C76" s="4">
        <f>Input!I77</f>
        <v>5527.8099528099528</v>
      </c>
      <c r="D76">
        <f t="shared" si="14"/>
        <v>1261.0725010725009</v>
      </c>
      <c r="E76">
        <f t="shared" si="11"/>
        <v>1174.4836343960085</v>
      </c>
      <c r="F76">
        <f t="shared" si="15"/>
        <v>7497.6318323193836</v>
      </c>
      <c r="G76">
        <f t="shared" si="16"/>
        <v>11721024.149268085</v>
      </c>
      <c r="L76">
        <f>Input!J77</f>
        <v>49.335049335049916</v>
      </c>
      <c r="M76">
        <f t="shared" si="17"/>
        <v>43.515658515659197</v>
      </c>
      <c r="N76">
        <f t="shared" si="12"/>
        <v>69.361974889830293</v>
      </c>
      <c r="O76">
        <f t="shared" si="18"/>
        <v>401.07774717671532</v>
      </c>
      <c r="P76">
        <f t="shared" si="19"/>
        <v>3157.0341631912679</v>
      </c>
    </row>
    <row r="77" spans="1:16" x14ac:dyDescent="0.25">
      <c r="A77">
        <f>Input!G78</f>
        <v>199</v>
      </c>
      <c r="B77">
        <f t="shared" si="13"/>
        <v>74</v>
      </c>
      <c r="C77" s="4">
        <f>Input!I78</f>
        <v>5578.1660231660226</v>
      </c>
      <c r="D77">
        <f t="shared" si="14"/>
        <v>1311.4285714285706</v>
      </c>
      <c r="E77">
        <f t="shared" si="11"/>
        <v>1239.6876767296887</v>
      </c>
      <c r="F77">
        <f t="shared" si="15"/>
        <v>5146.7559721960615</v>
      </c>
      <c r="G77">
        <f t="shared" si="16"/>
        <v>11278810.841723932</v>
      </c>
      <c r="L77">
        <f>Input!J78</f>
        <v>50.356070356069722</v>
      </c>
      <c r="M77">
        <f t="shared" si="17"/>
        <v>44.536679536679003</v>
      </c>
      <c r="N77">
        <f t="shared" si="12"/>
        <v>72.710406632319689</v>
      </c>
      <c r="O77">
        <f t="shared" si="18"/>
        <v>499.71635035166526</v>
      </c>
      <c r="P77">
        <f t="shared" si="19"/>
        <v>2791.9662004433708</v>
      </c>
    </row>
    <row r="78" spans="1:16" x14ac:dyDescent="0.25">
      <c r="A78">
        <f>Input!G79</f>
        <v>200</v>
      </c>
      <c r="B78">
        <f t="shared" si="13"/>
        <v>75</v>
      </c>
      <c r="C78" s="4">
        <f>Input!I79</f>
        <v>5630.20163020163</v>
      </c>
      <c r="D78">
        <f t="shared" si="14"/>
        <v>1363.4641784641781</v>
      </c>
      <c r="E78">
        <f t="shared" si="11"/>
        <v>1308.317518543799</v>
      </c>
      <c r="F78">
        <f t="shared" si="15"/>
        <v>3041.1541003739444</v>
      </c>
      <c r="G78">
        <f t="shared" si="16"/>
        <v>10822548.787069125</v>
      </c>
      <c r="L78">
        <f>Input!J79</f>
        <v>52.035607035607427</v>
      </c>
      <c r="M78">
        <f t="shared" si="17"/>
        <v>46.216216216216708</v>
      </c>
      <c r="N78">
        <f t="shared" si="12"/>
        <v>76.214392968957</v>
      </c>
      <c r="O78">
        <f t="shared" si="18"/>
        <v>584.61368921074325</v>
      </c>
      <c r="P78">
        <f t="shared" si="19"/>
        <v>2433.949436190298</v>
      </c>
    </row>
    <row r="79" spans="1:16" x14ac:dyDescent="0.25">
      <c r="A79">
        <f>Input!G80</f>
        <v>201</v>
      </c>
      <c r="B79">
        <f t="shared" si="13"/>
        <v>76</v>
      </c>
      <c r="C79" s="4">
        <f>Input!I80</f>
        <v>5684.2213642213655</v>
      </c>
      <c r="D79">
        <f t="shared" si="14"/>
        <v>1417.4839124839136</v>
      </c>
      <c r="E79">
        <f t="shared" si="11"/>
        <v>1380.5311550985364</v>
      </c>
      <c r="F79">
        <f t="shared" si="15"/>
        <v>1365.5062783825531</v>
      </c>
      <c r="G79">
        <f t="shared" si="16"/>
        <v>10352631.917308604</v>
      </c>
      <c r="L79">
        <f>Input!J80</f>
        <v>54.019734019735552</v>
      </c>
      <c r="M79">
        <f t="shared" si="17"/>
        <v>48.200343200344832</v>
      </c>
      <c r="N79">
        <f t="shared" si="12"/>
        <v>79.878797294491974</v>
      </c>
      <c r="O79">
        <f t="shared" si="18"/>
        <v>668.69115344785632</v>
      </c>
      <c r="P79">
        <f t="shared" si="19"/>
        <v>2085.8099848330994</v>
      </c>
    </row>
    <row r="80" spans="1:16" x14ac:dyDescent="0.25">
      <c r="A80">
        <f>Input!G81</f>
        <v>202</v>
      </c>
      <c r="B80">
        <f t="shared" si="13"/>
        <v>77</v>
      </c>
      <c r="C80" s="4">
        <f>Input!I81</f>
        <v>5739.4616044616041</v>
      </c>
      <c r="D80">
        <f t="shared" si="14"/>
        <v>1472.7241527241522</v>
      </c>
      <c r="E80">
        <f t="shared" si="11"/>
        <v>1456.491384793082</v>
      </c>
      <c r="F80">
        <f t="shared" si="15"/>
        <v>263.50275470397969</v>
      </c>
      <c r="G80">
        <f t="shared" si="16"/>
        <v>9869590.1072753109</v>
      </c>
      <c r="L80">
        <f>Input!J81</f>
        <v>55.240240240238563</v>
      </c>
      <c r="M80">
        <f t="shared" si="17"/>
        <v>49.420849420847844</v>
      </c>
      <c r="N80">
        <f t="shared" si="12"/>
        <v>83.708355913192676</v>
      </c>
      <c r="O80">
        <f t="shared" si="18"/>
        <v>810.43360996869558</v>
      </c>
      <c r="P80">
        <f t="shared" si="19"/>
        <v>1750.6784977165892</v>
      </c>
    </row>
    <row r="81" spans="1:16" x14ac:dyDescent="0.25">
      <c r="A81">
        <f>Input!G82</f>
        <v>203</v>
      </c>
      <c r="B81">
        <f t="shared" si="13"/>
        <v>78</v>
      </c>
      <c r="C81" s="4">
        <f>Input!I82</f>
        <v>5798.4491634491642</v>
      </c>
      <c r="D81">
        <f t="shared" si="14"/>
        <v>1531.7117117117123</v>
      </c>
      <c r="E81">
        <f t="shared" si="11"/>
        <v>1536.3656616525539</v>
      </c>
      <c r="F81">
        <f t="shared" si="15"/>
        <v>21.659250051859392</v>
      </c>
      <c r="G81">
        <f t="shared" si="16"/>
        <v>9374105.4880112</v>
      </c>
      <c r="L81">
        <f>Input!J82</f>
        <v>58.987558987560078</v>
      </c>
      <c r="M81">
        <f t="shared" si="17"/>
        <v>53.168168168169359</v>
      </c>
      <c r="N81">
        <f t="shared" si="12"/>
        <v>87.707636501785913</v>
      </c>
      <c r="O81">
        <f t="shared" si="18"/>
        <v>824.84285242314047</v>
      </c>
      <c r="P81">
        <f t="shared" si="19"/>
        <v>1432.0040637696657</v>
      </c>
    </row>
    <row r="82" spans="1:16" x14ac:dyDescent="0.25">
      <c r="A82">
        <f>Input!G83</f>
        <v>204</v>
      </c>
      <c r="B82">
        <f t="shared" si="13"/>
        <v>79</v>
      </c>
      <c r="C82" s="4">
        <f>Input!I83</f>
        <v>5861.3470613470618</v>
      </c>
      <c r="D82">
        <f t="shared" si="14"/>
        <v>1594.6096096096098</v>
      </c>
      <c r="E82">
        <f t="shared" si="11"/>
        <v>1620.3259041722752</v>
      </c>
      <c r="F82">
        <f t="shared" si="15"/>
        <v>661.32780603377023</v>
      </c>
      <c r="G82">
        <f t="shared" si="16"/>
        <v>8867029.957468126</v>
      </c>
      <c r="L82">
        <f>Input!J83</f>
        <v>62.897897897897565</v>
      </c>
      <c r="M82">
        <f t="shared" si="17"/>
        <v>57.078507078506846</v>
      </c>
      <c r="N82">
        <f t="shared" si="12"/>
        <v>91.880992332183567</v>
      </c>
      <c r="O82">
        <f t="shared" si="18"/>
        <v>840.01976298674026</v>
      </c>
      <c r="P82">
        <f t="shared" si="19"/>
        <v>1133.5661226773188</v>
      </c>
    </row>
    <row r="83" spans="1:16" x14ac:dyDescent="0.25">
      <c r="A83">
        <f>Input!G84</f>
        <v>205</v>
      </c>
      <c r="B83">
        <f t="shared" si="13"/>
        <v>80</v>
      </c>
      <c r="C83" s="4">
        <f>Input!I84</f>
        <v>5928.936078936079</v>
      </c>
      <c r="D83">
        <f t="shared" si="14"/>
        <v>1662.198627198627</v>
      </c>
      <c r="E83">
        <f t="shared" si="11"/>
        <v>1708.548256197023</v>
      </c>
      <c r="F83">
        <f t="shared" si="15"/>
        <v>2148.2881082889448</v>
      </c>
      <c r="G83">
        <f t="shared" si="16"/>
        <v>8349403.8895428358</v>
      </c>
      <c r="L83">
        <f>Input!J84</f>
        <v>67.589017589017203</v>
      </c>
      <c r="M83">
        <f t="shared" si="17"/>
        <v>61.769626769626484</v>
      </c>
      <c r="N83">
        <f t="shared" si="12"/>
        <v>96.232512094793535</v>
      </c>
      <c r="O83">
        <f t="shared" si="18"/>
        <v>820.44977750243891</v>
      </c>
      <c r="P83">
        <f t="shared" si="19"/>
        <v>859.48378937715916</v>
      </c>
    </row>
    <row r="84" spans="1:16" x14ac:dyDescent="0.25">
      <c r="A84">
        <f>Input!G85</f>
        <v>206</v>
      </c>
      <c r="B84">
        <f t="shared" si="13"/>
        <v>81</v>
      </c>
      <c r="C84" s="4">
        <f>Input!I85</f>
        <v>6003.472758472758</v>
      </c>
      <c r="D84">
        <f t="shared" ref="D84" si="20">C84-$C$3</f>
        <v>1736.735306735306</v>
      </c>
      <c r="E84">
        <f t="shared" ref="E84" si="21">(_Ac/(1+EXP(-1*(B84-_Muc)/_sc)))</f>
        <v>1801.21279537022</v>
      </c>
      <c r="F84">
        <f t="shared" ref="F84" si="22">(D84-E84)^2</f>
        <v>4157.3465406654541</v>
      </c>
      <c r="G84">
        <f t="shared" ref="G84" si="23">(E84-$H$4)^2</f>
        <v>7822476.0246126326</v>
      </c>
      <c r="L84">
        <f>Input!J85</f>
        <v>74.536679536679003</v>
      </c>
      <c r="M84">
        <f t="shared" ref="M84" si="24">L84-$L$3</f>
        <v>68.717288717288284</v>
      </c>
      <c r="N84">
        <f t="shared" ref="N84" si="25">_Ac*EXP(-1*(B84-_Muc)/_sc)*(1/_sc)*(1/(1+EXP(-1*(B84-_Muc)/_sc))^2)+$L$3</f>
        <v>100.76596519761709</v>
      </c>
      <c r="O84">
        <f t="shared" ref="O84" si="26">(L84-N84)^2</f>
        <v>687.97542628309247</v>
      </c>
      <c r="P84">
        <f t="shared" ref="P84" si="27">(N84-$Q$4)^2</f>
        <v>614.22191463994091</v>
      </c>
    </row>
    <row r="85" spans="1:16" x14ac:dyDescent="0.25">
      <c r="A85">
        <f>Input!G86</f>
        <v>207</v>
      </c>
      <c r="B85">
        <f t="shared" ref="B85:B96" si="28">A85-$A$3</f>
        <v>82</v>
      </c>
      <c r="C85" s="4">
        <f>Input!I86</f>
        <v>6083.4813384813388</v>
      </c>
      <c r="D85">
        <f t="shared" ref="D85:D96" si="29">C85-$C$3</f>
        <v>1816.7438867438868</v>
      </c>
      <c r="E85">
        <f t="shared" ref="E85:E96" si="30">(_Ac/(1+EXP(-1*(B85-_Muc)/_sc)))</f>
        <v>1898.5031845841281</v>
      </c>
      <c r="F85">
        <f t="shared" ref="F85:F96" si="31">(D85-E85)^2</f>
        <v>6684.5827833292842</v>
      </c>
      <c r="G85">
        <f t="shared" ref="G85:G96" si="32">(E85-$H$4)^2</f>
        <v>7287724.5034762872</v>
      </c>
      <c r="L85">
        <f>Input!J86</f>
        <v>80.008580008580793</v>
      </c>
      <c r="M85">
        <f t="shared" ref="M85:M96" si="33">L85-$L$3</f>
        <v>74.189189189190074</v>
      </c>
      <c r="N85">
        <f t="shared" ref="N85:N96" si="34">_Ac*EXP(-1*(B85-_Muc)/_sc)*(1/_sc)*(1/(1+EXP(-1*(B85-_Muc)/_sc))^2)+$L$3</f>
        <v>105.48474245971543</v>
      </c>
      <c r="O85">
        <f t="shared" ref="O85:O96" si="35">(L85-N85)^2</f>
        <v>649.03485323660266</v>
      </c>
      <c r="P85">
        <f t="shared" ref="P85:P96" si="36">(N85-$Q$4)^2</f>
        <v>402.59313286776603</v>
      </c>
    </row>
    <row r="86" spans="1:16" x14ac:dyDescent="0.25">
      <c r="A86">
        <f>Input!G87</f>
        <v>208</v>
      </c>
      <c r="B86">
        <f t="shared" si="28"/>
        <v>83</v>
      </c>
      <c r="C86" s="4">
        <f>Input!I87</f>
        <v>6166.9626769626766</v>
      </c>
      <c r="D86">
        <f t="shared" si="29"/>
        <v>1900.2252252252247</v>
      </c>
      <c r="E86">
        <f t="shared" si="30"/>
        <v>2000.6062618064932</v>
      </c>
      <c r="F86">
        <f t="shared" si="31"/>
        <v>10076.352505129968</v>
      </c>
      <c r="G86">
        <f t="shared" si="32"/>
        <v>6746878.9816428116</v>
      </c>
      <c r="L86">
        <f>Input!J87</f>
        <v>83.481338481337843</v>
      </c>
      <c r="M86">
        <f t="shared" si="33"/>
        <v>77.661947661947124</v>
      </c>
      <c r="N86">
        <f t="shared" si="34"/>
        <v>110.39179217097279</v>
      </c>
      <c r="O86">
        <f t="shared" si="35"/>
        <v>724.17251778198727</v>
      </c>
      <c r="P86">
        <f t="shared" si="36"/>
        <v>229.75507750849272</v>
      </c>
    </row>
    <row r="87" spans="1:16" x14ac:dyDescent="0.25">
      <c r="A87">
        <f>Input!G88</f>
        <v>209</v>
      </c>
      <c r="B87">
        <f t="shared" si="28"/>
        <v>84</v>
      </c>
      <c r="C87" s="4">
        <f>Input!I88</f>
        <v>6254.2900042900046</v>
      </c>
      <c r="D87">
        <f t="shared" si="29"/>
        <v>1987.5525525525527</v>
      </c>
      <c r="E87">
        <f t="shared" si="30"/>
        <v>2107.711563662192</v>
      </c>
      <c r="F87">
        <f t="shared" si="31"/>
        <v>14438.187950846426</v>
      </c>
      <c r="G87">
        <f t="shared" si="32"/>
        <v>6201943.7319956012</v>
      </c>
      <c r="L87">
        <f>Input!J88</f>
        <v>87.327327327328021</v>
      </c>
      <c r="M87">
        <f t="shared" si="33"/>
        <v>81.507936507937302</v>
      </c>
      <c r="N87">
        <f t="shared" si="34"/>
        <v>115.48955155432401</v>
      </c>
      <c r="O87">
        <f t="shared" si="35"/>
        <v>793.11087341159975</v>
      </c>
      <c r="P87">
        <f t="shared" si="36"/>
        <v>101.20187971708947</v>
      </c>
    </row>
    <row r="88" spans="1:16" x14ac:dyDescent="0.25">
      <c r="A88">
        <f>Input!G89</f>
        <v>210</v>
      </c>
      <c r="B88">
        <f t="shared" si="28"/>
        <v>85</v>
      </c>
      <c r="C88" s="4">
        <f>Input!I89</f>
        <v>6340.9223509223511</v>
      </c>
      <c r="D88">
        <f t="shared" si="29"/>
        <v>2074.1848991848992</v>
      </c>
      <c r="E88">
        <f t="shared" si="30"/>
        <v>2220.0107782215814</v>
      </c>
      <c r="F88">
        <f t="shared" si="31"/>
        <v>21265.186996821063</v>
      </c>
      <c r="G88">
        <f t="shared" si="32"/>
        <v>5655221.6107894965</v>
      </c>
      <c r="L88">
        <f>Input!J89</f>
        <v>86.632346632346525</v>
      </c>
      <c r="M88">
        <f t="shared" si="33"/>
        <v>80.812955812955806</v>
      </c>
      <c r="N88">
        <f t="shared" si="34"/>
        <v>120.77987374261549</v>
      </c>
      <c r="O88">
        <f t="shared" si="35"/>
        <v>1166.053607746554</v>
      </c>
      <c r="P88">
        <f t="shared" si="36"/>
        <v>22.749010805580756</v>
      </c>
    </row>
    <row r="89" spans="1:16" x14ac:dyDescent="0.25">
      <c r="A89">
        <f>Input!G90</f>
        <v>211</v>
      </c>
      <c r="B89">
        <f t="shared" si="28"/>
        <v>86</v>
      </c>
      <c r="C89" s="4">
        <f>Input!I90</f>
        <v>6432.3101673101673</v>
      </c>
      <c r="D89">
        <f t="shared" si="29"/>
        <v>2165.5727155727154</v>
      </c>
      <c r="E89">
        <f t="shared" si="30"/>
        <v>2337.6971226026085</v>
      </c>
      <c r="F89">
        <f t="shared" si="31"/>
        <v>29626.8114953923</v>
      </c>
      <c r="G89">
        <f t="shared" si="32"/>
        <v>5109338.7245828165</v>
      </c>
      <c r="L89">
        <f>Input!J90</f>
        <v>91.387816387816201</v>
      </c>
      <c r="M89">
        <f t="shared" si="33"/>
        <v>85.568425568425482</v>
      </c>
      <c r="N89">
        <f t="shared" si="34"/>
        <v>126.2639504707584</v>
      </c>
      <c r="O89">
        <f t="shared" si="35"/>
        <v>1216.3447285713626</v>
      </c>
      <c r="P89">
        <f t="shared" si="36"/>
        <v>0.51048798347396307</v>
      </c>
    </row>
    <row r="90" spans="1:16" x14ac:dyDescent="0.25">
      <c r="A90">
        <f>Input!G91</f>
        <v>212</v>
      </c>
      <c r="B90">
        <f t="shared" si="28"/>
        <v>87</v>
      </c>
      <c r="C90" s="4">
        <f>Input!I91</f>
        <v>6525.6928356928356</v>
      </c>
      <c r="D90">
        <f t="shared" si="29"/>
        <v>2258.9553839553837</v>
      </c>
      <c r="E90">
        <f t="shared" si="30"/>
        <v>2460.9646412440457</v>
      </c>
      <c r="F90">
        <f t="shared" si="31"/>
        <v>40807.740030316825</v>
      </c>
      <c r="G90">
        <f t="shared" si="32"/>
        <v>4567269.594029665</v>
      </c>
      <c r="L90">
        <f>Input!J91</f>
        <v>93.382668382668271</v>
      </c>
      <c r="M90">
        <f t="shared" si="33"/>
        <v>87.563277563277552</v>
      </c>
      <c r="N90">
        <f t="shared" si="34"/>
        <v>131.94223078535452</v>
      </c>
      <c r="O90">
        <f t="shared" si="35"/>
        <v>1486.8398526866554</v>
      </c>
      <c r="P90">
        <f t="shared" si="36"/>
        <v>40.867440925512028</v>
      </c>
    </row>
    <row r="91" spans="1:16" x14ac:dyDescent="0.25">
      <c r="A91">
        <f>Input!G92</f>
        <v>213</v>
      </c>
      <c r="B91">
        <f t="shared" si="28"/>
        <v>88</v>
      </c>
      <c r="C91" s="4">
        <f>Input!I92</f>
        <v>6619.6761046761039</v>
      </c>
      <c r="D91">
        <f t="shared" si="29"/>
        <v>2352.938652938652</v>
      </c>
      <c r="E91">
        <f t="shared" si="30"/>
        <v>2590.0074210657117</v>
      </c>
      <c r="F91">
        <f t="shared" si="31"/>
        <v>56201.600821281587</v>
      </c>
      <c r="G91">
        <f t="shared" si="32"/>
        <v>4032362.5645456677</v>
      </c>
      <c r="L91">
        <f>Input!J92</f>
        <v>93.983268983268317</v>
      </c>
      <c r="M91">
        <f t="shared" si="33"/>
        <v>88.163878163877598</v>
      </c>
      <c r="N91">
        <f t="shared" si="34"/>
        <v>137.81433618882014</v>
      </c>
      <c r="O91">
        <f t="shared" si="35"/>
        <v>1921.1624523776002</v>
      </c>
      <c r="P91">
        <f t="shared" si="36"/>
        <v>150.42703945289966</v>
      </c>
    </row>
    <row r="92" spans="1:16" x14ac:dyDescent="0.25">
      <c r="A92">
        <f>Input!G93</f>
        <v>214</v>
      </c>
      <c r="B92">
        <f t="shared" si="28"/>
        <v>89</v>
      </c>
      <c r="C92" s="4">
        <f>Input!I93</f>
        <v>6713.8631488631481</v>
      </c>
      <c r="D92">
        <f t="shared" si="29"/>
        <v>2447.1256971256962</v>
      </c>
      <c r="E92">
        <f t="shared" si="30"/>
        <v>2725.0187202115267</v>
      </c>
      <c r="F92">
        <f t="shared" si="31"/>
        <v>77224.53227978191</v>
      </c>
      <c r="G92">
        <f t="shared" si="32"/>
        <v>3508365.1639491064</v>
      </c>
      <c r="L92">
        <f>Input!J93</f>
        <v>94.187044187044194</v>
      </c>
      <c r="M92">
        <f t="shared" si="33"/>
        <v>88.367653367653475</v>
      </c>
      <c r="N92">
        <f t="shared" si="34"/>
        <v>143.87897276315525</v>
      </c>
      <c r="O92">
        <f t="shared" si="35"/>
        <v>2469.2877656133223</v>
      </c>
      <c r="P92">
        <f t="shared" si="36"/>
        <v>335.97081624415262</v>
      </c>
    </row>
    <row r="93" spans="1:16" x14ac:dyDescent="0.25">
      <c r="A93">
        <f>Input!G94</f>
        <v>215</v>
      </c>
      <c r="B93">
        <f t="shared" si="28"/>
        <v>90</v>
      </c>
      <c r="C93" s="4">
        <f>Input!I94</f>
        <v>6822.7005577005575</v>
      </c>
      <c r="D93">
        <f t="shared" si="29"/>
        <v>2555.9631059631056</v>
      </c>
      <c r="E93">
        <f t="shared" si="30"/>
        <v>2866.1900076858419</v>
      </c>
      <c r="F93">
        <f t="shared" si="31"/>
        <v>96240.730552488298</v>
      </c>
      <c r="G93">
        <f t="shared" si="32"/>
        <v>2999449.053686942</v>
      </c>
      <c r="L93">
        <f>Input!J94</f>
        <v>108.83740883740938</v>
      </c>
      <c r="M93">
        <f t="shared" si="33"/>
        <v>103.01801801801867</v>
      </c>
      <c r="N93">
        <f t="shared" si="34"/>
        <v>150.13384095946446</v>
      </c>
      <c r="O93">
        <f t="shared" si="35"/>
        <v>1705.3953060115027</v>
      </c>
      <c r="P93">
        <f t="shared" si="36"/>
        <v>604.39148955035319</v>
      </c>
    </row>
    <row r="94" spans="1:16" x14ac:dyDescent="0.25">
      <c r="A94">
        <f>Input!G95</f>
        <v>216</v>
      </c>
      <c r="B94">
        <f t="shared" si="28"/>
        <v>91</v>
      </c>
      <c r="C94" s="4">
        <f>Input!I95</f>
        <v>6968.5800085800083</v>
      </c>
      <c r="D94">
        <f t="shared" si="29"/>
        <v>2701.8425568425564</v>
      </c>
      <c r="E94">
        <f t="shared" si="30"/>
        <v>3013.7099119550667</v>
      </c>
      <c r="F94">
        <f t="shared" si="31"/>
        <v>97261.247184872584</v>
      </c>
      <c r="G94">
        <f t="shared" si="32"/>
        <v>2510234.1638123044</v>
      </c>
      <c r="L94">
        <f>Input!J95</f>
        <v>145.87945087945081</v>
      </c>
      <c r="M94">
        <f t="shared" si="33"/>
        <v>140.0600600600601</v>
      </c>
      <c r="N94">
        <f t="shared" si="34"/>
        <v>156.57554389216853</v>
      </c>
      <c r="O94">
        <f t="shared" si="35"/>
        <v>114.40640573670863</v>
      </c>
      <c r="P94">
        <f t="shared" si="36"/>
        <v>962.61750609319142</v>
      </c>
    </row>
    <row r="95" spans="1:16" x14ac:dyDescent="0.25">
      <c r="A95">
        <f>Input!G96</f>
        <v>217</v>
      </c>
      <c r="B95">
        <f t="shared" si="28"/>
        <v>92</v>
      </c>
      <c r="C95" s="4">
        <f>Input!I96</f>
        <v>7132.797082797083</v>
      </c>
      <c r="D95">
        <f t="shared" si="29"/>
        <v>2866.0596310596311</v>
      </c>
      <c r="E95">
        <f t="shared" si="30"/>
        <v>3167.7630775063694</v>
      </c>
      <c r="F95">
        <f t="shared" si="31"/>
        <v>91024.969597839896</v>
      </c>
      <c r="G95">
        <f t="shared" si="32"/>
        <v>2045811.543362061</v>
      </c>
      <c r="L95">
        <f>Input!J96</f>
        <v>164.2170742170747</v>
      </c>
      <c r="M95">
        <f t="shared" si="33"/>
        <v>158.39768339768398</v>
      </c>
      <c r="N95">
        <f t="shared" si="34"/>
        <v>163.19949514002863</v>
      </c>
      <c r="O95">
        <f t="shared" si="35"/>
        <v>1.0354671780419218</v>
      </c>
      <c r="P95">
        <f t="shared" si="36"/>
        <v>1417.5246902675076</v>
      </c>
    </row>
    <row r="96" spans="1:16" x14ac:dyDescent="0.25">
      <c r="A96">
        <f>Input!G97</f>
        <v>218</v>
      </c>
      <c r="B96">
        <f t="shared" si="28"/>
        <v>93</v>
      </c>
      <c r="C96" s="4">
        <f>Input!I97</f>
        <v>7312.8850278850277</v>
      </c>
      <c r="D96">
        <f t="shared" si="29"/>
        <v>3046.1475761475758</v>
      </c>
      <c r="E96">
        <f t="shared" si="30"/>
        <v>3328.5289294424456</v>
      </c>
      <c r="F96">
        <f t="shared" si="31"/>
        <v>79739.228688642062</v>
      </c>
      <c r="G96">
        <f t="shared" si="32"/>
        <v>1611764.3983388736</v>
      </c>
      <c r="L96">
        <f>Input!J97</f>
        <v>180.08794508794472</v>
      </c>
      <c r="M96">
        <f t="shared" si="33"/>
        <v>174.268554268554</v>
      </c>
      <c r="N96">
        <f t="shared" si="34"/>
        <v>169.99982722742365</v>
      </c>
      <c r="O96">
        <f t="shared" si="35"/>
        <v>101.77012196776414</v>
      </c>
      <c r="P96">
        <f t="shared" si="36"/>
        <v>1975.8346085525366</v>
      </c>
    </row>
    <row r="97" spans="1:16" x14ac:dyDescent="0.25">
      <c r="A97">
        <f>Input!G98</f>
        <v>219</v>
      </c>
      <c r="B97">
        <f t="shared" ref="B97:B140" si="37">A97-$A$3</f>
        <v>94</v>
      </c>
      <c r="C97" s="4">
        <f>Input!I98</f>
        <v>7508.1038181038184</v>
      </c>
      <c r="D97">
        <f t="shared" ref="D97:D140" si="38">C97-$C$3</f>
        <v>3241.3663663663665</v>
      </c>
      <c r="E97">
        <f t="shared" ref="E97:E140" si="39">(_Ac/(1+EXP(-1*(B97-_Muc)/_sc)))</f>
        <v>3496.1803474527269</v>
      </c>
      <c r="F97">
        <f t="shared" ref="F97:F140" si="40">(D97-E97)^2</f>
        <v>64930.164957080036</v>
      </c>
      <c r="G97">
        <f t="shared" ref="G97:G140" si="41">(E97-$H$4)^2</f>
        <v>1214186.7305787576</v>
      </c>
      <c r="L97">
        <f>Input!J98</f>
        <v>195.21879021879067</v>
      </c>
      <c r="M97">
        <f t="shared" ref="M97:M140" si="42">L97-$L$3</f>
        <v>189.39939939939995</v>
      </c>
      <c r="N97">
        <f t="shared" ref="N97:N140" si="43">_Ac*EXP(-1*(B97-_Muc)/_sc)*(1/_sc)*(1/(1+EXP(-1*(B97-_Muc)/_sc))^2)+$L$3</f>
        <v>176.96930213580441</v>
      </c>
      <c r="O97">
        <f t="shared" ref="O97:O140" si="44">(L97-N97)^2</f>
        <v>333.04381529105757</v>
      </c>
      <c r="P97">
        <f t="shared" ref="P97:P140" si="45">(N97-$Q$4)^2</f>
        <v>2643.9995428007833</v>
      </c>
    </row>
    <row r="98" spans="1:16" x14ac:dyDescent="0.25">
      <c r="A98">
        <f>Input!G99</f>
        <v>220</v>
      </c>
      <c r="B98">
        <f t="shared" si="37"/>
        <v>95</v>
      </c>
      <c r="C98" s="4">
        <f>Input!I99</f>
        <v>7726.1154011154013</v>
      </c>
      <c r="D98">
        <f t="shared" si="38"/>
        <v>3459.3779493779493</v>
      </c>
      <c r="E98">
        <f t="shared" si="39"/>
        <v>3670.8822519403584</v>
      </c>
      <c r="F98">
        <f t="shared" si="40"/>
        <v>44734.070002411077</v>
      </c>
      <c r="G98">
        <f t="shared" si="41"/>
        <v>859698.93414536898</v>
      </c>
      <c r="L98">
        <f>Input!J99</f>
        <v>218.01158301158284</v>
      </c>
      <c r="M98">
        <f t="shared" si="42"/>
        <v>212.19219219219212</v>
      </c>
      <c r="N98">
        <f t="shared" si="43"/>
        <v>184.09922537312039</v>
      </c>
      <c r="O98">
        <f t="shared" si="44"/>
        <v>1150.0480005989828</v>
      </c>
      <c r="P98">
        <f t="shared" si="45"/>
        <v>3428.0743164648716</v>
      </c>
    </row>
    <row r="99" spans="1:16" x14ac:dyDescent="0.25">
      <c r="A99">
        <f>Input!G100</f>
        <v>221</v>
      </c>
      <c r="B99">
        <f t="shared" si="37"/>
        <v>96</v>
      </c>
      <c r="C99" s="4">
        <f>Input!I100</f>
        <v>7958.9189189189192</v>
      </c>
      <c r="D99">
        <f t="shared" si="38"/>
        <v>3692.1814671814673</v>
      </c>
      <c r="E99">
        <f t="shared" si="39"/>
        <v>3852.7901066998202</v>
      </c>
      <c r="F99">
        <f t="shared" si="40"/>
        <v>25795.135087936229</v>
      </c>
      <c r="G99">
        <f t="shared" si="41"/>
        <v>555459.65362275497</v>
      </c>
      <c r="L99">
        <f>Input!J100</f>
        <v>232.80351780351793</v>
      </c>
      <c r="M99">
        <f t="shared" si="42"/>
        <v>226.98412698412722</v>
      </c>
      <c r="N99">
        <f t="shared" si="43"/>
        <v>191.37936530360119</v>
      </c>
      <c r="O99">
        <f t="shared" si="44"/>
        <v>1715.9604103363586</v>
      </c>
      <c r="P99">
        <f t="shared" si="45"/>
        <v>4333.5756353677425</v>
      </c>
    </row>
    <row r="100" spans="1:16" x14ac:dyDescent="0.25">
      <c r="A100">
        <f>Input!G101</f>
        <v>222</v>
      </c>
      <c r="B100">
        <f t="shared" si="37"/>
        <v>97</v>
      </c>
      <c r="C100" s="4">
        <f>Input!I101</f>
        <v>8196.6430716430714</v>
      </c>
      <c r="D100">
        <f t="shared" si="38"/>
        <v>3929.9056199056195</v>
      </c>
      <c r="E100">
        <f t="shared" si="39"/>
        <v>4042.0483443263515</v>
      </c>
      <c r="F100">
        <f t="shared" si="40"/>
        <v>12575.990640504257</v>
      </c>
      <c r="G100">
        <f t="shared" si="41"/>
        <v>309173.16318332503</v>
      </c>
      <c r="L100">
        <f>Input!J101</f>
        <v>237.72415272415219</v>
      </c>
      <c r="M100">
        <f t="shared" si="42"/>
        <v>231.90476190476147</v>
      </c>
      <c r="N100">
        <f t="shared" si="43"/>
        <v>198.7978796060423</v>
      </c>
      <c r="O100">
        <f t="shared" si="44"/>
        <v>1515.2547388656847</v>
      </c>
      <c r="P100">
        <f t="shared" si="45"/>
        <v>5365.3300880635916</v>
      </c>
    </row>
    <row r="101" spans="1:16" x14ac:dyDescent="0.25">
      <c r="A101">
        <f>Input!G102</f>
        <v>223</v>
      </c>
      <c r="B101">
        <f t="shared" si="37"/>
        <v>98</v>
      </c>
      <c r="C101" s="4">
        <f>Input!I102</f>
        <v>8412.7262977262981</v>
      </c>
      <c r="D101">
        <f t="shared" si="38"/>
        <v>4145.9888459888462</v>
      </c>
      <c r="E101">
        <f t="shared" si="39"/>
        <v>4238.7887224832821</v>
      </c>
      <c r="F101">
        <f t="shared" si="40"/>
        <v>8611.8170773825605</v>
      </c>
      <c r="G101">
        <f t="shared" si="41"/>
        <v>129091.48928775142</v>
      </c>
      <c r="L101">
        <f>Input!J102</f>
        <v>216.08322608322669</v>
      </c>
      <c r="M101">
        <f t="shared" si="42"/>
        <v>210.26383526383597</v>
      </c>
      <c r="N101">
        <f t="shared" si="43"/>
        <v>206.34125087925159</v>
      </c>
      <c r="O101">
        <f t="shared" si="44"/>
        <v>94.906080874865722</v>
      </c>
      <c r="P101">
        <f t="shared" si="45"/>
        <v>6527.3124954401037</v>
      </c>
    </row>
    <row r="102" spans="1:16" x14ac:dyDescent="0.25">
      <c r="A102">
        <f>Input!G103</f>
        <v>224</v>
      </c>
      <c r="B102">
        <f t="shared" si="37"/>
        <v>99</v>
      </c>
      <c r="C102" s="4">
        <f>Input!I103</f>
        <v>8631.7674817674815</v>
      </c>
      <c r="D102">
        <f t="shared" si="38"/>
        <v>4365.0300300300296</v>
      </c>
      <c r="E102">
        <f t="shared" si="39"/>
        <v>4443.1286212382447</v>
      </c>
      <c r="F102">
        <f t="shared" si="40"/>
        <v>6099.3899487078943</v>
      </c>
      <c r="G102">
        <f t="shared" si="41"/>
        <v>24010.476281572377</v>
      </c>
      <c r="L102">
        <f>Input!J103</f>
        <v>219.04118404118344</v>
      </c>
      <c r="M102">
        <f t="shared" si="42"/>
        <v>213.22179322179272</v>
      </c>
      <c r="N102">
        <f t="shared" si="43"/>
        <v>213.99423354134635</v>
      </c>
      <c r="O102">
        <f t="shared" si="44"/>
        <v>25.471709347805906</v>
      </c>
      <c r="P102">
        <f t="shared" si="45"/>
        <v>7822.4768960991387</v>
      </c>
    </row>
    <row r="103" spans="1:16" x14ac:dyDescent="0.25">
      <c r="A103">
        <f>Input!G104</f>
        <v>225</v>
      </c>
      <c r="B103">
        <f t="shared" si="37"/>
        <v>100</v>
      </c>
      <c r="C103" s="4">
        <f>Input!I104</f>
        <v>8856.5787215787223</v>
      </c>
      <c r="D103">
        <f t="shared" si="38"/>
        <v>4589.8412698412703</v>
      </c>
      <c r="E103">
        <f t="shared" si="39"/>
        <v>4655.1692938776341</v>
      </c>
      <c r="F103">
        <f t="shared" si="40"/>
        <v>4267.7507244957242</v>
      </c>
      <c r="G103">
        <f t="shared" si="41"/>
        <v>3258.9861302243989</v>
      </c>
      <c r="L103">
        <f>Input!J104</f>
        <v>224.81123981124074</v>
      </c>
      <c r="M103">
        <f t="shared" si="42"/>
        <v>218.99184899185002</v>
      </c>
      <c r="N103">
        <f t="shared" si="43"/>
        <v>221.73981426720741</v>
      </c>
      <c r="O103">
        <f t="shared" si="44"/>
        <v>9.4336548725404477</v>
      </c>
      <c r="P103">
        <f t="shared" si="45"/>
        <v>9252.5830896047246</v>
      </c>
    </row>
    <row r="104" spans="1:16" x14ac:dyDescent="0.25">
      <c r="A104">
        <f>Input!G105</f>
        <v>226</v>
      </c>
      <c r="B104">
        <f t="shared" si="37"/>
        <v>101</v>
      </c>
      <c r="C104" s="4">
        <f>Input!I105</f>
        <v>9093.3204633204641</v>
      </c>
      <c r="D104">
        <f t="shared" si="38"/>
        <v>4826.5830115830122</v>
      </c>
      <c r="E104">
        <f t="shared" si="39"/>
        <v>4874.9940858859563</v>
      </c>
      <c r="F104">
        <f t="shared" si="40"/>
        <v>2343.6321151651787</v>
      </c>
      <c r="G104">
        <f t="shared" si="41"/>
        <v>76680.434316381972</v>
      </c>
      <c r="L104">
        <f>Input!J105</f>
        <v>236.74174174174186</v>
      </c>
      <c r="M104">
        <f t="shared" si="42"/>
        <v>230.92235092235114</v>
      </c>
      <c r="N104">
        <f t="shared" si="43"/>
        <v>229.55918826717874</v>
      </c>
      <c r="O104">
        <f t="shared" si="44"/>
        <v>51.589074414958773</v>
      </c>
      <c r="P104">
        <f t="shared" si="45"/>
        <v>10818.022315107661</v>
      </c>
    </row>
    <row r="105" spans="1:16" x14ac:dyDescent="0.25">
      <c r="A105">
        <f>Input!G106</f>
        <v>227</v>
      </c>
      <c r="B105">
        <f t="shared" si="37"/>
        <v>102</v>
      </c>
      <c r="C105" s="4">
        <f>Input!I106</f>
        <v>9333.1467181467196</v>
      </c>
      <c r="D105">
        <f t="shared" si="38"/>
        <v>5066.4092664092677</v>
      </c>
      <c r="E105">
        <f t="shared" si="39"/>
        <v>5102.6666390897517</v>
      </c>
      <c r="F105">
        <f t="shared" si="40"/>
        <v>1314.5970736915051</v>
      </c>
      <c r="G105">
        <f t="shared" si="41"/>
        <v>254605.8967234852</v>
      </c>
      <c r="L105">
        <f>Input!J106</f>
        <v>239.82625482625554</v>
      </c>
      <c r="M105">
        <f t="shared" si="42"/>
        <v>234.00686400686482</v>
      </c>
      <c r="N105">
        <f t="shared" si="43"/>
        <v>237.43175372134482</v>
      </c>
      <c r="O105">
        <f t="shared" si="44"/>
        <v>5.733635541418642</v>
      </c>
      <c r="P105">
        <f t="shared" si="45"/>
        <v>12517.6462939421</v>
      </c>
    </row>
    <row r="106" spans="1:16" x14ac:dyDescent="0.25">
      <c r="A106">
        <f>Input!G107</f>
        <v>228</v>
      </c>
      <c r="B106">
        <f t="shared" si="37"/>
        <v>103</v>
      </c>
      <c r="C106" s="4">
        <f>Input!I107</f>
        <v>9576.7717717717733</v>
      </c>
      <c r="D106">
        <f t="shared" si="38"/>
        <v>5310.0343200343214</v>
      </c>
      <c r="E106">
        <f t="shared" si="39"/>
        <v>5338.2291002626889</v>
      </c>
      <c r="F106">
        <f t="shared" si="40"/>
        <v>794.94563212594642</v>
      </c>
      <c r="G106">
        <f t="shared" si="41"/>
        <v>547818.08018959803</v>
      </c>
      <c r="L106">
        <f>Input!J107</f>
        <v>243.62505362505362</v>
      </c>
      <c r="M106">
        <f t="shared" si="42"/>
        <v>237.80566280566291</v>
      </c>
      <c r="N106">
        <f t="shared" si="43"/>
        <v>245.33512663879654</v>
      </c>
      <c r="O106">
        <f t="shared" si="44"/>
        <v>2.9243497123317721</v>
      </c>
      <c r="P106">
        <f t="shared" si="45"/>
        <v>14348.604482018301</v>
      </c>
    </row>
    <row r="107" spans="1:16" x14ac:dyDescent="0.25">
      <c r="A107">
        <f>Input!G108</f>
        <v>229</v>
      </c>
      <c r="B107">
        <f t="shared" si="37"/>
        <v>104</v>
      </c>
      <c r="C107" s="4">
        <f>Input!I108</f>
        <v>9822.5546975546986</v>
      </c>
      <c r="D107">
        <f t="shared" si="38"/>
        <v>5555.8172458172467</v>
      </c>
      <c r="E107">
        <f t="shared" si="39"/>
        <v>5581.700355708861</v>
      </c>
      <c r="F107">
        <f t="shared" si="40"/>
        <v>669.93537766138547</v>
      </c>
      <c r="G107">
        <f t="shared" si="41"/>
        <v>967505.53503555199</v>
      </c>
      <c r="L107">
        <f>Input!J108</f>
        <v>245.7829257829253</v>
      </c>
      <c r="M107">
        <f t="shared" si="42"/>
        <v>239.96353496353458</v>
      </c>
      <c r="N107">
        <f t="shared" si="43"/>
        <v>253.24517830203447</v>
      </c>
      <c r="O107">
        <f t="shared" si="44"/>
        <v>55.685212658951173</v>
      </c>
      <c r="P107">
        <f t="shared" si="45"/>
        <v>16306.194926833681</v>
      </c>
    </row>
    <row r="108" spans="1:16" x14ac:dyDescent="0.25">
      <c r="A108">
        <f>Input!G109</f>
        <v>230</v>
      </c>
      <c r="B108">
        <f t="shared" si="37"/>
        <v>105</v>
      </c>
      <c r="C108" s="4">
        <f>Input!I109</f>
        <v>10077.151437151437</v>
      </c>
      <c r="D108">
        <f t="shared" si="38"/>
        <v>5810.4139854139848</v>
      </c>
      <c r="E108">
        <f t="shared" si="39"/>
        <v>5833.0743154173151</v>
      </c>
      <c r="F108">
        <f t="shared" si="40"/>
        <v>513.49055585983012</v>
      </c>
      <c r="G108">
        <f t="shared" si="41"/>
        <v>1525206.6034125425</v>
      </c>
      <c r="L108">
        <f>Input!J109</f>
        <v>254.59673959673819</v>
      </c>
      <c r="M108">
        <f t="shared" si="42"/>
        <v>248.77734877734747</v>
      </c>
      <c r="N108">
        <f t="shared" si="43"/>
        <v>261.13609727578671</v>
      </c>
      <c r="O108">
        <f t="shared" si="44"/>
        <v>42.763198854530863</v>
      </c>
      <c r="P108">
        <f t="shared" si="45"/>
        <v>18383.734566392239</v>
      </c>
    </row>
    <row r="109" spans="1:16" x14ac:dyDescent="0.25">
      <c r="A109">
        <f>Input!G110</f>
        <v>231</v>
      </c>
      <c r="B109">
        <f t="shared" si="37"/>
        <v>106</v>
      </c>
      <c r="C109" s="4">
        <f>Input!I110</f>
        <v>10342.110682110682</v>
      </c>
      <c r="D109">
        <f t="shared" si="38"/>
        <v>6075.3732303732304</v>
      </c>
      <c r="E109">
        <f t="shared" si="39"/>
        <v>6092.318272237535</v>
      </c>
      <c r="F109">
        <f t="shared" si="40"/>
        <v>287.13444378303501</v>
      </c>
      <c r="G109">
        <f t="shared" si="41"/>
        <v>2232742.7441909006</v>
      </c>
      <c r="L109">
        <f>Input!J110</f>
        <v>264.95924495924555</v>
      </c>
      <c r="M109">
        <f t="shared" si="42"/>
        <v>259.13985413985483</v>
      </c>
      <c r="N109">
        <f t="shared" si="43"/>
        <v>268.98047770118882</v>
      </c>
      <c r="O109">
        <f t="shared" si="44"/>
        <v>16.170312764876552</v>
      </c>
      <c r="P109">
        <f t="shared" si="45"/>
        <v>20572.455102473945</v>
      </c>
    </row>
    <row r="110" spans="1:16" x14ac:dyDescent="0.25">
      <c r="A110">
        <f>Input!G111</f>
        <v>232</v>
      </c>
      <c r="B110">
        <f t="shared" si="37"/>
        <v>107</v>
      </c>
      <c r="C110" s="4">
        <f>Input!I111</f>
        <v>10615.860145860146</v>
      </c>
      <c r="D110">
        <f t="shared" si="38"/>
        <v>6349.1226941226942</v>
      </c>
      <c r="E110">
        <f t="shared" si="39"/>
        <v>6359.3713630836828</v>
      </c>
      <c r="F110">
        <f t="shared" si="40"/>
        <v>105.03521547193223</v>
      </c>
      <c r="G110">
        <f t="shared" si="41"/>
        <v>3102141.0537746423</v>
      </c>
      <c r="L110">
        <f>Input!J111</f>
        <v>273.74946374946376</v>
      </c>
      <c r="M110">
        <f t="shared" si="42"/>
        <v>267.93007293007304</v>
      </c>
      <c r="N110">
        <f t="shared" si="43"/>
        <v>276.74943525660285</v>
      </c>
      <c r="O110">
        <f t="shared" si="44"/>
        <v>8.9998290436464057</v>
      </c>
      <c r="P110">
        <f t="shared" si="45"/>
        <v>22861.430687224289</v>
      </c>
    </row>
    <row r="111" spans="1:16" x14ac:dyDescent="0.25">
      <c r="A111">
        <f>Input!G112</f>
        <v>233</v>
      </c>
      <c r="B111">
        <f t="shared" si="37"/>
        <v>108</v>
      </c>
      <c r="C111" s="4">
        <f>Input!I112</f>
        <v>10904.545259545261</v>
      </c>
      <c r="D111">
        <f t="shared" si="38"/>
        <v>6637.8078078078088</v>
      </c>
      <c r="E111">
        <f t="shared" si="39"/>
        <v>6634.1431603522497</v>
      </c>
      <c r="F111">
        <f t="shared" si="40"/>
        <v>13.429640973536035</v>
      </c>
      <c r="G111">
        <f t="shared" si="41"/>
        <v>4145546.0119519145</v>
      </c>
      <c r="L111">
        <f>Input!J112</f>
        <v>288.68511368511463</v>
      </c>
      <c r="M111">
        <f t="shared" si="42"/>
        <v>282.86572286572391</v>
      </c>
      <c r="N111">
        <f t="shared" si="43"/>
        <v>284.41275174394588</v>
      </c>
      <c r="O111">
        <f t="shared" si="44"/>
        <v>18.253076556347242</v>
      </c>
      <c r="P111">
        <f t="shared" si="45"/>
        <v>25237.543540579652</v>
      </c>
    </row>
    <row r="112" spans="1:16" x14ac:dyDescent="0.25">
      <c r="A112">
        <f>Input!G113</f>
        <v>234</v>
      </c>
      <c r="B112">
        <f t="shared" si="37"/>
        <v>109</v>
      </c>
      <c r="C112" s="4">
        <f>Input!I113</f>
        <v>11198.078078078077</v>
      </c>
      <c r="D112">
        <f t="shared" si="38"/>
        <v>6931.340626340625</v>
      </c>
      <c r="E112">
        <f t="shared" si="39"/>
        <v>6916.5124224515948</v>
      </c>
      <c r="F112">
        <f t="shared" si="40"/>
        <v>219.8756305746501</v>
      </c>
      <c r="G112">
        <f t="shared" si="41"/>
        <v>5375120.7205944406</v>
      </c>
      <c r="L112">
        <f>Input!J113</f>
        <v>293.53281853281624</v>
      </c>
      <c r="M112">
        <f t="shared" si="42"/>
        <v>287.71342771342552</v>
      </c>
      <c r="N112">
        <f t="shared" si="43"/>
        <v>291.93904875591289</v>
      </c>
      <c r="O112">
        <f t="shared" si="44"/>
        <v>2.540102101770533</v>
      </c>
      <c r="P112">
        <f t="shared" si="45"/>
        <v>27685.493232108733</v>
      </c>
    </row>
    <row r="113" spans="1:16" x14ac:dyDescent="0.25">
      <c r="A113">
        <f>Input!G114</f>
        <v>235</v>
      </c>
      <c r="B113">
        <f t="shared" si="37"/>
        <v>110</v>
      </c>
      <c r="C113" s="4">
        <f>Input!I114</f>
        <v>11502.112827112827</v>
      </c>
      <c r="D113">
        <f t="shared" si="38"/>
        <v>7235.3753753753754</v>
      </c>
      <c r="E113">
        <f t="shared" si="39"/>
        <v>7206.3260325134388</v>
      </c>
      <c r="F113">
        <f t="shared" si="40"/>
        <v>843.86432071034494</v>
      </c>
      <c r="G113">
        <f t="shared" si="41"/>
        <v>6802938.1670976281</v>
      </c>
      <c r="L113">
        <f>Input!J114</f>
        <v>304.03474903475035</v>
      </c>
      <c r="M113">
        <f t="shared" si="42"/>
        <v>298.21535821535963</v>
      </c>
      <c r="N113">
        <f t="shared" si="43"/>
        <v>299.29599030002134</v>
      </c>
      <c r="O113">
        <f t="shared" si="44"/>
        <v>22.455834345970427</v>
      </c>
      <c r="P113">
        <f t="shared" si="45"/>
        <v>30187.854687982639</v>
      </c>
    </row>
    <row r="114" spans="1:16" x14ac:dyDescent="0.25">
      <c r="A114">
        <f>Input!G115</f>
        <v>236</v>
      </c>
      <c r="B114">
        <f t="shared" si="37"/>
        <v>111</v>
      </c>
      <c r="C114" s="4">
        <f>Input!I115</f>
        <v>11820.821535821537</v>
      </c>
      <c r="D114">
        <f t="shared" si="38"/>
        <v>7554.0840840840847</v>
      </c>
      <c r="E114">
        <f t="shared" si="39"/>
        <v>7503.3981539142442</v>
      </c>
      <c r="F114">
        <f t="shared" si="40"/>
        <v>2569.0635171819476</v>
      </c>
      <c r="G114">
        <f t="shared" si="41"/>
        <v>8440863.3286950104</v>
      </c>
      <c r="L114">
        <f>Input!J115</f>
        <v>318.70870870870931</v>
      </c>
      <c r="M114">
        <f t="shared" si="42"/>
        <v>312.88931788931859</v>
      </c>
      <c r="N114">
        <f t="shared" si="43"/>
        <v>306.45051360894496</v>
      </c>
      <c r="O114">
        <f t="shared" si="44"/>
        <v>150.26334710388673</v>
      </c>
      <c r="P114">
        <f t="shared" si="45"/>
        <v>32725.18900690267</v>
      </c>
    </row>
    <row r="115" spans="1:16" x14ac:dyDescent="0.25">
      <c r="A115">
        <f>Input!G116</f>
        <v>237</v>
      </c>
      <c r="B115">
        <f t="shared" si="37"/>
        <v>112</v>
      </c>
      <c r="C115" s="4">
        <f>Input!I116</f>
        <v>12145.555555555553</v>
      </c>
      <c r="D115">
        <f t="shared" si="38"/>
        <v>7878.818103818101</v>
      </c>
      <c r="E115">
        <f t="shared" si="39"/>
        <v>7807.5096301174672</v>
      </c>
      <c r="F115">
        <f t="shared" si="40"/>
        <v>5084.8984215139881</v>
      </c>
      <c r="G115">
        <f t="shared" si="41"/>
        <v>10300427.231335975</v>
      </c>
      <c r="L115">
        <f>Input!J116</f>
        <v>324.73401973401633</v>
      </c>
      <c r="M115">
        <f t="shared" si="42"/>
        <v>318.91462891462561</v>
      </c>
      <c r="N115">
        <f t="shared" si="43"/>
        <v>313.36908666611509</v>
      </c>
      <c r="O115">
        <f t="shared" si="44"/>
        <v>129.16170363787495</v>
      </c>
      <c r="P115">
        <f t="shared" si="45"/>
        <v>35276.209887321362</v>
      </c>
    </row>
    <row r="116" spans="1:16" x14ac:dyDescent="0.25">
      <c r="A116">
        <f>Input!G117</f>
        <v>238</v>
      </c>
      <c r="B116">
        <f t="shared" si="37"/>
        <v>113</v>
      </c>
      <c r="C116" s="4">
        <f>Input!I117</f>
        <v>12474.766194766196</v>
      </c>
      <c r="D116">
        <f t="shared" si="38"/>
        <v>8208.0287430287444</v>
      </c>
      <c r="E116">
        <f t="shared" si="39"/>
        <v>8118.407654510137</v>
      </c>
      <c r="F116">
        <f t="shared" si="40"/>
        <v>8031.9395072600619</v>
      </c>
      <c r="G116">
        <f t="shared" si="41"/>
        <v>12392694.379262079</v>
      </c>
      <c r="L116">
        <f>Input!J117</f>
        <v>329.21063921064342</v>
      </c>
      <c r="M116">
        <f t="shared" si="42"/>
        <v>323.3912483912527</v>
      </c>
      <c r="N116">
        <f t="shared" si="43"/>
        <v>320.01799023806257</v>
      </c>
      <c r="O116">
        <f t="shared" si="44"/>
        <v>84.504795133091847</v>
      </c>
      <c r="P116">
        <f t="shared" si="45"/>
        <v>37818.006898785505</v>
      </c>
    </row>
    <row r="117" spans="1:16" x14ac:dyDescent="0.25">
      <c r="A117">
        <f>Input!G118</f>
        <v>239</v>
      </c>
      <c r="B117">
        <f t="shared" si="37"/>
        <v>114</v>
      </c>
      <c r="C117" s="4">
        <f>Input!I118</f>
        <v>12807.312312312311</v>
      </c>
      <c r="D117">
        <f t="shared" si="38"/>
        <v>8540.5748605748595</v>
      </c>
      <c r="E117">
        <f t="shared" si="39"/>
        <v>8435.8057333222987</v>
      </c>
      <c r="F117">
        <f t="shared" si="40"/>
        <v>10976.570025263276</v>
      </c>
      <c r="G117">
        <f t="shared" si="41"/>
        <v>14728125.268925563</v>
      </c>
      <c r="L117">
        <f>Input!J118</f>
        <v>332.54611754611506</v>
      </c>
      <c r="M117">
        <f t="shared" si="42"/>
        <v>326.72672672672434</v>
      </c>
      <c r="N117">
        <f t="shared" si="43"/>
        <v>326.3636214512801</v>
      </c>
      <c r="O117">
        <f t="shared" si="44"/>
        <v>38.223257962649527</v>
      </c>
      <c r="P117">
        <f t="shared" si="45"/>
        <v>40326.325008396088</v>
      </c>
    </row>
    <row r="118" spans="1:16" x14ac:dyDescent="0.25">
      <c r="A118">
        <f>Input!G119</f>
        <v>240</v>
      </c>
      <c r="B118">
        <f t="shared" si="37"/>
        <v>115</v>
      </c>
      <c r="C118" s="4">
        <f>Input!I119</f>
        <v>13135.596310596307</v>
      </c>
      <c r="D118">
        <f t="shared" si="38"/>
        <v>8868.8588588588555</v>
      </c>
      <c r="E118">
        <f t="shared" si="39"/>
        <v>8759.3839613809705</v>
      </c>
      <c r="F118">
        <f t="shared" si="40"/>
        <v>11984.75317779342</v>
      </c>
      <c r="G118">
        <f t="shared" si="41"/>
        <v>17316435.982497714</v>
      </c>
      <c r="L118">
        <f>Input!J119</f>
        <v>328.28399828399597</v>
      </c>
      <c r="M118">
        <f t="shared" si="42"/>
        <v>322.46460746460525</v>
      </c>
      <c r="N118">
        <f t="shared" si="43"/>
        <v>332.37281520566546</v>
      </c>
      <c r="O118">
        <f t="shared" si="44"/>
        <v>16.71842381893077</v>
      </c>
      <c r="P118">
        <f t="shared" si="45"/>
        <v>42775.897754799007</v>
      </c>
    </row>
    <row r="119" spans="1:16" x14ac:dyDescent="0.25">
      <c r="A119">
        <f>Input!G120</f>
        <v>241</v>
      </c>
      <c r="B119">
        <f t="shared" si="37"/>
        <v>116</v>
      </c>
      <c r="C119" s="4">
        <f>Input!I120</f>
        <v>13467.799227799227</v>
      </c>
      <c r="D119">
        <f t="shared" si="38"/>
        <v>9201.0617760617752</v>
      </c>
      <c r="E119">
        <f t="shared" si="39"/>
        <v>9088.7896263827715</v>
      </c>
      <c r="F119">
        <f t="shared" si="40"/>
        <v>12605.035593544595</v>
      </c>
      <c r="G119">
        <f t="shared" si="41"/>
        <v>20166457.110198222</v>
      </c>
      <c r="L119">
        <f>Input!J120</f>
        <v>332.20291720291971</v>
      </c>
      <c r="M119">
        <f t="shared" si="42"/>
        <v>326.38352638352899</v>
      </c>
      <c r="N119">
        <f t="shared" si="43"/>
        <v>338.01317900561008</v>
      </c>
      <c r="O119">
        <f t="shared" si="44"/>
        <v>33.759142215802832</v>
      </c>
      <c r="P119">
        <f t="shared" si="45"/>
        <v>45140.829321684745</v>
      </c>
    </row>
    <row r="120" spans="1:16" x14ac:dyDescent="0.25">
      <c r="A120">
        <f>Input!G121</f>
        <v>242</v>
      </c>
      <c r="B120">
        <f t="shared" si="37"/>
        <v>117</v>
      </c>
      <c r="C120" s="4">
        <f>Input!I121</f>
        <v>13808.311883311884</v>
      </c>
      <c r="D120">
        <f t="shared" si="38"/>
        <v>9541.5744315744323</v>
      </c>
      <c r="E120">
        <f t="shared" si="39"/>
        <v>9423.6381526201058</v>
      </c>
      <c r="F120">
        <f t="shared" si="40"/>
        <v>13908.965893592729</v>
      </c>
      <c r="G120">
        <f t="shared" si="41"/>
        <v>23285994.465051837</v>
      </c>
      <c r="L120">
        <f>Input!J121</f>
        <v>340.51265551265715</v>
      </c>
      <c r="M120">
        <f t="shared" si="42"/>
        <v>334.69326469326643</v>
      </c>
      <c r="N120">
        <f t="shared" si="43"/>
        <v>343.25343614188938</v>
      </c>
      <c r="O120">
        <f t="shared" si="44"/>
        <v>7.5118784575746371</v>
      </c>
      <c r="P120">
        <f t="shared" si="45"/>
        <v>47395.018592541557</v>
      </c>
    </row>
    <row r="121" spans="1:16" x14ac:dyDescent="0.25">
      <c r="A121">
        <f>Input!G122</f>
        <v>243</v>
      </c>
      <c r="B121">
        <f t="shared" si="37"/>
        <v>118</v>
      </c>
      <c r="C121" s="4">
        <f>Input!I122</f>
        <v>14146.471471471474</v>
      </c>
      <c r="D121">
        <f t="shared" si="38"/>
        <v>9879.7340197340218</v>
      </c>
      <c r="E121">
        <f t="shared" si="39"/>
        <v>9763.5143897419184</v>
      </c>
      <c r="F121">
        <f t="shared" si="40"/>
        <v>13507.002395501411</v>
      </c>
      <c r="G121">
        <f t="shared" si="41"/>
        <v>26681694.216751829</v>
      </c>
      <c r="L121">
        <f>Input!J122</f>
        <v>338.15958815958948</v>
      </c>
      <c r="M121">
        <f t="shared" si="42"/>
        <v>332.34019734019876</v>
      </c>
      <c r="N121">
        <f t="shared" si="43"/>
        <v>348.06377160143455</v>
      </c>
      <c r="O121">
        <f t="shared" si="44"/>
        <v>98.092849649718204</v>
      </c>
      <c r="P121">
        <f t="shared" si="45"/>
        <v>49512.616173781324</v>
      </c>
    </row>
    <row r="122" spans="1:16" x14ac:dyDescent="0.25">
      <c r="A122">
        <f>Input!G123</f>
        <v>244</v>
      </c>
      <c r="B122">
        <f t="shared" si="37"/>
        <v>119</v>
      </c>
      <c r="C122" s="4">
        <f>Input!I123</f>
        <v>14492.061347061346</v>
      </c>
      <c r="D122">
        <f t="shared" si="38"/>
        <v>10225.323895323894</v>
      </c>
      <c r="E122">
        <f t="shared" si="39"/>
        <v>10107.974246278</v>
      </c>
      <c r="F122">
        <f t="shared" si="40"/>
        <v>13770.940131194653</v>
      </c>
      <c r="G122">
        <f t="shared" si="41"/>
        <v>30358915.172314685</v>
      </c>
      <c r="L122">
        <f>Input!J123</f>
        <v>345.58987558987246</v>
      </c>
      <c r="M122">
        <f t="shared" si="42"/>
        <v>339.77048477048174</v>
      </c>
      <c r="N122">
        <f t="shared" si="43"/>
        <v>352.41617464555435</v>
      </c>
      <c r="O122">
        <f t="shared" si="44"/>
        <v>46.59835879760341</v>
      </c>
      <c r="P122">
        <f t="shared" si="45"/>
        <v>51468.503467699753</v>
      </c>
    </row>
    <row r="123" spans="1:16" x14ac:dyDescent="0.25">
      <c r="A123">
        <f>Input!G124</f>
        <v>245</v>
      </c>
      <c r="B123">
        <f t="shared" si="37"/>
        <v>120</v>
      </c>
      <c r="C123" s="4">
        <f>Input!I124</f>
        <v>14833.489918489917</v>
      </c>
      <c r="D123">
        <f t="shared" si="38"/>
        <v>10566.752466752465</v>
      </c>
      <c r="E123">
        <f t="shared" si="39"/>
        <v>10456.546661437294</v>
      </c>
      <c r="F123">
        <f t="shared" si="40"/>
        <v>12145.319525165249</v>
      </c>
      <c r="G123">
        <f t="shared" si="41"/>
        <v>34321610.960938849</v>
      </c>
      <c r="L123">
        <f>Input!J124</f>
        <v>341.42857142857065</v>
      </c>
      <c r="M123">
        <f t="shared" si="42"/>
        <v>335.60918060917993</v>
      </c>
      <c r="N123">
        <f t="shared" si="43"/>
        <v>356.2847717054338</v>
      </c>
      <c r="O123">
        <f t="shared" si="44"/>
        <v>220.70668666626869</v>
      </c>
      <c r="P123">
        <f t="shared" si="45"/>
        <v>53238.781274604204</v>
      </c>
    </row>
    <row r="124" spans="1:16" x14ac:dyDescent="0.25">
      <c r="A124">
        <f>Input!G125</f>
        <v>246</v>
      </c>
      <c r="B124">
        <f t="shared" si="37"/>
        <v>121</v>
      </c>
      <c r="C124" s="4">
        <f>Input!I125</f>
        <v>15168.768768768768</v>
      </c>
      <c r="D124">
        <f t="shared" si="38"/>
        <v>10902.031317031317</v>
      </c>
      <c r="E124">
        <f t="shared" si="39"/>
        <v>10808.735902262171</v>
      </c>
      <c r="F124">
        <f t="shared" si="40"/>
        <v>8704.0344169468517</v>
      </c>
      <c r="G124">
        <f t="shared" si="41"/>
        <v>38572224.831933692</v>
      </c>
      <c r="L124">
        <f>Input!J125</f>
        <v>335.27885027885168</v>
      </c>
      <c r="M124">
        <f t="shared" si="42"/>
        <v>329.45945945946096</v>
      </c>
      <c r="N124">
        <f t="shared" si="43"/>
        <v>359.64614311797982</v>
      </c>
      <c r="O124">
        <f t="shared" si="44"/>
        <v>593.7649603078255</v>
      </c>
      <c r="P124">
        <f t="shared" si="45"/>
        <v>54801.254212948799</v>
      </c>
    </row>
    <row r="125" spans="1:16" x14ac:dyDescent="0.25">
      <c r="A125">
        <f>Input!G126</f>
        <v>247</v>
      </c>
      <c r="B125">
        <f t="shared" si="37"/>
        <v>122</v>
      </c>
      <c r="C125" s="4">
        <f>Input!I126</f>
        <v>15505.070785070786</v>
      </c>
      <c r="D125">
        <f t="shared" si="38"/>
        <v>11238.333333333334</v>
      </c>
      <c r="E125">
        <f t="shared" si="39"/>
        <v>11164.024166755988</v>
      </c>
      <c r="F125">
        <f t="shared" si="40"/>
        <v>5521.8522374198055</v>
      </c>
      <c r="G125">
        <f t="shared" si="41"/>
        <v>43111599.643519916</v>
      </c>
      <c r="L125">
        <f>Input!J126</f>
        <v>336.30201630201736</v>
      </c>
      <c r="M125">
        <f t="shared" si="42"/>
        <v>330.48262548262664</v>
      </c>
      <c r="N125">
        <f t="shared" si="43"/>
        <v>362.4796172810245</v>
      </c>
      <c r="O125">
        <f t="shared" si="44"/>
        <v>685.26679301611546</v>
      </c>
      <c r="P125">
        <f t="shared" si="45"/>
        <v>56135.896561018919</v>
      </c>
    </row>
    <row r="126" spans="1:16" x14ac:dyDescent="0.25">
      <c r="A126">
        <f>Input!G127</f>
        <v>248</v>
      </c>
      <c r="B126">
        <f t="shared" si="37"/>
        <v>123</v>
      </c>
      <c r="C126" s="4">
        <f>Input!I127</f>
        <v>15843.674388674388</v>
      </c>
      <c r="D126">
        <f t="shared" si="38"/>
        <v>11576.936936936936</v>
      </c>
      <c r="E126">
        <f t="shared" si="39"/>
        <v>11521.8744672875</v>
      </c>
      <c r="F126">
        <f t="shared" si="40"/>
        <v>3031.8755638950634</v>
      </c>
      <c r="G126">
        <f t="shared" si="41"/>
        <v>47938905.405701071</v>
      </c>
      <c r="L126">
        <f>Input!J127</f>
        <v>338.6036036036021</v>
      </c>
      <c r="M126">
        <f t="shared" si="42"/>
        <v>332.78421278421138</v>
      </c>
      <c r="N126">
        <f t="shared" si="43"/>
        <v>364.76753605358192</v>
      </c>
      <c r="O126">
        <f t="shared" si="44"/>
        <v>684.55136124710725</v>
      </c>
      <c r="P126">
        <f t="shared" si="45"/>
        <v>57225.28501488849</v>
      </c>
    </row>
    <row r="127" spans="1:16" x14ac:dyDescent="0.25">
      <c r="A127">
        <f>Input!G128</f>
        <v>249</v>
      </c>
      <c r="B127">
        <f t="shared" si="37"/>
        <v>124</v>
      </c>
      <c r="C127" s="4">
        <f>Input!I128</f>
        <v>16179.879879879882</v>
      </c>
      <c r="D127">
        <f t="shared" si="38"/>
        <v>11913.14242814243</v>
      </c>
      <c r="E127">
        <f t="shared" si="39"/>
        <v>11881.733762605061</v>
      </c>
      <c r="F127">
        <f t="shared" si="40"/>
        <v>986.50427083828004</v>
      </c>
      <c r="G127">
        <f t="shared" si="41"/>
        <v>53051586.444782548</v>
      </c>
      <c r="L127">
        <f>Input!J128</f>
        <v>336.20549120549367</v>
      </c>
      <c r="M127">
        <f t="shared" si="42"/>
        <v>330.38610038610295</v>
      </c>
      <c r="N127">
        <f t="shared" si="43"/>
        <v>366.49548566570587</v>
      </c>
      <c r="O127">
        <f t="shared" si="44"/>
        <v>917.4837643996857</v>
      </c>
      <c r="P127">
        <f t="shared" si="45"/>
        <v>58054.984367292236</v>
      </c>
    </row>
    <row r="128" spans="1:16" x14ac:dyDescent="0.25">
      <c r="A128">
        <f>Input!G129</f>
        <v>250</v>
      </c>
      <c r="B128">
        <f t="shared" si="37"/>
        <v>125</v>
      </c>
      <c r="C128" s="4">
        <f>Input!I129</f>
        <v>16522.61046761047</v>
      </c>
      <c r="D128">
        <f t="shared" si="38"/>
        <v>12255.873015873018</v>
      </c>
      <c r="E128">
        <f t="shared" si="39"/>
        <v>12243.036301355101</v>
      </c>
      <c r="F128">
        <f t="shared" si="40"/>
        <v>164.78123961448398</v>
      </c>
      <c r="G128">
        <f t="shared" si="41"/>
        <v>58445329.88662219</v>
      </c>
      <c r="L128">
        <f>Input!J129</f>
        <v>342.73058773058801</v>
      </c>
      <c r="M128">
        <f t="shared" si="42"/>
        <v>336.91119691119729</v>
      </c>
      <c r="N128">
        <f t="shared" si="43"/>
        <v>367.65248802670595</v>
      </c>
      <c r="O128">
        <f t="shared" si="44"/>
        <v>621.10111436964348</v>
      </c>
      <c r="P128">
        <f t="shared" si="45"/>
        <v>58613.87324888695</v>
      </c>
    </row>
    <row r="129" spans="1:16" x14ac:dyDescent="0.25">
      <c r="A129">
        <f>Input!G130</f>
        <v>251</v>
      </c>
      <c r="B129">
        <f t="shared" si="37"/>
        <v>126</v>
      </c>
      <c r="C129" s="4">
        <f>Input!I130</f>
        <v>16859.588159588158</v>
      </c>
      <c r="D129">
        <f t="shared" si="38"/>
        <v>12592.850707850706</v>
      </c>
      <c r="E129">
        <f t="shared" si="39"/>
        <v>12605.207135272203</v>
      </c>
      <c r="F129">
        <f t="shared" si="40"/>
        <v>152.6812986227192</v>
      </c>
      <c r="G129">
        <f t="shared" si="41"/>
        <v>64114056.720064595</v>
      </c>
      <c r="L129">
        <f>Input!J130</f>
        <v>336.97769197768866</v>
      </c>
      <c r="M129">
        <f t="shared" si="42"/>
        <v>331.15830115829795</v>
      </c>
      <c r="N129">
        <f t="shared" si="43"/>
        <v>368.23114811499886</v>
      </c>
      <c r="O129">
        <f t="shared" si="44"/>
        <v>976.77852052677235</v>
      </c>
      <c r="P129">
        <f t="shared" si="45"/>
        <v>58894.398808527505</v>
      </c>
    </row>
    <row r="130" spans="1:16" x14ac:dyDescent="0.25">
      <c r="A130">
        <f>Input!G131</f>
        <v>252</v>
      </c>
      <c r="B130">
        <f t="shared" si="37"/>
        <v>127</v>
      </c>
      <c r="C130" s="4">
        <f>Input!I131</f>
        <v>17201.713856713857</v>
      </c>
      <c r="D130">
        <f t="shared" si="38"/>
        <v>12934.976404976405</v>
      </c>
      <c r="E130">
        <f t="shared" si="39"/>
        <v>12967.665756350996</v>
      </c>
      <c r="F130">
        <f t="shared" si="40"/>
        <v>1068.5936932914642</v>
      </c>
      <c r="G130">
        <f t="shared" si="41"/>
        <v>70049936.214209661</v>
      </c>
      <c r="L130">
        <f>Input!J131</f>
        <v>342.12569712569893</v>
      </c>
      <c r="M130">
        <f t="shared" si="42"/>
        <v>336.30630630630822</v>
      </c>
      <c r="N130">
        <f t="shared" si="43"/>
        <v>368.22775407467822</v>
      </c>
      <c r="O130">
        <f t="shared" si="44"/>
        <v>681.31737696775758</v>
      </c>
      <c r="P130">
        <f t="shared" si="45"/>
        <v>58892.751477219019</v>
      </c>
    </row>
    <row r="131" spans="1:16" x14ac:dyDescent="0.25">
      <c r="A131">
        <f>Input!G132</f>
        <v>253</v>
      </c>
      <c r="B131">
        <f t="shared" si="37"/>
        <v>128</v>
      </c>
      <c r="C131" s="4">
        <f>Input!I132</f>
        <v>17544.684684684686</v>
      </c>
      <c r="D131">
        <f t="shared" si="38"/>
        <v>13277.947232947234</v>
      </c>
      <c r="E131">
        <f t="shared" si="39"/>
        <v>13329.829809456507</v>
      </c>
      <c r="F131">
        <f t="shared" si="40"/>
        <v>2691.8017452406029</v>
      </c>
      <c r="G131">
        <f t="shared" si="41"/>
        <v>76243423.938922927</v>
      </c>
      <c r="L131">
        <f>Input!J132</f>
        <v>342.9708279708284</v>
      </c>
      <c r="M131">
        <f t="shared" si="42"/>
        <v>337.15143715143768</v>
      </c>
      <c r="N131">
        <f t="shared" si="43"/>
        <v>367.64232770296724</v>
      </c>
      <c r="O131">
        <f t="shared" si="44"/>
        <v>608.68289903292691</v>
      </c>
      <c r="P131">
        <f t="shared" si="45"/>
        <v>58608.953661956373</v>
      </c>
    </row>
    <row r="132" spans="1:16" x14ac:dyDescent="0.25">
      <c r="A132">
        <f>Input!G133</f>
        <v>254</v>
      </c>
      <c r="B132">
        <f t="shared" si="37"/>
        <v>129</v>
      </c>
      <c r="C132" s="4">
        <f>Input!I133</f>
        <v>17882.878592878591</v>
      </c>
      <c r="D132">
        <f t="shared" si="38"/>
        <v>13616.141141141139</v>
      </c>
      <c r="E132">
        <f t="shared" si="39"/>
        <v>13691.118830078751</v>
      </c>
      <c r="F132">
        <f t="shared" si="40"/>
        <v>5621.6538384252563</v>
      </c>
      <c r="G132">
        <f t="shared" si="41"/>
        <v>82683323.095068216</v>
      </c>
      <c r="L132">
        <f>Input!J133</f>
        <v>338.19390819390537</v>
      </c>
      <c r="M132">
        <f t="shared" si="42"/>
        <v>332.37451737451465</v>
      </c>
      <c r="N132">
        <f t="shared" si="43"/>
        <v>366.47862415326284</v>
      </c>
      <c r="O132">
        <f t="shared" si="44"/>
        <v>800.0251569015312</v>
      </c>
      <c r="P132">
        <f t="shared" si="45"/>
        <v>58046.85922298723</v>
      </c>
    </row>
    <row r="133" spans="1:16" x14ac:dyDescent="0.25">
      <c r="A133">
        <f>Input!G134</f>
        <v>255</v>
      </c>
      <c r="B133">
        <f t="shared" si="37"/>
        <v>130</v>
      </c>
      <c r="C133" s="4">
        <f>Input!I134</f>
        <v>18241.089661089663</v>
      </c>
      <c r="D133">
        <f t="shared" si="38"/>
        <v>13974.352209352212</v>
      </c>
      <c r="E133">
        <f t="shared" si="39"/>
        <v>14050.957956351471</v>
      </c>
      <c r="F133">
        <f t="shared" si="40"/>
        <v>5868.440473314522</v>
      </c>
      <c r="G133">
        <f t="shared" si="41"/>
        <v>89356868.318306595</v>
      </c>
      <c r="L133">
        <f>Input!J134</f>
        <v>358.21106821107242</v>
      </c>
      <c r="M133">
        <f t="shared" si="42"/>
        <v>352.3916773916817</v>
      </c>
      <c r="N133">
        <f t="shared" si="43"/>
        <v>364.74408086070071</v>
      </c>
      <c r="O133">
        <f t="shared" si="44"/>
        <v>42.680254280203251</v>
      </c>
      <c r="P133">
        <f t="shared" si="45"/>
        <v>57214.063753089482</v>
      </c>
    </row>
    <row r="134" spans="1:16" x14ac:dyDescent="0.25">
      <c r="A134">
        <f>Input!G135</f>
        <v>256</v>
      </c>
      <c r="B134">
        <f t="shared" si="37"/>
        <v>131</v>
      </c>
      <c r="C134" s="4">
        <f>Input!I135</f>
        <v>18607.910767910766</v>
      </c>
      <c r="D134">
        <f t="shared" si="38"/>
        <v>14341.173316173314</v>
      </c>
      <c r="E134">
        <f t="shared" si="39"/>
        <v>14408.781565054634</v>
      </c>
      <c r="F134">
        <f t="shared" si="40"/>
        <v>4570.8753167986197</v>
      </c>
      <c r="G134">
        <f t="shared" si="41"/>
        <v>96249830.597187728</v>
      </c>
      <c r="L134">
        <f>Input!J135</f>
        <v>366.82110682110215</v>
      </c>
      <c r="M134">
        <f t="shared" si="42"/>
        <v>361.00171600171143</v>
      </c>
      <c r="N134">
        <f t="shared" si="43"/>
        <v>362.44971687913477</v>
      </c>
      <c r="O134">
        <f t="shared" si="44"/>
        <v>19.10905002473357</v>
      </c>
      <c r="P134">
        <f t="shared" si="45"/>
        <v>56121.728841569915</v>
      </c>
    </row>
    <row r="135" spans="1:16" x14ac:dyDescent="0.25">
      <c r="A135">
        <f>Input!G136</f>
        <v>257</v>
      </c>
      <c r="B135">
        <f t="shared" si="37"/>
        <v>132</v>
      </c>
      <c r="C135" s="4">
        <f>Input!I136</f>
        <v>18978.813813813813</v>
      </c>
      <c r="D135">
        <f t="shared" si="38"/>
        <v>14712.076362076361</v>
      </c>
      <c r="E135">
        <f t="shared" si="39"/>
        <v>14764.036783084275</v>
      </c>
      <c r="F135">
        <f t="shared" si="40"/>
        <v>2699.8853513196905</v>
      </c>
      <c r="G135">
        <f t="shared" si="41"/>
        <v>103346641.46120919</v>
      </c>
      <c r="L135">
        <f>Input!J136</f>
        <v>370.90304590304731</v>
      </c>
      <c r="M135">
        <f t="shared" si="42"/>
        <v>365.08365508365659</v>
      </c>
      <c r="N135">
        <f t="shared" si="43"/>
        <v>359.60998495825243</v>
      </c>
      <c r="O135">
        <f t="shared" si="44"/>
        <v>127.53322550285161</v>
      </c>
      <c r="P135">
        <f t="shared" si="45"/>
        <v>54784.326510279367</v>
      </c>
    </row>
    <row r="136" spans="1:16" x14ac:dyDescent="0.25">
      <c r="A136">
        <f>Input!G137</f>
        <v>258</v>
      </c>
      <c r="B136">
        <f t="shared" si="37"/>
        <v>133</v>
      </c>
      <c r="C136" s="4">
        <f>Input!I137</f>
        <v>19359.133419133421</v>
      </c>
      <c r="D136">
        <f t="shared" si="38"/>
        <v>15092.395967395969</v>
      </c>
      <c r="E136">
        <f t="shared" si="39"/>
        <v>15116.186828739419</v>
      </c>
      <c r="F136">
        <f t="shared" si="40"/>
        <v>566.00508346327115</v>
      </c>
      <c r="G136">
        <f t="shared" si="41"/>
        <v>110630534.16444819</v>
      </c>
      <c r="L136">
        <f>Input!J137</f>
        <v>380.31960531960794</v>
      </c>
      <c r="M136">
        <f t="shared" si="42"/>
        <v>374.50021450021723</v>
      </c>
      <c r="N136">
        <f t="shared" si="43"/>
        <v>356.24257974745194</v>
      </c>
      <c r="O136">
        <f t="shared" si="44"/>
        <v>579.70316040225407</v>
      </c>
      <c r="P136">
        <f t="shared" si="45"/>
        <v>53219.31270612347</v>
      </c>
    </row>
    <row r="137" spans="1:16" x14ac:dyDescent="0.25">
      <c r="A137">
        <f>Input!G138</f>
        <v>259</v>
      </c>
      <c r="B137">
        <f t="shared" si="37"/>
        <v>134</v>
      </c>
      <c r="C137" s="4">
        <f>Input!I138</f>
        <v>19739.48090948091</v>
      </c>
      <c r="D137">
        <f t="shared" si="38"/>
        <v>15472.743457743458</v>
      </c>
      <c r="E137">
        <f t="shared" si="39"/>
        <v>15464.714141043625</v>
      </c>
      <c r="F137">
        <f t="shared" si="40"/>
        <v>64.469926666211222</v>
      </c>
      <c r="G137">
        <f t="shared" si="41"/>
        <v>118083699.22974671</v>
      </c>
      <c r="L137">
        <f>Input!J138</f>
        <v>380.34749034748893</v>
      </c>
      <c r="M137">
        <f t="shared" si="42"/>
        <v>374.52809952809821</v>
      </c>
      <c r="N137">
        <f t="shared" si="43"/>
        <v>352.36820645336127</v>
      </c>
      <c r="O137">
        <f t="shared" si="44"/>
        <v>782.84032722819154</v>
      </c>
      <c r="P137">
        <f t="shared" si="45"/>
        <v>51446.740996887238</v>
      </c>
    </row>
    <row r="138" spans="1:16" x14ac:dyDescent="0.25">
      <c r="A138">
        <f>Input!G139</f>
        <v>260</v>
      </c>
      <c r="B138">
        <f t="shared" si="37"/>
        <v>135</v>
      </c>
      <c r="C138" s="4">
        <f>Input!I139</f>
        <v>20119.054054054053</v>
      </c>
      <c r="D138">
        <f t="shared" si="38"/>
        <v>15852.316602316601</v>
      </c>
      <c r="E138">
        <f t="shared" si="39"/>
        <v>15809.123260055365</v>
      </c>
      <c r="F138">
        <f t="shared" si="40"/>
        <v>1865.6648156963161</v>
      </c>
      <c r="G138">
        <f t="shared" si="41"/>
        <v>125687451.43858747</v>
      </c>
      <c r="L138">
        <f>Input!J139</f>
        <v>379.57314457314351</v>
      </c>
      <c r="M138">
        <f t="shared" si="42"/>
        <v>373.75375375375279</v>
      </c>
      <c r="N138">
        <f t="shared" si="43"/>
        <v>348.01031507053045</v>
      </c>
      <c r="O138">
        <f t="shared" si="44"/>
        <v>996.21220621102111</v>
      </c>
      <c r="P138">
        <f t="shared" si="45"/>
        <v>49488.829345679689</v>
      </c>
    </row>
    <row r="139" spans="1:16" x14ac:dyDescent="0.25">
      <c r="A139">
        <f>Input!G140</f>
        <v>261</v>
      </c>
      <c r="B139">
        <f t="shared" si="37"/>
        <v>136</v>
      </c>
      <c r="C139" s="4">
        <f>Input!I140</f>
        <v>20491.460746460743</v>
      </c>
      <c r="D139">
        <f t="shared" si="38"/>
        <v>16224.723294723291</v>
      </c>
      <c r="E139">
        <f t="shared" si="39"/>
        <v>16148.943426566902</v>
      </c>
      <c r="F139">
        <f t="shared" si="40"/>
        <v>5742.5884177997086</v>
      </c>
      <c r="G139">
        <f t="shared" si="41"/>
        <v>133422405.16044319</v>
      </c>
      <c r="L139">
        <f>Input!J140</f>
        <v>372.40669240669013</v>
      </c>
      <c r="M139">
        <f t="shared" si="42"/>
        <v>366.58730158729941</v>
      </c>
      <c r="N139">
        <f t="shared" si="43"/>
        <v>343.19480592695243</v>
      </c>
      <c r="O139">
        <f t="shared" si="44"/>
        <v>853.3343117050822</v>
      </c>
      <c r="P139">
        <f t="shared" si="45"/>
        <v>47369.493968925759</v>
      </c>
    </row>
    <row r="140" spans="1:16" x14ac:dyDescent="0.25">
      <c r="A140">
        <f>Input!G141</f>
        <v>262</v>
      </c>
      <c r="B140">
        <f t="shared" si="37"/>
        <v>137</v>
      </c>
      <c r="C140" s="4">
        <f>Input!I141</f>
        <v>20841.226941226942</v>
      </c>
      <c r="D140">
        <f t="shared" si="38"/>
        <v>16574.48948948949</v>
      </c>
      <c r="E140">
        <f t="shared" si="39"/>
        <v>16483.730875567286</v>
      </c>
      <c r="F140">
        <f t="shared" si="40"/>
        <v>8237.1260010796723</v>
      </c>
      <c r="G140">
        <f t="shared" si="41"/>
        <v>141268654.81635329</v>
      </c>
      <c r="L140">
        <f>Input!J141</f>
        <v>349.76619476619817</v>
      </c>
      <c r="M140">
        <f t="shared" si="42"/>
        <v>343.94680394680745</v>
      </c>
      <c r="N140">
        <f t="shared" si="43"/>
        <v>337.94971272269987</v>
      </c>
      <c r="O140">
        <f t="shared" si="44"/>
        <v>139.62924788431769</v>
      </c>
      <c r="P140">
        <f t="shared" si="45"/>
        <v>45113.864785424979</v>
      </c>
    </row>
    <row r="141" spans="1:16" x14ac:dyDescent="0.25">
      <c r="A141">
        <f>Input!G142</f>
        <v>263</v>
      </c>
      <c r="B141">
        <f t="shared" ref="B141:B151" si="46">A141-$A$3</f>
        <v>138</v>
      </c>
      <c r="C141" s="4">
        <f>Input!I142</f>
        <v>21175.873015873018</v>
      </c>
      <c r="D141">
        <f t="shared" ref="D141:D151" si="47">C141-$C$3</f>
        <v>16909.135564135566</v>
      </c>
      <c r="E141">
        <f t="shared" ref="E141:E151" si="48">(_Ac/(1+EXP(-1*(B141-_Muc)/_sc)))</f>
        <v>16813.070804161551</v>
      </c>
      <c r="F141">
        <f t="shared" ref="F141:F151" si="49">(D141-E141)^2</f>
        <v>9228.4381088651207</v>
      </c>
      <c r="G141">
        <f t="shared" ref="G141:G151" si="50">(E141-$H$4)^2</f>
        <v>149205957.26468158</v>
      </c>
      <c r="L141">
        <f>Input!J142</f>
        <v>334.64607464607616</v>
      </c>
      <c r="M141">
        <f t="shared" ref="M141:M151" si="51">L141-$L$3</f>
        <v>328.82668382668544</v>
      </c>
      <c r="N141">
        <f t="shared" ref="N141:N151" si="52">_Ac*EXP(-1*(B141-_Muc)/_sc)*(1/_sc)*(1/(1+EXP(-1*(B141-_Muc)/_sc))^2)+$L$3</f>
        <v>332.30486948440671</v>
      </c>
      <c r="O141">
        <f t="shared" ref="O141:O151" si="53">(L141-N141)^2</f>
        <v>5.4812416090276743</v>
      </c>
      <c r="P141">
        <f t="shared" ref="P141:P151" si="54">(N141-$Q$4)^2</f>
        <v>42747.796848157363</v>
      </c>
    </row>
    <row r="142" spans="1:16" x14ac:dyDescent="0.25">
      <c r="A142">
        <f>Input!G143</f>
        <v>264</v>
      </c>
      <c r="B142">
        <f t="shared" si="46"/>
        <v>139</v>
      </c>
      <c r="C142" s="4">
        <f>Input!I143</f>
        <v>21495.53625053625</v>
      </c>
      <c r="D142">
        <f t="shared" si="47"/>
        <v>17228.798798798798</v>
      </c>
      <c r="E142">
        <f t="shared" si="48"/>
        <v>17136.579001103528</v>
      </c>
      <c r="F142">
        <f t="shared" si="49"/>
        <v>8504.491086956572</v>
      </c>
      <c r="G142">
        <f t="shared" si="50"/>
        <v>157213912.97862285</v>
      </c>
      <c r="L142">
        <f>Input!J143</f>
        <v>319.66323466323229</v>
      </c>
      <c r="M142">
        <f t="shared" si="51"/>
        <v>313.84384384384157</v>
      </c>
      <c r="N142">
        <f t="shared" si="52"/>
        <v>326.29156791208499</v>
      </c>
      <c r="O142">
        <f t="shared" si="53"/>
        <v>43.934801657846165</v>
      </c>
      <c r="P142">
        <f t="shared" si="54"/>
        <v>40297.391458874728</v>
      </c>
    </row>
    <row r="143" spans="1:16" x14ac:dyDescent="0.25">
      <c r="A143">
        <f>Input!G144</f>
        <v>265</v>
      </c>
      <c r="B143">
        <f t="shared" si="46"/>
        <v>140</v>
      </c>
      <c r="C143" s="4">
        <f>Input!I144</f>
        <v>21801.685971685973</v>
      </c>
      <c r="D143">
        <f t="shared" si="47"/>
        <v>17534.948519948521</v>
      </c>
      <c r="E143">
        <f t="shared" si="48"/>
        <v>17453.903131526749</v>
      </c>
      <c r="F143">
        <f t="shared" si="49"/>
        <v>6568.3549844357894</v>
      </c>
      <c r="G143">
        <f t="shared" si="50"/>
        <v>165272143.04787588</v>
      </c>
      <c r="L143">
        <f>Input!J144</f>
        <v>306.14972114972261</v>
      </c>
      <c r="M143">
        <f t="shared" si="51"/>
        <v>300.33033033033189</v>
      </c>
      <c r="N143">
        <f t="shared" si="52"/>
        <v>319.94221146696231</v>
      </c>
      <c r="O143">
        <f t="shared" si="53"/>
        <v>190.2327891511508</v>
      </c>
      <c r="P143">
        <f t="shared" si="54"/>
        <v>37788.539469646777</v>
      </c>
    </row>
    <row r="144" spans="1:16" x14ac:dyDescent="0.25">
      <c r="A144">
        <f>Input!G145</f>
        <v>266</v>
      </c>
      <c r="B144">
        <f t="shared" si="46"/>
        <v>141</v>
      </c>
      <c r="C144" s="4">
        <f>Input!I145</f>
        <v>22095.152295152297</v>
      </c>
      <c r="D144">
        <f t="shared" si="47"/>
        <v>17828.414843414845</v>
      </c>
      <c r="E144">
        <f t="shared" si="48"/>
        <v>17764.723676672922</v>
      </c>
      <c r="F144">
        <f t="shared" si="49"/>
        <v>4056.5647209473932</v>
      </c>
      <c r="G144">
        <f t="shared" si="50"/>
        <v>173360459.27101514</v>
      </c>
      <c r="L144">
        <f>Input!J145</f>
        <v>293.46632346632396</v>
      </c>
      <c r="M144">
        <f t="shared" si="51"/>
        <v>287.64693264693324</v>
      </c>
      <c r="N144">
        <f t="shared" si="52"/>
        <v>313.28997225548187</v>
      </c>
      <c r="O144">
        <f t="shared" si="53"/>
        <v>392.97705131588202</v>
      </c>
      <c r="P144">
        <f t="shared" si="54"/>
        <v>35246.497669230979</v>
      </c>
    </row>
    <row r="145" spans="1:16" x14ac:dyDescent="0.25">
      <c r="A145">
        <f>Input!G146</f>
        <v>267</v>
      </c>
      <c r="B145">
        <f t="shared" si="46"/>
        <v>142</v>
      </c>
      <c r="C145" s="4">
        <f>Input!I146</f>
        <v>22369.845559845562</v>
      </c>
      <c r="D145">
        <f t="shared" si="47"/>
        <v>18103.10810810811</v>
      </c>
      <c r="E145">
        <f t="shared" si="48"/>
        <v>18068.754534264546</v>
      </c>
      <c r="F145">
        <f t="shared" si="49"/>
        <v>1180.1680358252001</v>
      </c>
      <c r="G145">
        <f t="shared" si="50"/>
        <v>181459024.89834049</v>
      </c>
      <c r="L145">
        <f>Input!J146</f>
        <v>274.69326469326552</v>
      </c>
      <c r="M145">
        <f t="shared" si="51"/>
        <v>268.8738738738748</v>
      </c>
      <c r="N145">
        <f t="shared" si="52"/>
        <v>306.36845632654047</v>
      </c>
      <c r="O145">
        <f t="shared" si="53"/>
        <v>1003.3177650046913</v>
      </c>
      <c r="P145">
        <f t="shared" si="54"/>
        <v>32695.507243607106</v>
      </c>
    </row>
    <row r="146" spans="1:16" x14ac:dyDescent="0.25">
      <c r="A146">
        <f>Input!G147</f>
        <v>268</v>
      </c>
      <c r="B146">
        <f t="shared" si="46"/>
        <v>143</v>
      </c>
      <c r="C146" s="4">
        <f>Input!I147</f>
        <v>22641.544401544405</v>
      </c>
      <c r="D146">
        <f t="shared" si="47"/>
        <v>18374.806949806953</v>
      </c>
      <c r="E146">
        <f t="shared" si="48"/>
        <v>18365.743290515446</v>
      </c>
      <c r="F146">
        <f t="shared" si="49"/>
        <v>82.149919752522351</v>
      </c>
      <c r="G146">
        <f t="shared" si="50"/>
        <v>189548503.92381355</v>
      </c>
      <c r="L146">
        <f>Input!J147</f>
        <v>271.69884169884244</v>
      </c>
      <c r="M146">
        <f t="shared" si="51"/>
        <v>265.87945087945172</v>
      </c>
      <c r="N146">
        <f t="shared" si="52"/>
        <v>299.21138244173056</v>
      </c>
      <c r="O146">
        <f t="shared" si="53"/>
        <v>756.93989812907876</v>
      </c>
      <c r="P146">
        <f t="shared" si="54"/>
        <v>30158.461203868279</v>
      </c>
    </row>
    <row r="147" spans="1:16" x14ac:dyDescent="0.25">
      <c r="A147">
        <f>Input!G148</f>
        <v>269</v>
      </c>
      <c r="B147">
        <f t="shared" si="46"/>
        <v>144</v>
      </c>
      <c r="C147" s="4">
        <f>Input!I148</f>
        <v>22901.746031746032</v>
      </c>
      <c r="D147">
        <f t="shared" si="47"/>
        <v>18635.00858000858</v>
      </c>
      <c r="E147">
        <f t="shared" si="48"/>
        <v>18655.471179514887</v>
      </c>
      <c r="F147">
        <f t="shared" si="49"/>
        <v>418.71797855551608</v>
      </c>
      <c r="G147">
        <f t="shared" si="50"/>
        <v>197610197.19486809</v>
      </c>
      <c r="L147">
        <f>Input!J148</f>
        <v>260.20163020162727</v>
      </c>
      <c r="M147">
        <f t="shared" si="51"/>
        <v>254.38223938223655</v>
      </c>
      <c r="N147">
        <f t="shared" si="52"/>
        <v>291.85227872954999</v>
      </c>
      <c r="O147">
        <f t="shared" si="53"/>
        <v>1001.7635522380971</v>
      </c>
      <c r="P147">
        <f t="shared" si="54"/>
        <v>27656.625504190892</v>
      </c>
    </row>
    <row r="148" spans="1:16" x14ac:dyDescent="0.25">
      <c r="A148">
        <f>Input!G149</f>
        <v>270</v>
      </c>
      <c r="B148">
        <f t="shared" si="46"/>
        <v>145</v>
      </c>
      <c r="C148" s="4">
        <f>Input!I149</f>
        <v>23150.122265122267</v>
      </c>
      <c r="D148">
        <f t="shared" si="47"/>
        <v>18883.384813384815</v>
      </c>
      <c r="E148">
        <f t="shared" si="48"/>
        <v>18937.752749780055</v>
      </c>
      <c r="F148">
        <f t="shared" si="49"/>
        <v>2955.8725078768261</v>
      </c>
      <c r="G148">
        <f t="shared" si="50"/>
        <v>205626163.99617046</v>
      </c>
      <c r="L148">
        <f>Input!J149</f>
        <v>248.37623337623518</v>
      </c>
      <c r="M148">
        <f t="shared" si="51"/>
        <v>242.55684255684446</v>
      </c>
      <c r="N148">
        <f t="shared" si="52"/>
        <v>284.32420092297559</v>
      </c>
      <c r="O148">
        <f t="shared" si="53"/>
        <v>1292.256370741502</v>
      </c>
      <c r="P148">
        <f t="shared" si="54"/>
        <v>25209.416433087576</v>
      </c>
    </row>
    <row r="149" spans="1:16" x14ac:dyDescent="0.25">
      <c r="A149">
        <f>Input!G150</f>
        <v>271</v>
      </c>
      <c r="B149">
        <f t="shared" si="46"/>
        <v>146</v>
      </c>
      <c r="C149" s="4">
        <f>Input!I150</f>
        <v>23389.909909909911</v>
      </c>
      <c r="D149">
        <f t="shared" si="47"/>
        <v>19123.172458172459</v>
      </c>
      <c r="E149">
        <f t="shared" si="48"/>
        <v>19212.435261099872</v>
      </c>
      <c r="F149">
        <f t="shared" si="49"/>
        <v>7967.8479864581441</v>
      </c>
      <c r="G149">
        <f t="shared" si="50"/>
        <v>213579328.15424505</v>
      </c>
      <c r="L149">
        <f>Input!J150</f>
        <v>239.78764478764424</v>
      </c>
      <c r="M149">
        <f t="shared" si="51"/>
        <v>233.96825396825352</v>
      </c>
      <c r="N149">
        <f t="shared" si="52"/>
        <v>276.65947513383713</v>
      </c>
      <c r="O149">
        <f t="shared" si="53"/>
        <v>1359.5318730784311</v>
      </c>
      <c r="P149">
        <f t="shared" si="54"/>
        <v>22834.234844464485</v>
      </c>
    </row>
    <row r="150" spans="1:16" x14ac:dyDescent="0.25">
      <c r="A150">
        <f>Input!G151</f>
        <v>272</v>
      </c>
      <c r="B150">
        <f t="shared" si="46"/>
        <v>147</v>
      </c>
      <c r="C150" s="4">
        <f>Input!I151</f>
        <v>23615.740025740026</v>
      </c>
      <c r="D150">
        <f t="shared" si="47"/>
        <v>19349.002574002574</v>
      </c>
      <c r="E150">
        <f t="shared" si="48"/>
        <v>19479.397837369306</v>
      </c>
      <c r="F150">
        <f t="shared" si="49"/>
        <v>17002.924708479466</v>
      </c>
      <c r="G150">
        <f t="shared" si="50"/>
        <v>221453568.09186265</v>
      </c>
      <c r="L150">
        <f>Input!J151</f>
        <v>225.83011583011466</v>
      </c>
      <c r="M150">
        <f t="shared" si="51"/>
        <v>220.01072501072395</v>
      </c>
      <c r="N150">
        <f t="shared" si="52"/>
        <v>268.88946736378733</v>
      </c>
      <c r="O150">
        <f t="shared" si="53"/>
        <v>1854.1077545003989</v>
      </c>
      <c r="P150">
        <f t="shared" si="54"/>
        <v>20546.355975827551</v>
      </c>
    </row>
    <row r="151" spans="1:16" x14ac:dyDescent="0.25">
      <c r="A151">
        <f>Input!G152</f>
        <v>273</v>
      </c>
      <c r="B151">
        <f t="shared" si="46"/>
        <v>148</v>
      </c>
      <c r="C151" s="4">
        <f>Input!I152</f>
        <v>23834.877734877733</v>
      </c>
      <c r="D151">
        <f t="shared" si="47"/>
        <v>19568.140283140281</v>
      </c>
      <c r="E151">
        <f t="shared" si="48"/>
        <v>19738.550402942245</v>
      </c>
      <c r="F151">
        <f t="shared" si="49"/>
        <v>29039.608930919534</v>
      </c>
      <c r="G151">
        <f t="shared" si="50"/>
        <v>229233790.62342119</v>
      </c>
      <c r="L151">
        <f>Input!J152</f>
        <v>219.13770913770713</v>
      </c>
      <c r="M151">
        <f t="shared" si="51"/>
        <v>213.31831831831641</v>
      </c>
      <c r="N151">
        <f t="shared" si="52"/>
        <v>261.04438121448146</v>
      </c>
      <c r="O151">
        <f t="shared" si="53"/>
        <v>1756.1691645502972</v>
      </c>
      <c r="P151">
        <f t="shared" si="54"/>
        <v>18358.872034665303</v>
      </c>
    </row>
    <row r="152" spans="1:16" x14ac:dyDescent="0.25">
      <c r="C152" s="4"/>
    </row>
    <row r="153" spans="1:16" x14ac:dyDescent="0.25">
      <c r="C153" s="4"/>
      <c r="N153">
        <f>MAX(N3:N151)</f>
        <v>368.23114811499886</v>
      </c>
    </row>
    <row r="154" spans="1:16" x14ac:dyDescent="0.25">
      <c r="C154" s="4"/>
      <c r="N154">
        <f>2/3*N153</f>
        <v>245.4874320766659</v>
      </c>
    </row>
    <row r="155" spans="1:16" x14ac:dyDescent="0.25">
      <c r="C155" s="4"/>
    </row>
    <row r="156" spans="1:16" x14ac:dyDescent="0.25">
      <c r="C156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E1:E1048576">
    <cfRule type="cellIs" dxfId="16" priority="2" operator="greaterThan">
      <formula>$T$24</formula>
    </cfRule>
  </conditionalFormatting>
  <conditionalFormatting sqref="N2:N151">
    <cfRule type="cellIs" dxfId="15" priority="1" operator="equal">
      <formula>$N$153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F1" zoomScale="80" zoomScaleNormal="80" workbookViewId="0">
      <selection activeCell="V90" sqref="V90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125</v>
      </c>
      <c r="B3">
        <f>A3-$A$3</f>
        <v>0</v>
      </c>
      <c r="C3" s="3"/>
      <c r="D3" s="3"/>
      <c r="E3" s="15">
        <f>Input!I4</f>
        <v>4266.7374517374519</v>
      </c>
      <c r="F3" s="3"/>
      <c r="G3" s="3"/>
      <c r="H3" s="3"/>
      <c r="I3" s="3"/>
      <c r="J3" s="2" t="s">
        <v>11</v>
      </c>
      <c r="K3" s="23">
        <f>SUM(H4:H161)</f>
        <v>417884.76222316886</v>
      </c>
      <c r="L3">
        <f>1-(K3/K5)</f>
        <v>0.95069348823859934</v>
      </c>
      <c r="N3" s="15">
        <f>Input!J4</f>
        <v>5.8193908193907191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3357.4036540993166</v>
      </c>
      <c r="U3">
        <f>1-(T3/T5)</f>
        <v>0.82136508734651814</v>
      </c>
      <c r="W3">
        <f>COUNT(B4:B500)</f>
        <v>73</v>
      </c>
      <c r="Y3">
        <v>27048613444.452171</v>
      </c>
      <c r="Z3">
        <v>21.869673603832773</v>
      </c>
      <c r="AA3">
        <v>3.0539644246597817</v>
      </c>
    </row>
    <row r="4" spans="1:27" ht="14.45" x14ac:dyDescent="0.3">
      <c r="A4">
        <f>Input!G5</f>
        <v>126</v>
      </c>
      <c r="B4">
        <f t="shared" ref="B4:B67" si="0">A4-$A$3</f>
        <v>1</v>
      </c>
      <c r="C4">
        <f>LN(B4)</f>
        <v>0</v>
      </c>
      <c r="D4">
        <f>((C4-$Z$3)/$AA$3)</f>
        <v>-7.1610767392187622</v>
      </c>
      <c r="E4" s="4">
        <f>Input!I5</f>
        <v>4272.0163020163018</v>
      </c>
      <c r="F4">
        <f>E4-$E$4</f>
        <v>0</v>
      </c>
      <c r="G4">
        <f>P4</f>
        <v>0.24120540012663488</v>
      </c>
      <c r="H4">
        <f>(F4-G4)^2</f>
        <v>5.8180045050250033E-2</v>
      </c>
      <c r="I4">
        <f>(G4-$J$4)^2</f>
        <v>200291.14025932667</v>
      </c>
      <c r="J4">
        <f>AVERAGE(F3:F161)</f>
        <v>447.78018723224221</v>
      </c>
      <c r="K4" t="s">
        <v>5</v>
      </c>
      <c r="L4" t="s">
        <v>6</v>
      </c>
      <c r="N4" s="4">
        <f>Input!J5</f>
        <v>5.278850278849859</v>
      </c>
      <c r="O4">
        <f>N4-$N$4</f>
        <v>0</v>
      </c>
      <c r="P4">
        <f>$Y$3*((1/B4*$AA$3)*(1/SQRT(2*PI()))*EXP(-1*D4*D4/2))</f>
        <v>0.24120540012663488</v>
      </c>
      <c r="Q4">
        <f>(O4-P4)^2</f>
        <v>5.8180045050250033E-2</v>
      </c>
      <c r="R4">
        <f>(O4-S4)^2</f>
        <v>143.90678683182182</v>
      </c>
      <c r="S4">
        <f>AVERAGE(O3:O167)</f>
        <v>11.996115489266591</v>
      </c>
      <c r="T4" t="s">
        <v>5</v>
      </c>
      <c r="U4" t="s">
        <v>6</v>
      </c>
    </row>
    <row r="5" spans="1:27" ht="14.45" x14ac:dyDescent="0.3">
      <c r="A5">
        <f>Input!G6</f>
        <v>127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-6.9341103819937064</v>
      </c>
      <c r="E5" s="4">
        <f>Input!I6</f>
        <v>4277.6769626769628</v>
      </c>
      <c r="F5">
        <f t="shared" ref="F5:F68" si="3">E5-$E$4</f>
        <v>5.6606606606610512</v>
      </c>
      <c r="G5">
        <f>G4+P5</f>
        <v>0.83829567149305739</v>
      </c>
      <c r="H5">
        <f t="shared" ref="H5:H68" si="4">(F5-G5)^2</f>
        <v>23.255204088753228</v>
      </c>
      <c r="I5">
        <f t="shared" ref="I5:I68" si="5">(G5-$J$4)^2</f>
        <v>199757.05443190044</v>
      </c>
      <c r="K5">
        <f>SUM(I4:I161)</f>
        <v>8475244.8975777645</v>
      </c>
      <c r="L5">
        <f>1-((1-L3)*(W3-1)/(W3-1-1))</f>
        <v>0.94999903032646693</v>
      </c>
      <c r="N5" s="4">
        <f>Input!J6</f>
        <v>5.6606606606610512</v>
      </c>
      <c r="O5">
        <f t="shared" ref="O5:O68" si="6">N5-$N$4</f>
        <v>0.3818103818111922</v>
      </c>
      <c r="P5">
        <f t="shared" ref="P5:P68" si="7">$Y$3*((1/B5*$AA$3)*(1/SQRT(2*PI()))*EXP(-1*D5*D5/2))</f>
        <v>0.59709027136642245</v>
      </c>
      <c r="Q5">
        <f t="shared" ref="Q5:Q68" si="8">(O5-P5)^2</f>
        <v>4.6345430846912138E-2</v>
      </c>
      <c r="R5">
        <f t="shared" ref="R5:R68" si="9">(O5-S5)^2</f>
        <v>0.14577916765880836</v>
      </c>
      <c r="T5">
        <f>SUM(R4:R167)</f>
        <v>18794.778715021112</v>
      </c>
      <c r="U5">
        <f>1-((1-U3)*(Y3-1)/(Y3-1-1))</f>
        <v>0.82136508733991387</v>
      </c>
    </row>
    <row r="6" spans="1:27" ht="14.45" x14ac:dyDescent="0.3">
      <c r="A6">
        <f>Input!G7</f>
        <v>128</v>
      </c>
      <c r="B6">
        <f t="shared" si="0"/>
        <v>3</v>
      </c>
      <c r="C6">
        <f t="shared" si="1"/>
        <v>1.0986122886681098</v>
      </c>
      <c r="D6">
        <f t="shared" si="2"/>
        <v>-6.8013435740917654</v>
      </c>
      <c r="E6" s="4">
        <f>Input!I7</f>
        <v>4284.5602745602746</v>
      </c>
      <c r="F6">
        <f t="shared" si="3"/>
        <v>12.543972543972814</v>
      </c>
      <c r="G6">
        <f t="shared" ref="G6:G69" si="10">G5+P6</f>
        <v>1.8289933201787438</v>
      </c>
      <c r="H6">
        <f t="shared" si="4"/>
        <v>114.81077976633856</v>
      </c>
      <c r="I6">
        <f t="shared" si="5"/>
        <v>198872.46735159482</v>
      </c>
      <c r="N6" s="4">
        <f>Input!J7</f>
        <v>6.8833118833117624</v>
      </c>
      <c r="O6">
        <f t="shared" si="6"/>
        <v>1.6044616044619033</v>
      </c>
      <c r="P6">
        <f t="shared" si="7"/>
        <v>0.99069764868568644</v>
      </c>
      <c r="Q6">
        <f t="shared" si="8"/>
        <v>0.37670619341006994</v>
      </c>
      <c r="R6">
        <f t="shared" si="9"/>
        <v>2.574297040192465</v>
      </c>
    </row>
    <row r="7" spans="1:27" ht="14.45" x14ac:dyDescent="0.3">
      <c r="A7">
        <f>Input!G8</f>
        <v>129</v>
      </c>
      <c r="B7">
        <f t="shared" si="0"/>
        <v>4</v>
      </c>
      <c r="C7">
        <f t="shared" si="1"/>
        <v>1.3862943611198906</v>
      </c>
      <c r="D7">
        <f t="shared" si="2"/>
        <v>-6.7071440247686498</v>
      </c>
      <c r="E7" s="4">
        <f>Input!I8</f>
        <v>4292.8120978120978</v>
      </c>
      <c r="F7">
        <f t="shared" si="3"/>
        <v>20.795795795796039</v>
      </c>
      <c r="G7">
        <f t="shared" si="10"/>
        <v>3.2328437396365168</v>
      </c>
      <c r="H7">
        <f t="shared" si="4"/>
        <v>308.45728492695793</v>
      </c>
      <c r="I7">
        <f t="shared" si="5"/>
        <v>197622.34060633276</v>
      </c>
      <c r="N7" s="4">
        <f>Input!J8</f>
        <v>8.2518232518232253</v>
      </c>
      <c r="O7">
        <f t="shared" si="6"/>
        <v>2.9729729729733663</v>
      </c>
      <c r="P7">
        <f t="shared" si="7"/>
        <v>1.403850419457773</v>
      </c>
      <c r="Q7">
        <f t="shared" si="8"/>
        <v>2.4621455879512957</v>
      </c>
      <c r="R7">
        <f t="shared" si="9"/>
        <v>8.8385682980300952</v>
      </c>
      <c r="T7" s="17"/>
      <c r="U7" s="18"/>
    </row>
    <row r="8" spans="1:27" x14ac:dyDescent="0.25">
      <c r="A8">
        <f>Input!G9</f>
        <v>130</v>
      </c>
      <c r="B8">
        <f t="shared" si="0"/>
        <v>5</v>
      </c>
      <c r="C8">
        <f t="shared" si="1"/>
        <v>1.6094379124341003</v>
      </c>
      <c r="D8">
        <f t="shared" si="2"/>
        <v>-6.6340771777836629</v>
      </c>
      <c r="E8" s="4">
        <f>Input!I9</f>
        <v>4301.0853710853708</v>
      </c>
      <c r="F8">
        <f t="shared" si="3"/>
        <v>29.069069069068973</v>
      </c>
      <c r="G8">
        <f t="shared" si="10"/>
        <v>5.0613066859322746</v>
      </c>
      <c r="H8">
        <f t="shared" si="4"/>
        <v>576.3726546451536</v>
      </c>
      <c r="I8">
        <f t="shared" si="5"/>
        <v>196000.00719217784</v>
      </c>
      <c r="N8" s="4">
        <f>Input!J9</f>
        <v>8.2732732732729346</v>
      </c>
      <c r="O8">
        <f t="shared" si="6"/>
        <v>2.9944229944230756</v>
      </c>
      <c r="P8">
        <f t="shared" si="7"/>
        <v>1.8284629462957573</v>
      </c>
      <c r="Q8">
        <f t="shared" si="8"/>
        <v>1.3594628338290582</v>
      </c>
      <c r="R8">
        <f t="shared" si="9"/>
        <v>8.9665690695296583</v>
      </c>
      <c r="T8" s="19" t="s">
        <v>28</v>
      </c>
      <c r="U8" s="24">
        <f>SQRT((U5-L5)^2)</f>
        <v>0.12863394298655306</v>
      </c>
    </row>
    <row r="9" spans="1:27" x14ac:dyDescent="0.25">
      <c r="A9">
        <f>Input!G10</f>
        <v>131</v>
      </c>
      <c r="B9">
        <f t="shared" si="0"/>
        <v>6</v>
      </c>
      <c r="C9">
        <f t="shared" si="1"/>
        <v>1.791759469228055</v>
      </c>
      <c r="D9">
        <f t="shared" si="2"/>
        <v>-6.5743772168667096</v>
      </c>
      <c r="E9" s="4">
        <f>Input!I10</f>
        <v>4309.7790647790653</v>
      </c>
      <c r="F9">
        <f t="shared" si="3"/>
        <v>37.762762762763487</v>
      </c>
      <c r="G9">
        <f t="shared" si="10"/>
        <v>7.3214455205381679</v>
      </c>
      <c r="H9">
        <f t="shared" si="4"/>
        <v>926.67379544180437</v>
      </c>
      <c r="I9">
        <f t="shared" si="5"/>
        <v>194003.9031502576</v>
      </c>
      <c r="N9" s="4">
        <f>Input!J10</f>
        <v>8.6936936936945131</v>
      </c>
      <c r="O9">
        <f t="shared" si="6"/>
        <v>3.414843414844654</v>
      </c>
      <c r="P9">
        <f t="shared" si="7"/>
        <v>2.2601388346058933</v>
      </c>
      <c r="Q9">
        <f t="shared" si="8"/>
        <v>1.3333426676243727</v>
      </c>
      <c r="R9">
        <f t="shared" si="9"/>
        <v>11.661155547907898</v>
      </c>
      <c r="T9" s="21"/>
      <c r="U9" s="22"/>
    </row>
    <row r="10" spans="1:27" x14ac:dyDescent="0.25">
      <c r="A10">
        <f>Input!G11</f>
        <v>132</v>
      </c>
      <c r="B10">
        <f t="shared" si="0"/>
        <v>7</v>
      </c>
      <c r="C10">
        <f t="shared" si="1"/>
        <v>1.9459101490553132</v>
      </c>
      <c r="D10">
        <f t="shared" si="2"/>
        <v>-6.5239016191215171</v>
      </c>
      <c r="E10" s="4">
        <f>Input!I11</f>
        <v>4318.7601887601895</v>
      </c>
      <c r="F10">
        <f t="shared" si="3"/>
        <v>46.743886743887742</v>
      </c>
      <c r="G10">
        <f t="shared" si="10"/>
        <v>10.017656077197458</v>
      </c>
      <c r="H10">
        <f t="shared" si="4"/>
        <v>1348.8160189829418</v>
      </c>
      <c r="I10">
        <f t="shared" si="5"/>
        <v>191636.03368327155</v>
      </c>
      <c r="N10" s="4">
        <f>Input!J11</f>
        <v>8.9811239811242558</v>
      </c>
      <c r="O10">
        <f t="shared" si="6"/>
        <v>3.7022737022743968</v>
      </c>
      <c r="P10">
        <f t="shared" si="7"/>
        <v>2.69621055665929</v>
      </c>
      <c r="Q10">
        <f t="shared" si="8"/>
        <v>1.0121630529649637</v>
      </c>
      <c r="R10">
        <f t="shared" si="9"/>
        <v>13.706830566552568</v>
      </c>
    </row>
    <row r="11" spans="1:27" x14ac:dyDescent="0.25">
      <c r="A11">
        <f>Input!G12</f>
        <v>133</v>
      </c>
      <c r="B11">
        <f t="shared" si="0"/>
        <v>8</v>
      </c>
      <c r="C11">
        <f t="shared" si="1"/>
        <v>2.0794415416798357</v>
      </c>
      <c r="D11">
        <f t="shared" si="2"/>
        <v>-6.480177667543594</v>
      </c>
      <c r="E11" s="4">
        <f>Input!I12</f>
        <v>4328.1231231231232</v>
      </c>
      <c r="F11">
        <f t="shared" si="3"/>
        <v>56.106821106821371</v>
      </c>
      <c r="G11">
        <f t="shared" si="10"/>
        <v>13.152598360701271</v>
      </c>
      <c r="H11">
        <f t="shared" si="4"/>
        <v>1845.0652517233016</v>
      </c>
      <c r="I11">
        <f t="shared" si="5"/>
        <v>188901.14100828921</v>
      </c>
      <c r="N11" s="4">
        <f>Input!J12</f>
        <v>9.362934362933629</v>
      </c>
      <c r="O11">
        <f t="shared" si="6"/>
        <v>4.08408408408377</v>
      </c>
      <c r="P11">
        <f t="shared" si="7"/>
        <v>3.1349422835038125</v>
      </c>
      <c r="Q11">
        <f t="shared" si="8"/>
        <v>0.90087015760816369</v>
      </c>
      <c r="R11">
        <f t="shared" si="9"/>
        <v>16.679742805866365</v>
      </c>
    </row>
    <row r="12" spans="1:27" x14ac:dyDescent="0.25">
      <c r="A12">
        <f>Input!G13</f>
        <v>134</v>
      </c>
      <c r="B12">
        <f t="shared" si="0"/>
        <v>9</v>
      </c>
      <c r="C12">
        <f t="shared" si="1"/>
        <v>2.1972245773362196</v>
      </c>
      <c r="D12">
        <f t="shared" si="2"/>
        <v>-6.4416104089647703</v>
      </c>
      <c r="E12" s="4">
        <f>Input!I13</f>
        <v>4338.8996138996145</v>
      </c>
      <c r="F12">
        <f t="shared" si="3"/>
        <v>66.883311883312672</v>
      </c>
      <c r="G12">
        <f t="shared" si="10"/>
        <v>16.727746807690163</v>
      </c>
      <c r="H12">
        <f t="shared" si="4"/>
        <v>2515.5807080550039</v>
      </c>
      <c r="I12">
        <f t="shared" si="5"/>
        <v>185806.20639596201</v>
      </c>
      <c r="N12" s="4">
        <f>Input!J13</f>
        <v>10.7764907764913</v>
      </c>
      <c r="O12">
        <f t="shared" si="6"/>
        <v>5.4976404976414415</v>
      </c>
      <c r="P12">
        <f t="shared" si="7"/>
        <v>3.5751484469888921</v>
      </c>
      <c r="Q12">
        <f t="shared" si="8"/>
        <v>3.6959756848222445</v>
      </c>
      <c r="R12">
        <f t="shared" si="9"/>
        <v>30.224051041307238</v>
      </c>
    </row>
    <row r="13" spans="1:27" x14ac:dyDescent="0.25">
      <c r="A13">
        <f>Input!G14</f>
        <v>135</v>
      </c>
      <c r="B13">
        <f t="shared" si="0"/>
        <v>10</v>
      </c>
      <c r="C13">
        <f t="shared" si="1"/>
        <v>2.3025850929940459</v>
      </c>
      <c r="D13">
        <f t="shared" si="2"/>
        <v>-6.4071108205586063</v>
      </c>
      <c r="E13" s="4">
        <f>Input!I14</f>
        <v>4349.4787644787648</v>
      </c>
      <c r="F13">
        <f t="shared" si="3"/>
        <v>77.462462462463009</v>
      </c>
      <c r="G13">
        <f t="shared" si="10"/>
        <v>20.743737160675153</v>
      </c>
      <c r="H13">
        <f t="shared" si="4"/>
        <v>3217.0137998596701</v>
      </c>
      <c r="I13">
        <f t="shared" si="5"/>
        <v>182360.12968972599</v>
      </c>
      <c r="N13" s="4">
        <f>Input!J14</f>
        <v>10.579150579150337</v>
      </c>
      <c r="O13">
        <f t="shared" si="6"/>
        <v>5.3003003003004778</v>
      </c>
      <c r="P13">
        <f t="shared" si="7"/>
        <v>4.0159903529849874</v>
      </c>
      <c r="Q13">
        <f t="shared" si="8"/>
        <v>1.6494520407735178</v>
      </c>
      <c r="R13">
        <f t="shared" si="9"/>
        <v>28.093183273365334</v>
      </c>
    </row>
    <row r="14" spans="1:27" x14ac:dyDescent="0.25">
      <c r="A14">
        <f>Input!G15</f>
        <v>136</v>
      </c>
      <c r="B14">
        <f t="shared" si="0"/>
        <v>11</v>
      </c>
      <c r="C14">
        <f t="shared" si="1"/>
        <v>2.3978952727983707</v>
      </c>
      <c r="D14">
        <f t="shared" si="2"/>
        <v>-6.3759021466674746</v>
      </c>
      <c r="E14" s="4">
        <f>Input!I15</f>
        <v>4360.0557700557702</v>
      </c>
      <c r="F14">
        <f t="shared" si="3"/>
        <v>88.039468039468375</v>
      </c>
      <c r="G14">
        <f t="shared" si="10"/>
        <v>25.200596089911485</v>
      </c>
      <c r="H14">
        <f t="shared" si="4"/>
        <v>3948.7238278928075</v>
      </c>
      <c r="I14">
        <f t="shared" si="5"/>
        <v>178573.5108500194</v>
      </c>
      <c r="N14" s="4">
        <f>Input!J15</f>
        <v>10.577005577005366</v>
      </c>
      <c r="O14">
        <f t="shared" si="6"/>
        <v>5.2981552981555069</v>
      </c>
      <c r="P14">
        <f t="shared" si="7"/>
        <v>4.4568589292363328</v>
      </c>
      <c r="Q14">
        <f t="shared" si="8"/>
        <v>0.70777958035658717</v>
      </c>
      <c r="R14">
        <f t="shared" si="9"/>
        <v>28.07044956337327</v>
      </c>
    </row>
    <row r="15" spans="1:27" x14ac:dyDescent="0.25">
      <c r="A15">
        <f>Input!G16</f>
        <v>137</v>
      </c>
      <c r="B15">
        <f t="shared" si="0"/>
        <v>12</v>
      </c>
      <c r="C15">
        <f t="shared" si="1"/>
        <v>2.4849066497880004</v>
      </c>
      <c r="D15">
        <f t="shared" si="2"/>
        <v>-6.347410859641653</v>
      </c>
      <c r="E15" s="4">
        <f>Input!I16</f>
        <v>4371.0081510081518</v>
      </c>
      <c r="F15">
        <f t="shared" si="3"/>
        <v>98.99184899185002</v>
      </c>
      <c r="G15">
        <f t="shared" si="10"/>
        <v>30.097899094492782</v>
      </c>
      <c r="H15">
        <f t="shared" si="4"/>
        <v>4746.3763324595684</v>
      </c>
      <c r="I15">
        <f t="shared" si="5"/>
        <v>174458.49382398595</v>
      </c>
      <c r="N15" s="4">
        <f>Input!J16</f>
        <v>10.952380952381645</v>
      </c>
      <c r="O15">
        <f t="shared" si="6"/>
        <v>5.6735306735317863</v>
      </c>
      <c r="P15">
        <f t="shared" si="7"/>
        <v>4.897303004581298</v>
      </c>
      <c r="Q15">
        <f t="shared" si="8"/>
        <v>0.60252939404430894</v>
      </c>
      <c r="R15">
        <f t="shared" si="9"/>
        <v>32.188950303506047</v>
      </c>
    </row>
    <row r="16" spans="1:27" x14ac:dyDescent="0.25">
      <c r="A16">
        <f>Input!G17</f>
        <v>138</v>
      </c>
      <c r="B16">
        <f t="shared" si="0"/>
        <v>13</v>
      </c>
      <c r="C16">
        <f t="shared" si="1"/>
        <v>2.5649493574615367</v>
      </c>
      <c r="D16">
        <f t="shared" si="2"/>
        <v>-6.3212014162613652</v>
      </c>
      <c r="E16" s="4">
        <f>Input!I17</f>
        <v>4381.9755469755473</v>
      </c>
      <c r="F16">
        <f t="shared" si="3"/>
        <v>109.95924495924555</v>
      </c>
      <c r="G16">
        <f t="shared" si="10"/>
        <v>35.434882439926277</v>
      </c>
      <c r="H16">
        <f t="shared" si="4"/>
        <v>5553.8806089109203</v>
      </c>
      <c r="I16">
        <f t="shared" si="5"/>
        <v>170028.65038426791</v>
      </c>
      <c r="N16" s="4">
        <f>Input!J17</f>
        <v>10.967395967395532</v>
      </c>
      <c r="O16">
        <f t="shared" si="6"/>
        <v>5.6885456885456733</v>
      </c>
      <c r="P16">
        <f t="shared" si="7"/>
        <v>5.3369833454334934</v>
      </c>
      <c r="Q16">
        <f t="shared" si="8"/>
        <v>0.12359608109452613</v>
      </c>
      <c r="R16">
        <f t="shared" si="9"/>
        <v>32.359552050671567</v>
      </c>
    </row>
    <row r="17" spans="1:18" x14ac:dyDescent="0.25">
      <c r="A17">
        <f>Input!G18</f>
        <v>139</v>
      </c>
      <c r="B17">
        <f t="shared" si="0"/>
        <v>14</v>
      </c>
      <c r="C17">
        <f t="shared" si="1"/>
        <v>2.6390573296152584</v>
      </c>
      <c r="D17">
        <f t="shared" si="2"/>
        <v>-6.2969352618964596</v>
      </c>
      <c r="E17" s="4">
        <f>Input!I18</f>
        <v>4393.1059631059634</v>
      </c>
      <c r="F17">
        <f t="shared" si="3"/>
        <v>121.0896610896616</v>
      </c>
      <c r="G17">
        <f t="shared" si="10"/>
        <v>41.210524507859368</v>
      </c>
      <c r="H17">
        <f t="shared" si="4"/>
        <v>6380.6764610542177</v>
      </c>
      <c r="I17">
        <f t="shared" si="5"/>
        <v>165298.89064781842</v>
      </c>
      <c r="N17" s="4">
        <f>Input!J18</f>
        <v>11.130416130416052</v>
      </c>
      <c r="O17">
        <f t="shared" si="6"/>
        <v>5.8515658515661926</v>
      </c>
      <c r="P17">
        <f t="shared" si="7"/>
        <v>5.7756420679330889</v>
      </c>
      <c r="Q17">
        <f t="shared" si="8"/>
        <v>5.7644209211663456E-3</v>
      </c>
      <c r="R17">
        <f t="shared" si="9"/>
        <v>34.240822915215581</v>
      </c>
    </row>
    <row r="18" spans="1:18" x14ac:dyDescent="0.25">
      <c r="A18">
        <f>Input!G19</f>
        <v>140</v>
      </c>
      <c r="B18">
        <f t="shared" si="0"/>
        <v>15</v>
      </c>
      <c r="C18">
        <f t="shared" si="1"/>
        <v>2.7080502011022101</v>
      </c>
      <c r="D18">
        <f t="shared" si="2"/>
        <v>-6.2743440126566661</v>
      </c>
      <c r="E18" s="4">
        <f>Input!I19</f>
        <v>4404.3436293436289</v>
      </c>
      <c r="F18">
        <f t="shared" si="3"/>
        <v>132.32732732732711</v>
      </c>
      <c r="G18">
        <f t="shared" si="10"/>
        <v>47.423606146786788</v>
      </c>
      <c r="H18">
        <f t="shared" si="4"/>
        <v>7208.6418703029303</v>
      </c>
      <c r="I18">
        <f t="shared" si="5"/>
        <v>160285.39201843485</v>
      </c>
      <c r="N18" s="4">
        <f>Input!J19</f>
        <v>11.237666237665508</v>
      </c>
      <c r="O18">
        <f t="shared" si="6"/>
        <v>5.9588159588156486</v>
      </c>
      <c r="P18">
        <f t="shared" si="7"/>
        <v>6.2130816389274184</v>
      </c>
      <c r="Q18">
        <f t="shared" si="8"/>
        <v>6.4651036082700827E-2</v>
      </c>
      <c r="R18">
        <f t="shared" si="9"/>
        <v>35.507487631036057</v>
      </c>
    </row>
    <row r="19" spans="1:18" x14ac:dyDescent="0.25">
      <c r="A19">
        <f>Input!G20</f>
        <v>141</v>
      </c>
      <c r="B19">
        <f t="shared" si="0"/>
        <v>16</v>
      </c>
      <c r="C19">
        <f t="shared" si="1"/>
        <v>2.7725887222397811</v>
      </c>
      <c r="D19">
        <f t="shared" si="2"/>
        <v>-6.2532113103185374</v>
      </c>
      <c r="E19" s="4">
        <f>Input!I20</f>
        <v>4413.8760188760189</v>
      </c>
      <c r="F19">
        <f t="shared" si="3"/>
        <v>141.85971685971708</v>
      </c>
      <c r="G19">
        <f t="shared" si="10"/>
        <v>54.072756224968202</v>
      </c>
      <c r="H19">
        <f t="shared" si="4"/>
        <v>7706.5504574869492</v>
      </c>
      <c r="I19">
        <f t="shared" si="5"/>
        <v>155005.54123034741</v>
      </c>
      <c r="N19" s="4">
        <f>Input!J20</f>
        <v>9.5323895323899706</v>
      </c>
      <c r="O19">
        <f t="shared" si="6"/>
        <v>4.2535392535401115</v>
      </c>
      <c r="P19">
        <f t="shared" si="7"/>
        <v>6.6491500781814175</v>
      </c>
      <c r="Q19">
        <f t="shared" si="8"/>
        <v>5.7389512231385975</v>
      </c>
      <c r="R19">
        <f t="shared" si="9"/>
        <v>18.09259618140657</v>
      </c>
    </row>
    <row r="20" spans="1:18" x14ac:dyDescent="0.25">
      <c r="A20">
        <f>Input!G21</f>
        <v>142</v>
      </c>
      <c r="B20">
        <f t="shared" si="0"/>
        <v>17</v>
      </c>
      <c r="C20">
        <f t="shared" si="1"/>
        <v>2.8332133440562162</v>
      </c>
      <c r="D20">
        <f t="shared" si="2"/>
        <v>-6.2333601878473948</v>
      </c>
      <c r="E20" s="4">
        <f>Input!I21</f>
        <v>4423.4555984555991</v>
      </c>
      <c r="F20">
        <f t="shared" si="3"/>
        <v>151.43929643929732</v>
      </c>
      <c r="G20">
        <f t="shared" si="10"/>
        <v>61.156486520954495</v>
      </c>
      <c r="H20">
        <f t="shared" si="4"/>
        <v>8150.9857667516208</v>
      </c>
      <c r="I20">
        <f t="shared" si="5"/>
        <v>149477.88595169137</v>
      </c>
      <c r="N20" s="4">
        <f>Input!J21</f>
        <v>9.5795795795802405</v>
      </c>
      <c r="O20">
        <f t="shared" si="6"/>
        <v>4.3007293007303815</v>
      </c>
      <c r="P20">
        <f t="shared" si="7"/>
        <v>7.0837302959862942</v>
      </c>
      <c r="Q20">
        <f t="shared" si="8"/>
        <v>7.7450945395954003</v>
      </c>
      <c r="R20">
        <f t="shared" si="9"/>
        <v>18.496272518160836</v>
      </c>
    </row>
    <row r="21" spans="1:18" x14ac:dyDescent="0.25">
      <c r="A21">
        <f>Input!G22</f>
        <v>143</v>
      </c>
      <c r="B21">
        <f t="shared" si="0"/>
        <v>18</v>
      </c>
      <c r="C21">
        <f t="shared" si="1"/>
        <v>2.8903717578961645</v>
      </c>
      <c r="D21">
        <f t="shared" si="2"/>
        <v>-6.2146440517397128</v>
      </c>
      <c r="E21" s="4">
        <f>Input!I22</f>
        <v>4433.3097383097383</v>
      </c>
      <c r="F21">
        <f t="shared" si="3"/>
        <v>161.29343629343657</v>
      </c>
      <c r="G21">
        <f t="shared" si="10"/>
        <v>68.673218782898545</v>
      </c>
      <c r="H21">
        <f t="shared" si="4"/>
        <v>8578.5046916993742</v>
      </c>
      <c r="I21">
        <f t="shared" si="5"/>
        <v>143722.09352685165</v>
      </c>
      <c r="N21" s="4">
        <f>Input!J22</f>
        <v>9.8541398541392482</v>
      </c>
      <c r="O21">
        <f t="shared" si="6"/>
        <v>4.5752895752893892</v>
      </c>
      <c r="P21">
        <f t="shared" si="7"/>
        <v>7.516732261944056</v>
      </c>
      <c r="Q21">
        <f t="shared" si="8"/>
        <v>8.6520850788742241</v>
      </c>
      <c r="R21">
        <f t="shared" si="9"/>
        <v>20.933274697751759</v>
      </c>
    </row>
    <row r="22" spans="1:18" x14ac:dyDescent="0.25">
      <c r="A22">
        <f>Input!G23</f>
        <v>144</v>
      </c>
      <c r="B22">
        <f t="shared" si="0"/>
        <v>19</v>
      </c>
      <c r="C22">
        <f t="shared" si="1"/>
        <v>2.9444389791664403</v>
      </c>
      <c r="D22">
        <f t="shared" si="2"/>
        <v>-6.1969401057363802</v>
      </c>
      <c r="E22" s="4">
        <f>Input!I23</f>
        <v>4443.337623337623</v>
      </c>
      <c r="F22">
        <f t="shared" si="3"/>
        <v>171.32132132132119</v>
      </c>
      <c r="G22">
        <f t="shared" si="10"/>
        <v>76.621305939530842</v>
      </c>
      <c r="H22">
        <f t="shared" si="4"/>
        <v>8968.0929133113295</v>
      </c>
      <c r="I22">
        <f t="shared" si="5"/>
        <v>137758.91516245701</v>
      </c>
      <c r="N22" s="4">
        <f>Input!J23</f>
        <v>10.027885027884622</v>
      </c>
      <c r="O22">
        <f t="shared" si="6"/>
        <v>4.7490347490347631</v>
      </c>
      <c r="P22">
        <f t="shared" si="7"/>
        <v>7.9480871566322984</v>
      </c>
      <c r="Q22">
        <f t="shared" si="8"/>
        <v>10.233936306555586</v>
      </c>
      <c r="R22">
        <f t="shared" si="9"/>
        <v>22.553331047539675</v>
      </c>
    </row>
    <row r="23" spans="1:18" x14ac:dyDescent="0.25">
      <c r="A23">
        <f>Input!G24</f>
        <v>145</v>
      </c>
      <c r="B23">
        <f t="shared" si="0"/>
        <v>20</v>
      </c>
      <c r="C23">
        <f t="shared" si="1"/>
        <v>2.9957322735539909</v>
      </c>
      <c r="D23">
        <f t="shared" si="2"/>
        <v>-6.1801444633335505</v>
      </c>
      <c r="E23" s="4">
        <f>Input!I24</f>
        <v>4453.2368082368075</v>
      </c>
      <c r="F23">
        <f t="shared" si="3"/>
        <v>181.22050622050574</v>
      </c>
      <c r="G23">
        <f t="shared" si="10"/>
        <v>84.999048879457433</v>
      </c>
      <c r="H23">
        <f t="shared" si="4"/>
        <v>9258.5688528351784</v>
      </c>
      <c r="I23">
        <f t="shared" si="5"/>
        <v>131610.15434454236</v>
      </c>
      <c r="N23" s="4">
        <f>Input!J24</f>
        <v>9.8991848991845472</v>
      </c>
      <c r="O23">
        <f t="shared" si="6"/>
        <v>4.6203346203346882</v>
      </c>
      <c r="P23">
        <f t="shared" si="7"/>
        <v>8.3777429399265895</v>
      </c>
      <c r="Q23">
        <f t="shared" si="8"/>
        <v>14.118117280138435</v>
      </c>
      <c r="R23">
        <f t="shared" si="9"/>
        <v>21.347492003863287</v>
      </c>
    </row>
    <row r="24" spans="1:18" x14ac:dyDescent="0.25">
      <c r="A24">
        <f>Input!G25</f>
        <v>146</v>
      </c>
      <c r="B24">
        <f t="shared" si="0"/>
        <v>21</v>
      </c>
      <c r="C24">
        <f t="shared" si="1"/>
        <v>3.044522437723423</v>
      </c>
      <c r="D24">
        <f t="shared" si="2"/>
        <v>-6.1641684539945203</v>
      </c>
      <c r="E24" s="4">
        <f>Input!I25</f>
        <v>4463.1767481767483</v>
      </c>
      <c r="F24">
        <f t="shared" si="3"/>
        <v>191.16044616044655</v>
      </c>
      <c r="G24">
        <f t="shared" si="10"/>
        <v>93.804709828808186</v>
      </c>
      <c r="H24">
        <f t="shared" si="4"/>
        <v>9478.1393966754913</v>
      </c>
      <c r="I24">
        <f t="shared" si="5"/>
        <v>125298.63860298903</v>
      </c>
      <c r="N24" s="4">
        <f>Input!J25</f>
        <v>9.9399399399408139</v>
      </c>
      <c r="O24">
        <f t="shared" si="6"/>
        <v>4.6610896610909549</v>
      </c>
      <c r="P24">
        <f t="shared" si="7"/>
        <v>8.8056609493507576</v>
      </c>
      <c r="Q24">
        <f t="shared" si="8"/>
        <v>17.177471163467519</v>
      </c>
      <c r="R24">
        <f t="shared" si="9"/>
        <v>21.725756828728993</v>
      </c>
    </row>
    <row r="25" spans="1:18" x14ac:dyDescent="0.25">
      <c r="A25">
        <f>Input!G26</f>
        <v>147</v>
      </c>
      <c r="B25">
        <f t="shared" si="0"/>
        <v>22</v>
      </c>
      <c r="C25">
        <f t="shared" si="1"/>
        <v>3.0910424533583161</v>
      </c>
      <c r="D25">
        <f t="shared" si="2"/>
        <v>-6.1489357894424188</v>
      </c>
      <c r="E25" s="4">
        <f>Input!I26</f>
        <v>4473.3419133419129</v>
      </c>
      <c r="F25">
        <f t="shared" si="3"/>
        <v>201.32561132561113</v>
      </c>
      <c r="G25">
        <f t="shared" si="10"/>
        <v>103.03652308790589</v>
      </c>
      <c r="H25">
        <f t="shared" si="4"/>
        <v>9660.744866599407</v>
      </c>
      <c r="I25">
        <f t="shared" si="5"/>
        <v>118848.19396766296</v>
      </c>
      <c r="N25" s="4">
        <f>Input!J26</f>
        <v>10.165165165164581</v>
      </c>
      <c r="O25">
        <f t="shared" si="6"/>
        <v>4.8863148863147217</v>
      </c>
      <c r="P25">
        <f t="shared" si="7"/>
        <v>9.2318132590977005</v>
      </c>
      <c r="Q25">
        <f t="shared" si="8"/>
        <v>18.883356107859516</v>
      </c>
      <c r="R25">
        <f t="shared" si="9"/>
        <v>23.876073168220852</v>
      </c>
    </row>
    <row r="26" spans="1:18" x14ac:dyDescent="0.25">
      <c r="A26">
        <f>Input!G27</f>
        <v>148</v>
      </c>
      <c r="B26">
        <f t="shared" si="0"/>
        <v>23</v>
      </c>
      <c r="C26">
        <f t="shared" si="1"/>
        <v>3.1354942159291497</v>
      </c>
      <c r="D26">
        <f t="shared" si="2"/>
        <v>-6.1343803603706526</v>
      </c>
      <c r="E26" s="4">
        <f>Input!I27</f>
        <v>4483.7258687258682</v>
      </c>
      <c r="F26">
        <f t="shared" si="3"/>
        <v>211.70956670956639</v>
      </c>
      <c r="G26">
        <f t="shared" si="10"/>
        <v>112.69270369657802</v>
      </c>
      <c r="H26">
        <f t="shared" si="4"/>
        <v>9804.3391609329028</v>
      </c>
      <c r="I26">
        <f t="shared" si="5"/>
        <v>112283.62162226404</v>
      </c>
      <c r="N26" s="4">
        <f>Input!J27</f>
        <v>10.383955383955254</v>
      </c>
      <c r="O26">
        <f t="shared" si="6"/>
        <v>5.1051051051053946</v>
      </c>
      <c r="P26">
        <f t="shared" si="7"/>
        <v>9.6561806086721322</v>
      </c>
      <c r="Q26">
        <f t="shared" si="8"/>
        <v>20.712288239165236</v>
      </c>
      <c r="R26">
        <f t="shared" si="9"/>
        <v>26.062098134173162</v>
      </c>
    </row>
    <row r="27" spans="1:18" x14ac:dyDescent="0.25">
      <c r="A27">
        <f>Input!G28</f>
        <v>149</v>
      </c>
      <c r="B27">
        <f t="shared" si="0"/>
        <v>24</v>
      </c>
      <c r="C27">
        <f t="shared" si="1"/>
        <v>3.1780538303479458</v>
      </c>
      <c r="D27">
        <f t="shared" si="2"/>
        <v>-6.1204445024165972</v>
      </c>
      <c r="E27" s="4">
        <f>Input!I28</f>
        <v>4494.6181896181897</v>
      </c>
      <c r="F27">
        <f t="shared" si="3"/>
        <v>222.60188760188794</v>
      </c>
      <c r="G27">
        <f t="shared" si="10"/>
        <v>122.77145446003519</v>
      </c>
      <c r="H27">
        <f t="shared" si="4"/>
        <v>9966.115381289932</v>
      </c>
      <c r="I27">
        <f t="shared" si="5"/>
        <v>105630.6763781959</v>
      </c>
      <c r="N27" s="4">
        <f>Input!J28</f>
        <v>10.89232089232155</v>
      </c>
      <c r="O27">
        <f t="shared" si="6"/>
        <v>5.6134706134716907</v>
      </c>
      <c r="P27">
        <f t="shared" si="7"/>
        <v>10.078750763457169</v>
      </c>
      <c r="Q27">
        <f t="shared" si="8"/>
        <v>19.938726817854334</v>
      </c>
      <c r="R27">
        <f t="shared" si="9"/>
        <v>31.511052328310239</v>
      </c>
    </row>
    <row r="28" spans="1:18" x14ac:dyDescent="0.25">
      <c r="A28">
        <f>Input!G29</f>
        <v>150</v>
      </c>
      <c r="B28">
        <f t="shared" si="0"/>
        <v>25</v>
      </c>
      <c r="C28">
        <f t="shared" si="1"/>
        <v>3.2188758248682006</v>
      </c>
      <c r="D28">
        <f t="shared" si="2"/>
        <v>-6.1070776163485645</v>
      </c>
      <c r="E28" s="4">
        <f>Input!I29</f>
        <v>4505.6756756756758</v>
      </c>
      <c r="F28">
        <f t="shared" si="3"/>
        <v>233.65937365937407</v>
      </c>
      <c r="G28">
        <f t="shared" si="10"/>
        <v>133.27097166654522</v>
      </c>
      <c r="H28">
        <f t="shared" si="4"/>
        <v>10077.831254673803</v>
      </c>
      <c r="I28">
        <f t="shared" si="5"/>
        <v>98916.046675750054</v>
      </c>
      <c r="N28" s="4">
        <f>Input!J29</f>
        <v>11.05748605748613</v>
      </c>
      <c r="O28">
        <f t="shared" si="6"/>
        <v>5.7786357786362714</v>
      </c>
      <c r="P28">
        <f t="shared" si="7"/>
        <v>10.499517206510022</v>
      </c>
      <c r="Q28">
        <f t="shared" si="8"/>
        <v>22.286721456043306</v>
      </c>
      <c r="R28">
        <f t="shared" si="9"/>
        <v>33.392631462135228</v>
      </c>
    </row>
    <row r="29" spans="1:18" x14ac:dyDescent="0.25">
      <c r="A29">
        <f>Input!G30</f>
        <v>151</v>
      </c>
      <c r="B29">
        <f t="shared" si="0"/>
        <v>26</v>
      </c>
      <c r="C29">
        <f t="shared" si="1"/>
        <v>3.2580965380214821</v>
      </c>
      <c r="D29">
        <f t="shared" si="2"/>
        <v>-6.0942350590363077</v>
      </c>
      <c r="E29" s="4">
        <f>Input!I30</f>
        <v>4516.9734019734015</v>
      </c>
      <c r="F29">
        <f t="shared" si="3"/>
        <v>244.95709995709967</v>
      </c>
      <c r="G29">
        <f t="shared" si="10"/>
        <v>144.18944975352645</v>
      </c>
      <c r="H29">
        <f t="shared" si="4"/>
        <v>10154.119327549692</v>
      </c>
      <c r="I29">
        <f t="shared" si="5"/>
        <v>92167.33588287051</v>
      </c>
      <c r="N29" s="4">
        <f>Input!J30</f>
        <v>11.297726297725603</v>
      </c>
      <c r="O29">
        <f t="shared" si="6"/>
        <v>6.0188760188757442</v>
      </c>
      <c r="P29">
        <f t="shared" si="7"/>
        <v>10.918478086981231</v>
      </c>
      <c r="Q29">
        <f t="shared" si="8"/>
        <v>24.006100425783568</v>
      </c>
      <c r="R29">
        <f t="shared" si="9"/>
        <v>36.226868530597528</v>
      </c>
    </row>
    <row r="30" spans="1:18" x14ac:dyDescent="0.25">
      <c r="A30">
        <f>Input!G31</f>
        <v>152</v>
      </c>
      <c r="B30">
        <f t="shared" si="0"/>
        <v>27</v>
      </c>
      <c r="C30">
        <f t="shared" si="1"/>
        <v>3.2958368660043291</v>
      </c>
      <c r="D30">
        <f t="shared" si="2"/>
        <v>-6.0818772438377735</v>
      </c>
      <c r="E30" s="4">
        <f>Input!I31</f>
        <v>4528.2582582582581</v>
      </c>
      <c r="F30">
        <f t="shared" si="3"/>
        <v>256.24195624195636</v>
      </c>
      <c r="G30">
        <f t="shared" si="10"/>
        <v>155.52508512274028</v>
      </c>
      <c r="H30">
        <f t="shared" si="4"/>
        <v>10143.888128044782</v>
      </c>
      <c r="I30">
        <f t="shared" si="5"/>
        <v>85413.044709035399</v>
      </c>
      <c r="N30" s="4">
        <f>Input!J31</f>
        <v>11.284856284856687</v>
      </c>
      <c r="O30">
        <f t="shared" si="6"/>
        <v>6.0060060060068281</v>
      </c>
      <c r="P30">
        <f t="shared" si="7"/>
        <v>11.335635369213842</v>
      </c>
      <c r="Q30">
        <f t="shared" si="8"/>
        <v>28.404949149158398</v>
      </c>
      <c r="R30">
        <f t="shared" si="9"/>
        <v>36.072108144190089</v>
      </c>
    </row>
    <row r="31" spans="1:18" x14ac:dyDescent="0.25">
      <c r="A31">
        <f>Input!G32</f>
        <v>153</v>
      </c>
      <c r="B31">
        <f t="shared" si="0"/>
        <v>28</v>
      </c>
      <c r="C31">
        <f t="shared" si="1"/>
        <v>3.3322045101752038</v>
      </c>
      <c r="D31">
        <f t="shared" si="2"/>
        <v>-6.0699689046714038</v>
      </c>
      <c r="E31" s="4">
        <f>Input!I32</f>
        <v>4539.5388245388249</v>
      </c>
      <c r="F31">
        <f t="shared" si="3"/>
        <v>267.5225225225231</v>
      </c>
      <c r="G31">
        <f t="shared" si="10"/>
        <v>167.27607926286018</v>
      </c>
      <c r="H31">
        <f t="shared" si="4"/>
        <v>10049.349386212818</v>
      </c>
      <c r="I31">
        <f t="shared" si="5"/>
        <v>78682.554587698745</v>
      </c>
      <c r="N31" s="4">
        <f>Input!J32</f>
        <v>11.280566280566745</v>
      </c>
      <c r="O31">
        <f t="shared" si="6"/>
        <v>6.0017160017168862</v>
      </c>
      <c r="P31">
        <f t="shared" si="7"/>
        <v>11.750994140119913</v>
      </c>
      <c r="Q31">
        <f t="shared" si="8"/>
        <v>33.054199112718969</v>
      </c>
      <c r="R31">
        <f t="shared" si="9"/>
        <v>36.020594965264529</v>
      </c>
    </row>
    <row r="32" spans="1:18" x14ac:dyDescent="0.25">
      <c r="A32">
        <f>Input!G33</f>
        <v>154</v>
      </c>
      <c r="B32">
        <f t="shared" si="0"/>
        <v>29</v>
      </c>
      <c r="C32">
        <f t="shared" si="1"/>
        <v>3.3672958299864741</v>
      </c>
      <c r="D32">
        <f t="shared" si="2"/>
        <v>-6.0584784892861032</v>
      </c>
      <c r="E32" s="4">
        <f>Input!I33</f>
        <v>4551.3620763620766</v>
      </c>
      <c r="F32">
        <f t="shared" si="3"/>
        <v>279.34577434577477</v>
      </c>
      <c r="G32">
        <f t="shared" si="10"/>
        <v>179.44064130521971</v>
      </c>
      <c r="H32">
        <f t="shared" si="4"/>
        <v>9981.0356078510049</v>
      </c>
      <c r="I32">
        <f t="shared" si="5"/>
        <v>72006.111908320629</v>
      </c>
      <c r="N32" s="4">
        <f>Input!J33</f>
        <v>11.823251823251667</v>
      </c>
      <c r="O32">
        <f t="shared" si="6"/>
        <v>6.5444015444018078</v>
      </c>
      <c r="P32">
        <f t="shared" si="7"/>
        <v>12.164562042359544</v>
      </c>
      <c r="Q32">
        <f t="shared" si="8"/>
        <v>31.586204022804544</v>
      </c>
      <c r="R32">
        <f t="shared" si="9"/>
        <v>42.829191574368764</v>
      </c>
    </row>
    <row r="33" spans="1:18" x14ac:dyDescent="0.25">
      <c r="A33">
        <f>Input!G34</f>
        <v>155</v>
      </c>
      <c r="B33">
        <f t="shared" si="0"/>
        <v>30</v>
      </c>
      <c r="C33">
        <f t="shared" si="1"/>
        <v>3.4011973816621555</v>
      </c>
      <c r="D33">
        <f t="shared" si="2"/>
        <v>-6.0473776554316112</v>
      </c>
      <c r="E33" s="4">
        <f>Input!I34</f>
        <v>4563.4491634491642</v>
      </c>
      <c r="F33">
        <f t="shared" si="3"/>
        <v>291.43286143286241</v>
      </c>
      <c r="G33">
        <f t="shared" si="10"/>
        <v>192.01699011345588</v>
      </c>
      <c r="H33">
        <f t="shared" si="4"/>
        <v>9883.5154701967986</v>
      </c>
      <c r="I33">
        <f t="shared" si="5"/>
        <v>65414.813000423157</v>
      </c>
      <c r="N33" s="4">
        <f>Input!J34</f>
        <v>12.087087087087639</v>
      </c>
      <c r="O33">
        <f t="shared" si="6"/>
        <v>6.8082368082377798</v>
      </c>
      <c r="P33">
        <f t="shared" si="7"/>
        <v>12.576348808236157</v>
      </c>
      <c r="Q33">
        <f t="shared" si="8"/>
        <v>33.271116044525272</v>
      </c>
      <c r="R33">
        <f t="shared" si="9"/>
        <v>46.352088437043754</v>
      </c>
    </row>
    <row r="34" spans="1:18" x14ac:dyDescent="0.25">
      <c r="A34">
        <f>Input!G35</f>
        <v>156</v>
      </c>
      <c r="B34">
        <f t="shared" si="0"/>
        <v>31</v>
      </c>
      <c r="C34">
        <f t="shared" si="1"/>
        <v>3.4339872044851463</v>
      </c>
      <c r="D34">
        <f t="shared" si="2"/>
        <v>-6.0366408496724393</v>
      </c>
      <c r="E34" s="4">
        <f>Input!I35</f>
        <v>4575.7378807378818</v>
      </c>
      <c r="F34">
        <f t="shared" si="3"/>
        <v>303.72157872158004</v>
      </c>
      <c r="G34">
        <f t="shared" si="10"/>
        <v>205.00335598820715</v>
      </c>
      <c r="H34">
        <f t="shared" si="4"/>
        <v>9745.2874996358223</v>
      </c>
      <c r="I34">
        <f t="shared" si="5"/>
        <v>58940.589788894678</v>
      </c>
      <c r="N34" s="4">
        <f>Input!J35</f>
        <v>12.288717288717635</v>
      </c>
      <c r="O34">
        <f t="shared" si="6"/>
        <v>7.0098670098677758</v>
      </c>
      <c r="P34">
        <f t="shared" si="7"/>
        <v>12.98636587475128</v>
      </c>
      <c r="Q34">
        <f t="shared" si="8"/>
        <v>35.718538681953817</v>
      </c>
      <c r="R34">
        <f t="shared" si="9"/>
        <v>49.138235496032593</v>
      </c>
    </row>
    <row r="35" spans="1:18" x14ac:dyDescent="0.25">
      <c r="A35">
        <f>Input!G36</f>
        <v>157</v>
      </c>
      <c r="B35">
        <f t="shared" si="0"/>
        <v>32</v>
      </c>
      <c r="C35">
        <f t="shared" si="1"/>
        <v>3.4657359027997265</v>
      </c>
      <c r="D35">
        <f t="shared" si="2"/>
        <v>-6.0262449530934816</v>
      </c>
      <c r="E35" s="4">
        <f>Input!I36</f>
        <v>4588.2496782496773</v>
      </c>
      <c r="F35">
        <f t="shared" si="3"/>
        <v>316.23337623337557</v>
      </c>
      <c r="G35">
        <f t="shared" si="10"/>
        <v>218.3979820526643</v>
      </c>
      <c r="H35">
        <f t="shared" si="4"/>
        <v>9571.7643544951516</v>
      </c>
      <c r="I35">
        <f t="shared" si="5"/>
        <v>52616.196053045976</v>
      </c>
      <c r="N35" s="4">
        <f>Input!J36</f>
        <v>12.511797511795521</v>
      </c>
      <c r="O35">
        <f t="shared" si="6"/>
        <v>7.2329472329456621</v>
      </c>
      <c r="P35">
        <f t="shared" si="7"/>
        <v>13.394626064457151</v>
      </c>
      <c r="Q35">
        <f t="shared" si="8"/>
        <v>37.966286022696792</v>
      </c>
      <c r="R35">
        <f t="shared" si="9"/>
        <v>52.315525674576307</v>
      </c>
    </row>
    <row r="36" spans="1:18" x14ac:dyDescent="0.25">
      <c r="A36">
        <f>Input!G37</f>
        <v>158</v>
      </c>
      <c r="B36">
        <f t="shared" si="0"/>
        <v>33</v>
      </c>
      <c r="C36">
        <f t="shared" si="1"/>
        <v>3.4965075614664802</v>
      </c>
      <c r="D36">
        <f t="shared" si="2"/>
        <v>-6.0161689815404786</v>
      </c>
      <c r="E36" s="4">
        <f>Input!I37</f>
        <v>4600.7421707421709</v>
      </c>
      <c r="F36">
        <f t="shared" si="3"/>
        <v>328.72586872586908</v>
      </c>
      <c r="G36">
        <f t="shared" si="10"/>
        <v>232.19912537262169</v>
      </c>
      <c r="H36">
        <f t="shared" si="4"/>
        <v>9317.4121823836886</v>
      </c>
      <c r="I36">
        <f t="shared" si="5"/>
        <v>46475.194232521528</v>
      </c>
      <c r="N36" s="4">
        <f>Input!J37</f>
        <v>12.492492492493511</v>
      </c>
      <c r="O36">
        <f t="shared" si="6"/>
        <v>7.2136422136436522</v>
      </c>
      <c r="P36">
        <f t="shared" si="7"/>
        <v>13.801143319957392</v>
      </c>
      <c r="Q36">
        <f t="shared" si="8"/>
        <v>43.395170825684744</v>
      </c>
      <c r="R36">
        <f t="shared" si="9"/>
        <v>52.036633986461688</v>
      </c>
    </row>
    <row r="37" spans="1:18" x14ac:dyDescent="0.25">
      <c r="A37">
        <f>Input!G38</f>
        <v>159</v>
      </c>
      <c r="B37">
        <f t="shared" si="0"/>
        <v>34</v>
      </c>
      <c r="C37">
        <f t="shared" si="1"/>
        <v>3.5263605246161616</v>
      </c>
      <c r="D37">
        <f t="shared" si="2"/>
        <v>-6.0063938306223381</v>
      </c>
      <c r="E37" s="4">
        <f>Input!I38</f>
        <v>4613.2282282282276</v>
      </c>
      <c r="F37">
        <f t="shared" si="3"/>
        <v>341.21192621192586</v>
      </c>
      <c r="G37">
        <f t="shared" si="10"/>
        <v>246.40505785499093</v>
      </c>
      <c r="H37">
        <f t="shared" si="4"/>
        <v>8988.3422876491895</v>
      </c>
      <c r="I37">
        <f t="shared" si="5"/>
        <v>40551.942731704694</v>
      </c>
      <c r="N37" s="4">
        <f>Input!J38</f>
        <v>12.486057486056779</v>
      </c>
      <c r="O37">
        <f t="shared" si="6"/>
        <v>7.2072072072069204</v>
      </c>
      <c r="P37">
        <f t="shared" si="7"/>
        <v>14.205932482369237</v>
      </c>
      <c r="Q37">
        <f t="shared" si="8"/>
        <v>48.982155477195839</v>
      </c>
      <c r="R37">
        <f t="shared" si="9"/>
        <v>51.943835727615379</v>
      </c>
    </row>
    <row r="38" spans="1:18" x14ac:dyDescent="0.25">
      <c r="A38">
        <f>Input!G39</f>
        <v>160</v>
      </c>
      <c r="B38">
        <f t="shared" si="0"/>
        <v>35</v>
      </c>
      <c r="C38">
        <f t="shared" si="1"/>
        <v>3.5553480614894135</v>
      </c>
      <c r="D38">
        <f t="shared" si="2"/>
        <v>-5.9969020576864169</v>
      </c>
      <c r="E38" s="4">
        <f>Input!I39</f>
        <v>4626.398541398542</v>
      </c>
      <c r="F38">
        <f t="shared" si="3"/>
        <v>354.38223938224019</v>
      </c>
      <c r="G38">
        <f t="shared" si="10"/>
        <v>261.01406696097956</v>
      </c>
      <c r="H38">
        <f t="shared" si="4"/>
        <v>8717.6156212862534</v>
      </c>
      <c r="I38">
        <f t="shared" si="5"/>
        <v>34881.583681179749</v>
      </c>
      <c r="N38" s="4">
        <f>Input!J39</f>
        <v>13.17031317031433</v>
      </c>
      <c r="O38">
        <f t="shared" si="6"/>
        <v>7.8914628914644709</v>
      </c>
      <c r="P38">
        <f t="shared" si="7"/>
        <v>14.609009105988633</v>
      </c>
      <c r="Q38">
        <f t="shared" si="8"/>
        <v>45.125427144267903</v>
      </c>
      <c r="R38">
        <f t="shared" si="9"/>
        <v>62.275186567360791</v>
      </c>
    </row>
    <row r="39" spans="1:18" x14ac:dyDescent="0.25">
      <c r="A39">
        <f>Input!G40</f>
        <v>161</v>
      </c>
      <c r="B39">
        <f t="shared" si="0"/>
        <v>36</v>
      </c>
      <c r="C39">
        <f t="shared" si="1"/>
        <v>3.5835189384561099</v>
      </c>
      <c r="D39">
        <f t="shared" si="2"/>
        <v>-5.987677694514657</v>
      </c>
      <c r="E39" s="4">
        <f>Input!I40</f>
        <v>4639.3071643071644</v>
      </c>
      <c r="F39">
        <f t="shared" si="3"/>
        <v>367.29086229086261</v>
      </c>
      <c r="G39">
        <f t="shared" si="10"/>
        <v>276.0244562638772</v>
      </c>
      <c r="H39">
        <f t="shared" si="4"/>
        <v>8329.5568690825585</v>
      </c>
      <c r="I39">
        <f t="shared" si="5"/>
        <v>29500.031120477383</v>
      </c>
      <c r="N39" s="4">
        <f>Input!J40</f>
        <v>12.908622908622419</v>
      </c>
      <c r="O39">
        <f t="shared" si="6"/>
        <v>7.6297726297725603</v>
      </c>
      <c r="P39">
        <f t="shared" si="7"/>
        <v>15.010389302897616</v>
      </c>
      <c r="Q39">
        <f t="shared" si="8"/>
        <v>54.473502475611568</v>
      </c>
      <c r="R39">
        <f t="shared" si="9"/>
        <v>58.213430382026488</v>
      </c>
    </row>
    <row r="40" spans="1:18" x14ac:dyDescent="0.25">
      <c r="A40">
        <f>Input!G41</f>
        <v>162</v>
      </c>
      <c r="B40">
        <f t="shared" si="0"/>
        <v>37</v>
      </c>
      <c r="C40">
        <f t="shared" si="1"/>
        <v>3.6109179126442243</v>
      </c>
      <c r="D40">
        <f t="shared" si="2"/>
        <v>-5.9787060856881507</v>
      </c>
      <c r="E40" s="4">
        <f>Input!I41</f>
        <v>4653.2410982410984</v>
      </c>
      <c r="F40">
        <f t="shared" si="3"/>
        <v>381.22479622479659</v>
      </c>
      <c r="G40">
        <f t="shared" si="10"/>
        <v>291.43454587631567</v>
      </c>
      <c r="H40">
        <f t="shared" si="4"/>
        <v>8062.289057642879</v>
      </c>
      <c r="I40">
        <f t="shared" si="5"/>
        <v>24443.959570996009</v>
      </c>
      <c r="N40" s="4">
        <f>Input!J41</f>
        <v>13.933933933933986</v>
      </c>
      <c r="O40">
        <f t="shared" si="6"/>
        <v>8.6550836550841268</v>
      </c>
      <c r="P40">
        <f t="shared" si="7"/>
        <v>15.410089612438487</v>
      </c>
      <c r="Q40">
        <f t="shared" si="8"/>
        <v>45.630105483892891</v>
      </c>
      <c r="R40">
        <f t="shared" si="9"/>
        <v>74.910473076504402</v>
      </c>
    </row>
    <row r="41" spans="1:18" x14ac:dyDescent="0.25">
      <c r="A41">
        <f>Input!G42</f>
        <v>163</v>
      </c>
      <c r="B41">
        <f t="shared" si="0"/>
        <v>38</v>
      </c>
      <c r="C41">
        <f t="shared" si="1"/>
        <v>3.6375861597263857</v>
      </c>
      <c r="D41">
        <f t="shared" si="2"/>
        <v>-5.9699737485113245</v>
      </c>
      <c r="E41" s="4">
        <f>Input!I42</f>
        <v>4667.4281424281426</v>
      </c>
      <c r="F41">
        <f t="shared" si="3"/>
        <v>395.41184041184079</v>
      </c>
      <c r="G41">
        <f t="shared" si="10"/>
        <v>307.24267276773469</v>
      </c>
      <c r="H41">
        <f t="shared" si="4"/>
        <v>7773.8021230544855</v>
      </c>
      <c r="I41">
        <f t="shared" si="5"/>
        <v>19750.792971861661</v>
      </c>
      <c r="N41" s="4">
        <f>Input!J42</f>
        <v>14.187044187044194</v>
      </c>
      <c r="O41">
        <f t="shared" si="6"/>
        <v>8.9081939081943347</v>
      </c>
      <c r="P41">
        <f t="shared" si="7"/>
        <v>15.808126891419008</v>
      </c>
      <c r="Q41">
        <f t="shared" si="8"/>
        <v>47.609075172991737</v>
      </c>
      <c r="R41">
        <f t="shared" si="9"/>
        <v>79.355918705990661</v>
      </c>
    </row>
    <row r="42" spans="1:18" x14ac:dyDescent="0.25">
      <c r="A42">
        <f>Input!G43</f>
        <v>164</v>
      </c>
      <c r="B42">
        <f t="shared" si="0"/>
        <v>39</v>
      </c>
      <c r="C42">
        <f t="shared" si="1"/>
        <v>3.6635616461296463</v>
      </c>
      <c r="D42">
        <f t="shared" si="2"/>
        <v>-5.9614682511343684</v>
      </c>
      <c r="E42" s="4">
        <f>Input!I43</f>
        <v>4681.999141999142</v>
      </c>
      <c r="F42">
        <f t="shared" si="3"/>
        <v>409.98283998284023</v>
      </c>
      <c r="G42">
        <f t="shared" si="10"/>
        <v>323.4471909893943</v>
      </c>
      <c r="H42">
        <f t="shared" si="4"/>
        <v>7488.41854671688</v>
      </c>
      <c r="I42">
        <f t="shared" si="5"/>
        <v>15458.693954724033</v>
      </c>
      <c r="N42" s="4">
        <f>Input!J43</f>
        <v>14.570999570999447</v>
      </c>
      <c r="O42">
        <f t="shared" si="6"/>
        <v>9.2921492921495883</v>
      </c>
      <c r="P42">
        <f t="shared" si="7"/>
        <v>16.204518221659605</v>
      </c>
      <c r="Q42">
        <f t="shared" si="8"/>
        <v>47.780844217655449</v>
      </c>
      <c r="R42">
        <f t="shared" si="9"/>
        <v>86.344038467596093</v>
      </c>
    </row>
    <row r="43" spans="1:18" x14ac:dyDescent="0.25">
      <c r="A43">
        <f>Input!G44</f>
        <v>165</v>
      </c>
      <c r="B43">
        <f t="shared" si="0"/>
        <v>40</v>
      </c>
      <c r="C43">
        <f t="shared" si="1"/>
        <v>3.6888794541139363</v>
      </c>
      <c r="D43">
        <f t="shared" si="2"/>
        <v>-5.9531781061084939</v>
      </c>
      <c r="E43" s="4">
        <f>Input!I44</f>
        <v>4697.790647790649</v>
      </c>
      <c r="F43">
        <f t="shared" si="3"/>
        <v>425.77434577434724</v>
      </c>
      <c r="G43">
        <f t="shared" si="10"/>
        <v>340.0464718214904</v>
      </c>
      <c r="H43">
        <f t="shared" si="4"/>
        <v>7349.2683724769104</v>
      </c>
      <c r="I43">
        <f t="shared" si="5"/>
        <v>11606.553436204862</v>
      </c>
      <c r="N43" s="4">
        <f>Input!J44</f>
        <v>15.791505791507007</v>
      </c>
      <c r="O43">
        <f t="shared" si="6"/>
        <v>10.512655512657147</v>
      </c>
      <c r="P43">
        <f t="shared" si="7"/>
        <v>16.59928083209612</v>
      </c>
      <c r="Q43">
        <f t="shared" si="8"/>
        <v>37.047007779235578</v>
      </c>
      <c r="R43">
        <f t="shared" si="9"/>
        <v>110.51592592780071</v>
      </c>
    </row>
    <row r="44" spans="1:18" x14ac:dyDescent="0.25">
      <c r="A44">
        <f>Input!G45</f>
        <v>166</v>
      </c>
      <c r="B44">
        <f t="shared" si="0"/>
        <v>41</v>
      </c>
      <c r="C44">
        <f t="shared" si="1"/>
        <v>3.713572066704308</v>
      </c>
      <c r="D44">
        <f t="shared" si="2"/>
        <v>-5.945092677086798</v>
      </c>
      <c r="E44" s="4">
        <f>Input!I45</f>
        <v>4714.1269841269841</v>
      </c>
      <c r="F44">
        <f t="shared" si="3"/>
        <v>442.11068211068232</v>
      </c>
      <c r="G44">
        <f t="shared" si="10"/>
        <v>357.03890385462563</v>
      </c>
      <c r="H44">
        <f t="shared" si="4"/>
        <v>7237.20745564768</v>
      </c>
      <c r="I44">
        <f t="shared" si="5"/>
        <v>8233.9805090169157</v>
      </c>
      <c r="N44" s="4">
        <f>Input!J45</f>
        <v>16.33633633633508</v>
      </c>
      <c r="O44">
        <f t="shared" si="6"/>
        <v>11.057486057485221</v>
      </c>
      <c r="P44">
        <f t="shared" si="7"/>
        <v>16.992432033135213</v>
      </c>
      <c r="Q44">
        <f t="shared" si="8"/>
        <v>35.223583733884034</v>
      </c>
      <c r="R44">
        <f t="shared" si="9"/>
        <v>122.26799791148005</v>
      </c>
    </row>
    <row r="45" spans="1:18" x14ac:dyDescent="0.25">
      <c r="A45">
        <f>Input!G46</f>
        <v>167</v>
      </c>
      <c r="B45">
        <f t="shared" si="0"/>
        <v>42</v>
      </c>
      <c r="C45">
        <f t="shared" si="1"/>
        <v>3.7376696182833684</v>
      </c>
      <c r="D45">
        <f t="shared" si="2"/>
        <v>-5.9372020967694628</v>
      </c>
      <c r="E45" s="4">
        <f>Input!I46</f>
        <v>4730.5555555555557</v>
      </c>
      <c r="F45">
        <f t="shared" si="3"/>
        <v>458.53925353925388</v>
      </c>
      <c r="G45">
        <f t="shared" si="10"/>
        <v>374.42289301597714</v>
      </c>
      <c r="H45">
        <f t="shared" si="4"/>
        <v>7075.5621076818697</v>
      </c>
      <c r="I45">
        <f t="shared" si="5"/>
        <v>5381.2926147316775</v>
      </c>
      <c r="N45" s="4">
        <f>Input!J46</f>
        <v>16.428571428571558</v>
      </c>
      <c r="O45">
        <f t="shared" si="6"/>
        <v>11.149721149721699</v>
      </c>
      <c r="P45">
        <f t="shared" si="7"/>
        <v>17.383989161351522</v>
      </c>
      <c r="Q45">
        <f t="shared" si="8"/>
        <v>38.866097640830858</v>
      </c>
      <c r="R45">
        <f t="shared" si="9"/>
        <v>124.31628171655137</v>
      </c>
    </row>
    <row r="46" spans="1:18" x14ac:dyDescent="0.25">
      <c r="A46">
        <f>Input!G47</f>
        <v>168</v>
      </c>
      <c r="B46">
        <f t="shared" si="0"/>
        <v>43</v>
      </c>
      <c r="C46">
        <f t="shared" si="1"/>
        <v>3.7612001156935624</v>
      </c>
      <c r="D46">
        <f t="shared" si="2"/>
        <v>-5.9294971945053137</v>
      </c>
      <c r="E46" s="4">
        <f>Input!I47</f>
        <v>4746.7631917631907</v>
      </c>
      <c r="F46">
        <f t="shared" si="3"/>
        <v>474.74688974688888</v>
      </c>
      <c r="G46">
        <f t="shared" si="10"/>
        <v>392.19686254891383</v>
      </c>
      <c r="H46">
        <f t="shared" si="4"/>
        <v>6814.5069903864214</v>
      </c>
      <c r="I46">
        <f t="shared" si="5"/>
        <v>3089.5059828523026</v>
      </c>
      <c r="N46" s="4">
        <f>Input!J47</f>
        <v>16.207636207635005</v>
      </c>
      <c r="O46">
        <f t="shared" si="6"/>
        <v>10.928785928785146</v>
      </c>
      <c r="P46">
        <f t="shared" si="7"/>
        <v>17.773969532936697</v>
      </c>
      <c r="Q46">
        <f t="shared" si="8"/>
        <v>46.856538574545212</v>
      </c>
      <c r="R46">
        <f t="shared" si="9"/>
        <v>119.4383618772122</v>
      </c>
    </row>
    <row r="47" spans="1:18" x14ac:dyDescent="0.25">
      <c r="A47">
        <f>Input!G48</f>
        <v>169</v>
      </c>
      <c r="B47">
        <f t="shared" si="0"/>
        <v>44</v>
      </c>
      <c r="C47">
        <f t="shared" si="1"/>
        <v>3.784189633918261</v>
      </c>
      <c r="D47">
        <f t="shared" si="2"/>
        <v>-5.921969432217363</v>
      </c>
      <c r="E47" s="4">
        <f>Input!I48</f>
        <v>4762.8442728442733</v>
      </c>
      <c r="F47">
        <f t="shared" si="3"/>
        <v>490.82797082797151</v>
      </c>
      <c r="G47">
        <f t="shared" si="10"/>
        <v>410.35925295348517</v>
      </c>
      <c r="H47">
        <f t="shared" si="4"/>
        <v>6475.2145563636777</v>
      </c>
      <c r="I47">
        <f t="shared" si="5"/>
        <v>1400.3263222950541</v>
      </c>
      <c r="N47" s="4">
        <f>Input!J48</f>
        <v>16.08108108108263</v>
      </c>
      <c r="O47">
        <f t="shared" si="6"/>
        <v>10.802230802232771</v>
      </c>
      <c r="P47">
        <f t="shared" si="7"/>
        <v>18.16239040457134</v>
      </c>
      <c r="Q47">
        <f t="shared" si="8"/>
        <v>54.171949371896652</v>
      </c>
      <c r="R47">
        <f t="shared" si="9"/>
        <v>116.68819030470645</v>
      </c>
    </row>
    <row r="48" spans="1:18" x14ac:dyDescent="0.25">
      <c r="A48">
        <f>Input!G49</f>
        <v>170</v>
      </c>
      <c r="B48">
        <f t="shared" si="0"/>
        <v>45</v>
      </c>
      <c r="C48">
        <f t="shared" si="1"/>
        <v>3.8066624897703196</v>
      </c>
      <c r="D48">
        <f t="shared" si="2"/>
        <v>-5.914610847529671</v>
      </c>
      <c r="E48" s="4">
        <f>Input!I49</f>
        <v>4778.5027885027885</v>
      </c>
      <c r="F48">
        <f t="shared" si="3"/>
        <v>506.48648648648668</v>
      </c>
      <c r="G48">
        <f t="shared" si="10"/>
        <v>428.90852189408997</v>
      </c>
      <c r="H48">
        <f t="shared" si="4"/>
        <v>6018.3405902991581</v>
      </c>
      <c r="I48">
        <f t="shared" si="5"/>
        <v>356.13975263521672</v>
      </c>
      <c r="N48" s="4">
        <f>Input!J49</f>
        <v>15.658515658515171</v>
      </c>
      <c r="O48">
        <f t="shared" si="6"/>
        <v>10.379665379665312</v>
      </c>
      <c r="P48">
        <f t="shared" si="7"/>
        <v>18.549268940604797</v>
      </c>
      <c r="Q48">
        <f t="shared" si="8"/>
        <v>66.74242234291512</v>
      </c>
      <c r="R48">
        <f t="shared" si="9"/>
        <v>107.73745339382265</v>
      </c>
    </row>
    <row r="49" spans="1:18" x14ac:dyDescent="0.25">
      <c r="A49">
        <f>Input!G50</f>
        <v>171</v>
      </c>
      <c r="B49">
        <f t="shared" si="0"/>
        <v>46</v>
      </c>
      <c r="C49">
        <f t="shared" si="1"/>
        <v>3.8286413964890951</v>
      </c>
      <c r="D49">
        <f t="shared" si="2"/>
        <v>-5.9074140031455951</v>
      </c>
      <c r="E49" s="4">
        <f>Input!I50</f>
        <v>4794.2749892749898</v>
      </c>
      <c r="F49">
        <f t="shared" si="3"/>
        <v>522.25868725868804</v>
      </c>
      <c r="G49">
        <f t="shared" si="10"/>
        <v>447.84314407969674</v>
      </c>
      <c r="H49">
        <f t="shared" si="4"/>
        <v>5537.6730666243184</v>
      </c>
      <c r="I49">
        <f t="shared" si="5"/>
        <v>3.9635646414128917E-3</v>
      </c>
      <c r="N49" s="4">
        <f>Input!J50</f>
        <v>15.772200772201359</v>
      </c>
      <c r="O49">
        <f t="shared" si="6"/>
        <v>10.4933504933515</v>
      </c>
      <c r="P49">
        <f t="shared" si="7"/>
        <v>18.934622185606763</v>
      </c>
      <c r="Q49">
        <f t="shared" si="8"/>
        <v>71.255067782470036</v>
      </c>
      <c r="R49">
        <f t="shared" si="9"/>
        <v>110.11040457632016</v>
      </c>
    </row>
    <row r="50" spans="1:18" x14ac:dyDescent="0.25">
      <c r="A50">
        <f>Input!G51</f>
        <v>172</v>
      </c>
      <c r="B50">
        <f t="shared" si="0"/>
        <v>47</v>
      </c>
      <c r="C50">
        <f t="shared" si="1"/>
        <v>3.8501476017100584</v>
      </c>
      <c r="D50">
        <f t="shared" si="2"/>
        <v>-5.9003719416705804</v>
      </c>
      <c r="E50" s="4">
        <f>Input!I51</f>
        <v>4809.1741741741744</v>
      </c>
      <c r="F50">
        <f t="shared" si="3"/>
        <v>537.15787215787259</v>
      </c>
      <c r="G50">
        <f t="shared" si="10"/>
        <v>467.16161112119545</v>
      </c>
      <c r="H50">
        <f t="shared" si="4"/>
        <v>4899.4765591146461</v>
      </c>
      <c r="I50">
        <f t="shared" si="5"/>
        <v>375.63959196328716</v>
      </c>
      <c r="N50" s="4">
        <f>Input!J51</f>
        <v>14.899184899184547</v>
      </c>
      <c r="O50">
        <f t="shared" si="6"/>
        <v>9.6203346203346882</v>
      </c>
      <c r="P50">
        <f t="shared" si="7"/>
        <v>19.318467041498717</v>
      </c>
      <c r="Q50">
        <f t="shared" si="8"/>
        <v>94.053772458432874</v>
      </c>
      <c r="R50">
        <f t="shared" si="9"/>
        <v>92.550838207210177</v>
      </c>
    </row>
    <row r="51" spans="1:18" x14ac:dyDescent="0.25">
      <c r="A51">
        <f>Input!G52</f>
        <v>173</v>
      </c>
      <c r="B51">
        <f t="shared" si="0"/>
        <v>48</v>
      </c>
      <c r="C51">
        <f t="shared" si="1"/>
        <v>3.8712010109078911</v>
      </c>
      <c r="D51">
        <f t="shared" si="2"/>
        <v>-5.8934781451915406</v>
      </c>
      <c r="E51" s="4">
        <f>Input!I52</f>
        <v>4824.6653796653791</v>
      </c>
      <c r="F51">
        <f t="shared" si="3"/>
        <v>552.6490776490773</v>
      </c>
      <c r="G51">
        <f t="shared" si="10"/>
        <v>486.86243136979613</v>
      </c>
      <c r="H51">
        <f t="shared" si="4"/>
        <v>4327.8828286752596</v>
      </c>
      <c r="I51">
        <f t="shared" si="5"/>
        <v>1527.4218068273674</v>
      </c>
      <c r="N51" s="4">
        <f>Input!J52</f>
        <v>15.49120549120471</v>
      </c>
      <c r="O51">
        <f t="shared" si="6"/>
        <v>10.212355212354851</v>
      </c>
      <c r="P51">
        <f t="shared" si="7"/>
        <v>19.700820248600678</v>
      </c>
      <c r="Q51">
        <f t="shared" si="8"/>
        <v>90.030968744059535</v>
      </c>
      <c r="R51">
        <f t="shared" si="9"/>
        <v>104.29219898331128</v>
      </c>
    </row>
    <row r="52" spans="1:18" x14ac:dyDescent="0.25">
      <c r="A52">
        <f>Input!G53</f>
        <v>174</v>
      </c>
      <c r="B52">
        <f t="shared" si="0"/>
        <v>49</v>
      </c>
      <c r="C52">
        <f t="shared" si="1"/>
        <v>3.8918202981106265</v>
      </c>
      <c r="D52">
        <f t="shared" si="2"/>
        <v>-5.8867264990242703</v>
      </c>
      <c r="E52" s="4">
        <f>Input!I53</f>
        <v>4840.0193050193047</v>
      </c>
      <c r="F52">
        <f t="shared" si="3"/>
        <v>568.00300300300296</v>
      </c>
      <c r="G52">
        <f t="shared" si="10"/>
        <v>506.94412973981611</v>
      </c>
      <c r="H52">
        <f t="shared" si="4"/>
        <v>3728.1860041699142</v>
      </c>
      <c r="I52">
        <f t="shared" si="5"/>
        <v>3500.3720930395089</v>
      </c>
      <c r="N52" s="4">
        <f>Input!J53</f>
        <v>15.353925353925661</v>
      </c>
      <c r="O52">
        <f t="shared" si="6"/>
        <v>10.075075075075802</v>
      </c>
      <c r="P52">
        <f t="shared" si="7"/>
        <v>20.081698370019982</v>
      </c>
      <c r="Q52">
        <f t="shared" si="8"/>
        <v>100.13250976691953</v>
      </c>
      <c r="R52">
        <f t="shared" si="9"/>
        <v>101.50713776841367</v>
      </c>
    </row>
    <row r="53" spans="1:18" x14ac:dyDescent="0.25">
      <c r="A53">
        <f>Input!G54</f>
        <v>175</v>
      </c>
      <c r="B53">
        <f t="shared" si="0"/>
        <v>50</v>
      </c>
      <c r="C53">
        <f t="shared" si="1"/>
        <v>3.912023005428146</v>
      </c>
      <c r="D53">
        <f t="shared" si="2"/>
        <v>-5.880111259123507</v>
      </c>
      <c r="E53" s="4">
        <f>Input!I54</f>
        <v>4855.9287859287861</v>
      </c>
      <c r="F53">
        <f t="shared" si="3"/>
        <v>583.91248391248428</v>
      </c>
      <c r="G53">
        <f t="shared" si="10"/>
        <v>527.40524751872329</v>
      </c>
      <c r="H53">
        <f t="shared" si="4"/>
        <v>3193.0677648603864</v>
      </c>
      <c r="I53">
        <f t="shared" si="5"/>
        <v>6340.1502256257454</v>
      </c>
      <c r="N53" s="4">
        <f>Input!J54</f>
        <v>15.909480909481317</v>
      </c>
      <c r="O53">
        <f t="shared" si="6"/>
        <v>10.630630630631458</v>
      </c>
      <c r="P53">
        <f t="shared" si="7"/>
        <v>20.461117778907216</v>
      </c>
      <c r="Q53">
        <f t="shared" si="8"/>
        <v>96.638477572414843</v>
      </c>
      <c r="R53">
        <f t="shared" si="9"/>
        <v>113.01030760491979</v>
      </c>
    </row>
    <row r="54" spans="1:18" x14ac:dyDescent="0.25">
      <c r="A54">
        <f>Input!G55</f>
        <v>176</v>
      </c>
      <c r="B54">
        <f t="shared" si="0"/>
        <v>51</v>
      </c>
      <c r="C54">
        <f t="shared" si="1"/>
        <v>3.9318256327243257</v>
      </c>
      <c r="D54">
        <f t="shared" si="2"/>
        <v>-5.8736270227203979</v>
      </c>
      <c r="E54" s="4">
        <f>Input!I55</f>
        <v>4872.0420420420423</v>
      </c>
      <c r="F54">
        <f t="shared" si="3"/>
        <v>600.02574002574056</v>
      </c>
      <c r="G54">
        <f t="shared" si="10"/>
        <v>548.24434216688553</v>
      </c>
      <c r="H54">
        <f t="shared" si="4"/>
        <v>2681.313164217036</v>
      </c>
      <c r="I54">
        <f t="shared" si="5"/>
        <v>10093.046426732017</v>
      </c>
      <c r="N54" s="4">
        <f>Input!J55</f>
        <v>16.113256113256284</v>
      </c>
      <c r="O54">
        <f t="shared" si="6"/>
        <v>10.834405834406425</v>
      </c>
      <c r="P54">
        <f t="shared" si="7"/>
        <v>20.839094648162209</v>
      </c>
      <c r="Q54">
        <f t="shared" si="8"/>
        <v>100.09379826009013</v>
      </c>
      <c r="R54">
        <f t="shared" si="9"/>
        <v>117.38434978461999</v>
      </c>
    </row>
    <row r="55" spans="1:18" x14ac:dyDescent="0.25">
      <c r="A55">
        <f>Input!G56</f>
        <v>177</v>
      </c>
      <c r="B55">
        <f t="shared" si="0"/>
        <v>52</v>
      </c>
      <c r="C55">
        <f t="shared" si="1"/>
        <v>3.9512437185814275</v>
      </c>
      <c r="D55">
        <f t="shared" si="2"/>
        <v>-5.8672687018112528</v>
      </c>
      <c r="E55" s="4">
        <f>Input!I56</f>
        <v>4888.6615186615181</v>
      </c>
      <c r="F55">
        <f t="shared" si="3"/>
        <v>616.64521664521635</v>
      </c>
      <c r="G55">
        <f t="shared" si="10"/>
        <v>569.45998710913159</v>
      </c>
      <c r="H55">
        <f t="shared" si="4"/>
        <v>2226.4458863730056</v>
      </c>
      <c r="I55">
        <f t="shared" si="5"/>
        <v>14805.973698079848</v>
      </c>
      <c r="N55" s="4">
        <f>Input!J56</f>
        <v>16.61947661947579</v>
      </c>
      <c r="O55">
        <f t="shared" si="6"/>
        <v>11.340626340625931</v>
      </c>
      <c r="P55">
        <f t="shared" si="7"/>
        <v>21.215644942246065</v>
      </c>
      <c r="Q55">
        <f t="shared" si="8"/>
        <v>97.515992382343669</v>
      </c>
      <c r="R55">
        <f t="shared" si="9"/>
        <v>128.6098057976987</v>
      </c>
    </row>
    <row r="56" spans="1:18" x14ac:dyDescent="0.25">
      <c r="A56">
        <f>Input!G57</f>
        <v>178</v>
      </c>
      <c r="B56">
        <f t="shared" si="0"/>
        <v>53</v>
      </c>
      <c r="C56">
        <f t="shared" si="1"/>
        <v>3.970291913552122</v>
      </c>
      <c r="D56">
        <f t="shared" si="2"/>
        <v>-5.8610314991716654</v>
      </c>
      <c r="E56" s="4">
        <f>Input!I57</f>
        <v>4906.0102960102959</v>
      </c>
      <c r="F56">
        <f t="shared" si="3"/>
        <v>633.99399399399408</v>
      </c>
      <c r="G56">
        <f t="shared" si="10"/>
        <v>591.05077151992475</v>
      </c>
      <c r="H56">
        <f t="shared" si="4"/>
        <v>1844.1203564574132</v>
      </c>
      <c r="I56">
        <f t="shared" si="5"/>
        <v>20526.460322133946</v>
      </c>
      <c r="N56" s="4">
        <f>Input!J57</f>
        <v>17.34877734877773</v>
      </c>
      <c r="O56">
        <f t="shared" si="6"/>
        <v>12.069927069927871</v>
      </c>
      <c r="P56">
        <f t="shared" si="7"/>
        <v>21.590784410793209</v>
      </c>
      <c r="Q56">
        <f t="shared" si="8"/>
        <v>90.646724505109376</v>
      </c>
      <c r="R56">
        <f t="shared" si="9"/>
        <v>145.68313947337762</v>
      </c>
    </row>
    <row r="57" spans="1:18" x14ac:dyDescent="0.25">
      <c r="A57">
        <f>Input!G58</f>
        <v>179</v>
      </c>
      <c r="B57">
        <f t="shared" si="0"/>
        <v>54</v>
      </c>
      <c r="C57">
        <f t="shared" si="1"/>
        <v>3.9889840465642745</v>
      </c>
      <c r="D57">
        <f t="shared" si="2"/>
        <v>-5.854910886612716</v>
      </c>
      <c r="E57" s="4">
        <f>Input!I58</f>
        <v>4923.8803088803088</v>
      </c>
      <c r="F57">
        <f t="shared" si="3"/>
        <v>651.86400686400702</v>
      </c>
      <c r="G57">
        <f t="shared" si="10"/>
        <v>613.01530010369572</v>
      </c>
      <c r="H57">
        <f t="shared" si="4"/>
        <v>1509.222016948657</v>
      </c>
      <c r="I57">
        <f t="shared" si="5"/>
        <v>27302.642525641983</v>
      </c>
      <c r="N57" s="4">
        <f>Input!J58</f>
        <v>17.870012870012943</v>
      </c>
      <c r="O57">
        <f t="shared" si="6"/>
        <v>12.591162591163084</v>
      </c>
      <c r="P57">
        <f t="shared" si="7"/>
        <v>21.964528583770978</v>
      </c>
      <c r="Q57">
        <f t="shared" si="8"/>
        <v>87.859990031378175</v>
      </c>
      <c r="R57">
        <f t="shared" si="9"/>
        <v>158.53737539710465</v>
      </c>
    </row>
    <row r="58" spans="1:18" x14ac:dyDescent="0.25">
      <c r="A58">
        <f>Input!G59</f>
        <v>180</v>
      </c>
      <c r="B58">
        <f t="shared" si="0"/>
        <v>55</v>
      </c>
      <c r="C58">
        <f t="shared" si="1"/>
        <v>4.0073331852324712</v>
      </c>
      <c r="D58">
        <f t="shared" si="2"/>
        <v>-5.8489025852323753</v>
      </c>
      <c r="E58" s="4">
        <f>Input!I59</f>
        <v>4941.3642213642206</v>
      </c>
      <c r="F58">
        <f t="shared" si="3"/>
        <v>669.34791934791883</v>
      </c>
      <c r="G58">
        <f t="shared" si="10"/>
        <v>635.3521928716583</v>
      </c>
      <c r="H58">
        <f t="shared" si="4"/>
        <v>1155.7094186487211</v>
      </c>
      <c r="I58">
        <f t="shared" si="5"/>
        <v>35183.25729959314</v>
      </c>
      <c r="N58" s="4">
        <f>Input!J59</f>
        <v>17.483912483911809</v>
      </c>
      <c r="O58">
        <f t="shared" si="6"/>
        <v>12.205062205061949</v>
      </c>
      <c r="P58">
        <f t="shared" si="7"/>
        <v>22.33689276796261</v>
      </c>
      <c r="Q58">
        <f t="shared" si="8"/>
        <v>102.65399055532791</v>
      </c>
      <c r="R58">
        <f t="shared" si="9"/>
        <v>148.96354342943167</v>
      </c>
    </row>
    <row r="59" spans="1:18" x14ac:dyDescent="0.25">
      <c r="A59">
        <f>Input!G60</f>
        <v>181</v>
      </c>
      <c r="B59">
        <f t="shared" si="0"/>
        <v>56</v>
      </c>
      <c r="C59">
        <f t="shared" si="1"/>
        <v>4.0253516907351496</v>
      </c>
      <c r="D59">
        <f t="shared" si="2"/>
        <v>-5.8430025474463472</v>
      </c>
      <c r="E59" s="4">
        <f>Input!I60</f>
        <v>4960.2938652938656</v>
      </c>
      <c r="F59">
        <f t="shared" si="3"/>
        <v>688.27756327756379</v>
      </c>
      <c r="G59">
        <f t="shared" si="10"/>
        <v>658.06008491624641</v>
      </c>
      <c r="H59">
        <f t="shared" si="4"/>
        <v>913.09599851668384</v>
      </c>
      <c r="I59">
        <f t="shared" si="5"/>
        <v>44217.635369995274</v>
      </c>
      <c r="N59" s="4">
        <f>Input!J60</f>
        <v>18.929643929644953</v>
      </c>
      <c r="O59">
        <f t="shared" si="6"/>
        <v>13.650793650795094</v>
      </c>
      <c r="P59">
        <f t="shared" si="7"/>
        <v>22.7078920445881</v>
      </c>
      <c r="Q59">
        <f t="shared" si="8"/>
        <v>82.031031314847837</v>
      </c>
      <c r="R59">
        <f t="shared" si="9"/>
        <v>186.34416729658767</v>
      </c>
    </row>
    <row r="60" spans="1:18" x14ac:dyDescent="0.25">
      <c r="A60">
        <f>Input!G61</f>
        <v>182</v>
      </c>
      <c r="B60">
        <f t="shared" si="0"/>
        <v>57</v>
      </c>
      <c r="C60">
        <f t="shared" si="1"/>
        <v>4.0430512678345503</v>
      </c>
      <c r="D60">
        <f t="shared" si="2"/>
        <v>-5.8372069406093843</v>
      </c>
      <c r="E60" s="4">
        <f>Input!I61</f>
        <v>4980.1544401544397</v>
      </c>
      <c r="F60">
        <f t="shared" si="3"/>
        <v>708.13813813813795</v>
      </c>
      <c r="G60">
        <f t="shared" si="10"/>
        <v>681.13762618414034</v>
      </c>
      <c r="H60">
        <f t="shared" si="4"/>
        <v>729.02764577796745</v>
      </c>
      <c r="I60">
        <f t="shared" si="5"/>
        <v>54455.694314188862</v>
      </c>
      <c r="N60" s="4">
        <f>Input!J61</f>
        <v>19.860574860574161</v>
      </c>
      <c r="O60">
        <f t="shared" si="6"/>
        <v>14.581724581724302</v>
      </c>
      <c r="P60">
        <f t="shared" si="7"/>
        <v>23.077541267893942</v>
      </c>
      <c r="Q60">
        <f t="shared" si="8"/>
        <v>72.178901164998479</v>
      </c>
      <c r="R60">
        <f t="shared" si="9"/>
        <v>212.62669177726278</v>
      </c>
    </row>
    <row r="61" spans="1:18" x14ac:dyDescent="0.25">
      <c r="A61">
        <f>Input!G62</f>
        <v>183</v>
      </c>
      <c r="B61">
        <f t="shared" si="0"/>
        <v>58</v>
      </c>
      <c r="C61">
        <f t="shared" si="1"/>
        <v>4.0604430105464191</v>
      </c>
      <c r="D61">
        <f t="shared" si="2"/>
        <v>-5.8315121320610475</v>
      </c>
      <c r="E61" s="4">
        <f>Input!I62</f>
        <v>5000.2531102531093</v>
      </c>
      <c r="F61">
        <f t="shared" si="3"/>
        <v>728.23680823680752</v>
      </c>
      <c r="G61">
        <f t="shared" si="10"/>
        <v>704.58348124871634</v>
      </c>
      <c r="H61">
        <f t="shared" si="4"/>
        <v>559.47987760556259</v>
      </c>
      <c r="I61">
        <f t="shared" si="5"/>
        <v>65947.931817711651</v>
      </c>
      <c r="N61" s="4">
        <f>Input!J62</f>
        <v>20.098670098669572</v>
      </c>
      <c r="O61">
        <f t="shared" si="6"/>
        <v>14.819819819819713</v>
      </c>
      <c r="P61">
        <f t="shared" si="7"/>
        <v>23.44585506457604</v>
      </c>
      <c r="Q61">
        <f t="shared" si="8"/>
        <v>74.408484043778344</v>
      </c>
      <c r="R61">
        <f t="shared" si="9"/>
        <v>219.62705949192119</v>
      </c>
    </row>
    <row r="62" spans="1:18" x14ac:dyDescent="0.25">
      <c r="A62">
        <f>Input!G63</f>
        <v>184</v>
      </c>
      <c r="B62">
        <f t="shared" si="0"/>
        <v>59</v>
      </c>
      <c r="C62">
        <f t="shared" si="1"/>
        <v>4.0775374439057197</v>
      </c>
      <c r="D62">
        <f t="shared" si="2"/>
        <v>-5.825914675449809</v>
      </c>
      <c r="E62" s="4">
        <f>Input!I63</f>
        <v>5021.338481338481</v>
      </c>
      <c r="F62">
        <f t="shared" si="3"/>
        <v>749.32217932217918</v>
      </c>
      <c r="G62">
        <f t="shared" si="10"/>
        <v>728.39632908262638</v>
      </c>
      <c r="H62">
        <f t="shared" si="4"/>
        <v>437.89120824819202</v>
      </c>
      <c r="I62">
        <f t="shared" si="5"/>
        <v>78745.419066994931</v>
      </c>
      <c r="N62" s="4">
        <f>Input!J63</f>
        <v>21.085371085371662</v>
      </c>
      <c r="O62">
        <f t="shared" si="6"/>
        <v>15.806520806521803</v>
      </c>
      <c r="P62">
        <f t="shared" si="7"/>
        <v>23.81284783391008</v>
      </c>
      <c r="Q62">
        <f t="shared" si="8"/>
        <v>64.101272469488009</v>
      </c>
      <c r="R62">
        <f t="shared" si="9"/>
        <v>249.84610000700667</v>
      </c>
    </row>
    <row r="63" spans="1:18" x14ac:dyDescent="0.25">
      <c r="A63">
        <f>Input!G64</f>
        <v>185</v>
      </c>
      <c r="B63">
        <f t="shared" si="0"/>
        <v>60</v>
      </c>
      <c r="C63">
        <f t="shared" si="1"/>
        <v>4.0943445622221004</v>
      </c>
      <c r="D63">
        <f t="shared" si="2"/>
        <v>-5.8204112982065537</v>
      </c>
      <c r="E63" s="4">
        <f>Input!I64</f>
        <v>5042.8807378807378</v>
      </c>
      <c r="F63">
        <f t="shared" si="3"/>
        <v>770.86443586443602</v>
      </c>
      <c r="G63">
        <f t="shared" si="10"/>
        <v>752.57486283111382</v>
      </c>
      <c r="H63">
        <f t="shared" si="4"/>
        <v>334.5084817412266</v>
      </c>
      <c r="I63">
        <f t="shared" si="5"/>
        <v>92899.794273421372</v>
      </c>
      <c r="N63" s="4">
        <f>Input!J64</f>
        <v>21.542256542256837</v>
      </c>
      <c r="O63">
        <f t="shared" si="6"/>
        <v>16.263406263406978</v>
      </c>
      <c r="P63">
        <f t="shared" si="7"/>
        <v>24.178533748487403</v>
      </c>
      <c r="Q63">
        <f t="shared" si="8"/>
        <v>62.649243105075584</v>
      </c>
      <c r="R63">
        <f t="shared" si="9"/>
        <v>264.49838328862529</v>
      </c>
    </row>
    <row r="64" spans="1:18" x14ac:dyDescent="0.25">
      <c r="A64">
        <f>Input!G65</f>
        <v>186</v>
      </c>
      <c r="B64">
        <f t="shared" si="0"/>
        <v>61</v>
      </c>
      <c r="C64">
        <f t="shared" si="1"/>
        <v>4.1108738641733114</v>
      </c>
      <c r="D64">
        <f t="shared" si="2"/>
        <v>-5.8149988900534852</v>
      </c>
      <c r="E64" s="4">
        <f>Input!I65</f>
        <v>5065.8472758472763</v>
      </c>
      <c r="F64">
        <f t="shared" si="3"/>
        <v>793.83097383097447</v>
      </c>
      <c r="G64">
        <f t="shared" si="10"/>
        <v>777.11778958657612</v>
      </c>
      <c r="H64">
        <f t="shared" si="4"/>
        <v>279.33052758720521</v>
      </c>
      <c r="I64">
        <f t="shared" si="5"/>
        <v>108463.25632450136</v>
      </c>
      <c r="N64" s="4">
        <f>Input!J65</f>
        <v>22.966537966538453</v>
      </c>
      <c r="O64">
        <f t="shared" si="6"/>
        <v>17.687687687688594</v>
      </c>
      <c r="P64">
        <f t="shared" si="7"/>
        <v>24.542926755462254</v>
      </c>
      <c r="Q64">
        <f t="shared" si="8"/>
        <v>46.994302676330271</v>
      </c>
      <c r="R64">
        <f t="shared" si="9"/>
        <v>312.85429573721069</v>
      </c>
    </row>
    <row r="65" spans="1:18" x14ac:dyDescent="0.25">
      <c r="A65">
        <f>Input!G66</f>
        <v>187</v>
      </c>
      <c r="B65">
        <f t="shared" si="0"/>
        <v>62</v>
      </c>
      <c r="C65">
        <f t="shared" si="1"/>
        <v>4.1271343850450917</v>
      </c>
      <c r="D65">
        <f t="shared" si="2"/>
        <v>-5.8096744924473827</v>
      </c>
      <c r="E65" s="4">
        <f>Input!I66</f>
        <v>5090.3260403260401</v>
      </c>
      <c r="F65">
        <f t="shared" si="3"/>
        <v>818.30973830973835</v>
      </c>
      <c r="G65">
        <f t="shared" si="10"/>
        <v>802.02383016481133</v>
      </c>
      <c r="H65">
        <f t="shared" si="4"/>
        <v>265.23080410500029</v>
      </c>
      <c r="I65">
        <f t="shared" si="5"/>
        <v>125488.55855813752</v>
      </c>
      <c r="N65" s="4">
        <f>Input!J66</f>
        <v>24.478764478763878</v>
      </c>
      <c r="O65">
        <f t="shared" si="6"/>
        <v>19.199914199914019</v>
      </c>
      <c r="P65">
        <f t="shared" si="7"/>
        <v>24.906040578235181</v>
      </c>
      <c r="Q65">
        <f t="shared" si="8"/>
        <v>32.55987824537258</v>
      </c>
      <c r="R65">
        <f t="shared" si="9"/>
        <v>368.63670528405999</v>
      </c>
    </row>
    <row r="66" spans="1:18" x14ac:dyDescent="0.25">
      <c r="A66">
        <f>Input!G67</f>
        <v>188</v>
      </c>
      <c r="B66">
        <f t="shared" si="0"/>
        <v>63</v>
      </c>
      <c r="C66">
        <f t="shared" si="1"/>
        <v>4.1431347263915326</v>
      </c>
      <c r="D66">
        <f t="shared" si="2"/>
        <v>-5.8044352888675235</v>
      </c>
      <c r="E66" s="4">
        <f>Input!I67</f>
        <v>5117.535392535392</v>
      </c>
      <c r="F66">
        <f t="shared" si="3"/>
        <v>845.51909051909024</v>
      </c>
      <c r="G66">
        <f t="shared" si="10"/>
        <v>827.29171888331155</v>
      </c>
      <c r="H66">
        <f t="shared" si="4"/>
        <v>332.23707674878972</v>
      </c>
      <c r="I66">
        <f t="shared" si="5"/>
        <v>144029.0026561406</v>
      </c>
      <c r="N66" s="4">
        <f>Input!J67</f>
        <v>27.209352209351891</v>
      </c>
      <c r="O66">
        <f t="shared" si="6"/>
        <v>21.930501930502032</v>
      </c>
      <c r="P66">
        <f t="shared" si="7"/>
        <v>25.267888718500259</v>
      </c>
      <c r="Q66">
        <f t="shared" si="8"/>
        <v>11.138150572705124</v>
      </c>
      <c r="R66">
        <f t="shared" si="9"/>
        <v>480.94691492375335</v>
      </c>
    </row>
    <row r="67" spans="1:18" x14ac:dyDescent="0.25">
      <c r="A67">
        <f>Input!G68</f>
        <v>189</v>
      </c>
      <c r="B67">
        <f t="shared" si="0"/>
        <v>64</v>
      </c>
      <c r="C67">
        <f t="shared" si="1"/>
        <v>4.1588830833596715</v>
      </c>
      <c r="D67">
        <f t="shared" si="2"/>
        <v>-5.799278595868425</v>
      </c>
      <c r="E67" s="4">
        <f>Input!I68</f>
        <v>5148.0523380523373</v>
      </c>
      <c r="F67">
        <f t="shared" si="3"/>
        <v>876.03603603603551</v>
      </c>
      <c r="G67">
        <f t="shared" si="10"/>
        <v>852.92020334191227</v>
      </c>
      <c r="H67">
        <f t="shared" si="4"/>
        <v>534.341721142697</v>
      </c>
      <c r="I67">
        <f t="shared" si="5"/>
        <v>164138.43265334371</v>
      </c>
      <c r="N67" s="4">
        <f>Input!J68</f>
        <v>30.51694551694527</v>
      </c>
      <c r="O67">
        <f t="shared" si="6"/>
        <v>25.238095238095411</v>
      </c>
      <c r="P67">
        <f t="shared" si="7"/>
        <v>25.62848445860072</v>
      </c>
      <c r="Q67">
        <f t="shared" si="8"/>
        <v>0.15240374348674277</v>
      </c>
      <c r="R67">
        <f t="shared" si="9"/>
        <v>636.9614512471743</v>
      </c>
    </row>
    <row r="68" spans="1:18" x14ac:dyDescent="0.25">
      <c r="A68">
        <f>Input!G69</f>
        <v>190</v>
      </c>
      <c r="B68">
        <f t="shared" ref="B68:B76" si="11">A68-$A$3</f>
        <v>65</v>
      </c>
      <c r="C68">
        <f t="shared" si="1"/>
        <v>4.1743872698956368</v>
      </c>
      <c r="D68">
        <f t="shared" si="2"/>
        <v>-5.7942018548262659</v>
      </c>
      <c r="E68" s="4">
        <f>Input!I69</f>
        <v>5181.068211068211</v>
      </c>
      <c r="F68">
        <f t="shared" si="3"/>
        <v>909.05190905190921</v>
      </c>
      <c r="G68">
        <f t="shared" si="10"/>
        <v>878.90804420605127</v>
      </c>
      <c r="H68">
        <f t="shared" si="4"/>
        <v>908.65258784534979</v>
      </c>
      <c r="I68">
        <f t="shared" si="5"/>
        <v>185871.22905882917</v>
      </c>
      <c r="N68" s="4">
        <f>Input!J69</f>
        <v>33.015873015873694</v>
      </c>
      <c r="O68">
        <f t="shared" si="6"/>
        <v>27.737022737023835</v>
      </c>
      <c r="P68">
        <f t="shared" si="7"/>
        <v>25.987840864139031</v>
      </c>
      <c r="Q68">
        <f t="shared" si="8"/>
        <v>3.0596372244287924</v>
      </c>
      <c r="R68">
        <f t="shared" si="9"/>
        <v>769.34243031417725</v>
      </c>
    </row>
    <row r="69" spans="1:18" x14ac:dyDescent="0.25">
      <c r="A69">
        <f>Input!G70</f>
        <v>191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-5.789202624315422</v>
      </c>
      <c r="E69" s="4">
        <f>Input!I70</f>
        <v>5216.5529815529817</v>
      </c>
      <c r="F69">
        <f t="shared" ref="F69:F76" si="14">E69-$E$4</f>
        <v>944.53667953667991</v>
      </c>
      <c r="G69">
        <f t="shared" si="10"/>
        <v>905.25401499284965</v>
      </c>
      <c r="H69">
        <f t="shared" ref="H69:H76" si="15">(F69-G69)^2</f>
        <v>1543.1277336630994</v>
      </c>
      <c r="I69">
        <f t="shared" ref="I69:I76" si="16">(G69-$J$4)^2</f>
        <v>209282.30308594191</v>
      </c>
      <c r="N69" s="4">
        <f>Input!J70</f>
        <v>35.484770484770706</v>
      </c>
      <c r="O69">
        <f t="shared" ref="O69:O76" si="17">N69-$N$4</f>
        <v>30.205920205920847</v>
      </c>
      <c r="P69">
        <f t="shared" ref="P69:P76" si="18">$Y$3*((1/B69*$AA$3)*(1/SQRT(2*PI()))*EXP(-1*D69*D69/2))</f>
        <v>26.345970786798389</v>
      </c>
      <c r="Q69">
        <f t="shared" ref="Q69:Q76" si="19">(O69-P69)^2</f>
        <v>14.899209518183801</v>
      </c>
      <c r="R69">
        <f t="shared" ref="R69:R76" si="20">(O69-S69)^2</f>
        <v>912.39761548645731</v>
      </c>
    </row>
    <row r="70" spans="1:18" x14ac:dyDescent="0.25">
      <c r="A70">
        <f>Input!G71</f>
        <v>192</v>
      </c>
      <c r="B70">
        <f t="shared" si="11"/>
        <v>67</v>
      </c>
      <c r="C70">
        <f t="shared" si="12"/>
        <v>4.2046926193909657</v>
      </c>
      <c r="D70">
        <f t="shared" si="13"/>
        <v>-5.7842785730582715</v>
      </c>
      <c r="E70" s="4">
        <f>Input!I71</f>
        <v>5254.5774345774344</v>
      </c>
      <c r="F70">
        <f t="shared" si="14"/>
        <v>982.56113256113258</v>
      </c>
      <c r="G70">
        <f t="shared" ref="G70:G76" si="21">G69+P70</f>
        <v>931.95690186018521</v>
      </c>
      <c r="H70">
        <f t="shared" si="15"/>
        <v>2560.7881648347043</v>
      </c>
      <c r="I70">
        <f t="shared" si="16"/>
        <v>234427.09098790857</v>
      </c>
      <c r="N70" s="4">
        <f>Input!J71</f>
        <v>38.024453024452669</v>
      </c>
      <c r="O70">
        <f t="shared" si="17"/>
        <v>32.74560274560281</v>
      </c>
      <c r="P70">
        <f t="shared" si="18"/>
        <v>26.702886867335597</v>
      </c>
      <c r="Q70">
        <f t="shared" si="19"/>
        <v>36.514415185462695</v>
      </c>
      <c r="R70">
        <f t="shared" si="20"/>
        <v>1072.2744991728302</v>
      </c>
    </row>
    <row r="71" spans="1:18" x14ac:dyDescent="0.25">
      <c r="A71">
        <f>Input!G72</f>
        <v>193</v>
      </c>
      <c r="B71">
        <f t="shared" si="11"/>
        <v>68</v>
      </c>
      <c r="C71">
        <f t="shared" si="12"/>
        <v>4.219507705176107</v>
      </c>
      <c r="D71">
        <f t="shared" si="13"/>
        <v>-5.7794274733972824</v>
      </c>
      <c r="E71" s="4">
        <f>Input!I72</f>
        <v>5296.0317460317456</v>
      </c>
      <c r="F71">
        <f t="shared" si="14"/>
        <v>1024.0154440154438</v>
      </c>
      <c r="G71">
        <f t="shared" si="21"/>
        <v>959.01550339889991</v>
      </c>
      <c r="H71">
        <f t="shared" si="15"/>
        <v>4224.9922801542307</v>
      </c>
      <c r="I71">
        <f t="shared" si="16"/>
        <v>261361.54849602244</v>
      </c>
      <c r="N71" s="4">
        <f>Input!J72</f>
        <v>41.45431145431121</v>
      </c>
      <c r="O71">
        <f t="shared" si="17"/>
        <v>36.175461175461351</v>
      </c>
      <c r="P71">
        <f t="shared" si="18"/>
        <v>27.058601538714694</v>
      </c>
      <c r="Q71">
        <f t="shared" si="19"/>
        <v>83.11712963614039</v>
      </c>
      <c r="R71">
        <f t="shared" si="20"/>
        <v>1308.6639912573116</v>
      </c>
    </row>
    <row r="72" spans="1:18" x14ac:dyDescent="0.25">
      <c r="A72">
        <f>Input!G73</f>
        <v>194</v>
      </c>
      <c r="B72">
        <f t="shared" si="11"/>
        <v>69</v>
      </c>
      <c r="C72">
        <f t="shared" si="12"/>
        <v>4.2341065045972597</v>
      </c>
      <c r="D72">
        <f t="shared" si="13"/>
        <v>-5.7746471952436558</v>
      </c>
      <c r="E72" s="4">
        <f>Input!I73</f>
        <v>5341.0982410982406</v>
      </c>
      <c r="F72">
        <f t="shared" si="14"/>
        <v>1069.0819390819388</v>
      </c>
      <c r="G72">
        <f t="shared" si="21"/>
        <v>986.42863042824808</v>
      </c>
      <c r="H72">
        <f t="shared" si="15"/>
        <v>6831.5694314022649</v>
      </c>
      <c r="I72">
        <f t="shared" si="16"/>
        <v>290142.1453574808</v>
      </c>
      <c r="N72" s="4">
        <f>Input!J73</f>
        <v>45.066495066495008</v>
      </c>
      <c r="O72">
        <f t="shared" si="17"/>
        <v>39.787644787645149</v>
      </c>
      <c r="P72">
        <f t="shared" si="18"/>
        <v>27.413127029348214</v>
      </c>
      <c r="Q72">
        <f t="shared" si="19"/>
        <v>153.12868975040621</v>
      </c>
      <c r="R72">
        <f t="shared" si="20"/>
        <v>1583.0566777478261</v>
      </c>
    </row>
    <row r="73" spans="1:18" x14ac:dyDescent="0.25">
      <c r="A73">
        <f>Input!G74</f>
        <v>195</v>
      </c>
      <c r="B73">
        <f t="shared" si="11"/>
        <v>70</v>
      </c>
      <c r="C73">
        <f t="shared" si="12"/>
        <v>4.2484952420493594</v>
      </c>
      <c r="D73">
        <f t="shared" si="13"/>
        <v>-5.7699357004613612</v>
      </c>
      <c r="E73" s="4">
        <f>Input!I74</f>
        <v>5386.8983268983266</v>
      </c>
      <c r="F73">
        <f t="shared" si="14"/>
        <v>1114.8820248820248</v>
      </c>
      <c r="G73">
        <f t="shared" si="21"/>
        <v>1014.1951057946717</v>
      </c>
      <c r="H73">
        <f t="shared" si="15"/>
        <v>10137.855675303188</v>
      </c>
      <c r="I73">
        <f t="shared" si="16"/>
        <v>320825.85997008358</v>
      </c>
      <c r="N73" s="4">
        <f>Input!J74</f>
        <v>45.800085800085981</v>
      </c>
      <c r="O73">
        <f t="shared" si="17"/>
        <v>40.521235521236122</v>
      </c>
      <c r="P73">
        <f t="shared" si="18"/>
        <v>27.766475366423553</v>
      </c>
      <c r="Q73">
        <f t="shared" si="19"/>
        <v>162.68390660679435</v>
      </c>
      <c r="R73">
        <f t="shared" si="20"/>
        <v>1641.9705281674881</v>
      </c>
    </row>
    <row r="74" spans="1:18" x14ac:dyDescent="0.25">
      <c r="A74">
        <f>Input!G75</f>
        <v>196</v>
      </c>
      <c r="B74">
        <f t="shared" si="11"/>
        <v>71</v>
      </c>
      <c r="C74">
        <f t="shared" si="12"/>
        <v>4.2626798770413155</v>
      </c>
      <c r="D74">
        <f t="shared" si="13"/>
        <v>-5.7652910376495026</v>
      </c>
      <c r="E74" s="4">
        <f>Input!I75</f>
        <v>5431.9969969969961</v>
      </c>
      <c r="F74">
        <f t="shared" si="14"/>
        <v>1159.9806949806944</v>
      </c>
      <c r="G74">
        <f t="shared" si="21"/>
        <v>1042.3137641739654</v>
      </c>
      <c r="H74">
        <f t="shared" si="15"/>
        <v>13845.506605475537</v>
      </c>
      <c r="I74">
        <f t="shared" si="16"/>
        <v>353470.17411111982</v>
      </c>
      <c r="N74" s="4">
        <f>Input!J75</f>
        <v>45.098670098669572</v>
      </c>
      <c r="O74">
        <f t="shared" si="17"/>
        <v>39.819819819819713</v>
      </c>
      <c r="P74">
        <f t="shared" si="18"/>
        <v>28.118658379293748</v>
      </c>
      <c r="Q74">
        <f t="shared" si="19"/>
        <v>136.91717905725167</v>
      </c>
      <c r="R74">
        <f t="shared" si="20"/>
        <v>1585.6180504829069</v>
      </c>
    </row>
    <row r="75" spans="1:18" x14ac:dyDescent="0.25">
      <c r="A75">
        <f>Input!G76</f>
        <v>197</v>
      </c>
      <c r="B75">
        <f t="shared" si="11"/>
        <v>72</v>
      </c>
      <c r="C75">
        <f t="shared" si="12"/>
        <v>4.2766661190160553</v>
      </c>
      <c r="D75">
        <f t="shared" si="13"/>
        <v>-5.7607113372896004</v>
      </c>
      <c r="E75" s="4">
        <f>Input!I76</f>
        <v>5478.4749034749029</v>
      </c>
      <c r="F75">
        <f t="shared" si="14"/>
        <v>1206.4586014586012</v>
      </c>
      <c r="G75">
        <f t="shared" si="21"/>
        <v>1070.7834518768755</v>
      </c>
      <c r="H75">
        <f t="shared" si="15"/>
        <v>18407.746214023642</v>
      </c>
      <c r="I75">
        <f t="shared" si="16"/>
        <v>388133.06775787089</v>
      </c>
      <c r="N75" s="4">
        <f>Input!J76</f>
        <v>46.477906477906799</v>
      </c>
      <c r="O75">
        <f t="shared" si="17"/>
        <v>41.19905619905694</v>
      </c>
      <c r="P75">
        <f t="shared" si="18"/>
        <v>28.469687702910065</v>
      </c>
      <c r="Q75">
        <f t="shared" si="19"/>
        <v>162.03682231069658</v>
      </c>
      <c r="R75">
        <f t="shared" si="20"/>
        <v>1697.3622316930521</v>
      </c>
    </row>
    <row r="76" spans="1:18" x14ac:dyDescent="0.25">
      <c r="A76">
        <f>Input!G77</f>
        <v>198</v>
      </c>
      <c r="B76">
        <f t="shared" si="11"/>
        <v>73</v>
      </c>
      <c r="C76">
        <f t="shared" si="12"/>
        <v>4.290459441148391</v>
      </c>
      <c r="D76">
        <f t="shared" si="13"/>
        <v>-5.7561948072275735</v>
      </c>
      <c r="E76" s="4">
        <f>Input!I77</f>
        <v>5527.8099528099528</v>
      </c>
      <c r="F76">
        <f t="shared" si="14"/>
        <v>1255.7936507936511</v>
      </c>
      <c r="G76">
        <f t="shared" si="21"/>
        <v>1099.6030266581581</v>
      </c>
      <c r="H76">
        <f t="shared" si="15"/>
        <v>24395.511067834836</v>
      </c>
      <c r="I76">
        <f t="shared" si="16"/>
        <v>424873.01399726328</v>
      </c>
      <c r="N76" s="4">
        <f>Input!J77</f>
        <v>49.335049335049916</v>
      </c>
      <c r="O76">
        <f t="shared" si="17"/>
        <v>44.056199056200057</v>
      </c>
      <c r="P76">
        <f t="shared" si="18"/>
        <v>28.819574781282675</v>
      </c>
      <c r="Q76">
        <f t="shared" si="19"/>
        <v>232.15471929500166</v>
      </c>
      <c r="R76">
        <f t="shared" si="20"/>
        <v>1940.9486752795228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125</v>
      </c>
      <c r="B3">
        <f>A3-$A$3</f>
        <v>0</v>
      </c>
      <c r="C3" s="4">
        <f t="shared" ref="C3:C34" si="0">((B3-$Y$3)/$Z$3)</f>
        <v>-6.257382664920164</v>
      </c>
      <c r="D3" s="4">
        <f>Input!I4</f>
        <v>4266.7374517374519</v>
      </c>
      <c r="E3">
        <f>D3-$D$3</f>
        <v>0</v>
      </c>
      <c r="F3">
        <f>O3</f>
        <v>0</v>
      </c>
      <c r="G3">
        <f>(E3-F3)^2</f>
        <v>0</v>
      </c>
      <c r="H3">
        <f>(F3-$I$4)^2</f>
        <v>303354.65634694317</v>
      </c>
      <c r="I3" s="2" t="s">
        <v>11</v>
      </c>
      <c r="J3" s="23">
        <f>SUM(G3:G161)</f>
        <v>801759.02620730677</v>
      </c>
      <c r="K3">
        <f>1-(J3/J5)</f>
        <v>0.95062402048564387</v>
      </c>
      <c r="M3" s="4">
        <f>Input!J4</f>
        <v>5.8193908193907191</v>
      </c>
      <c r="N3">
        <f>M3-$M$3</f>
        <v>0</v>
      </c>
      <c r="O3" s="4">
        <v>0</v>
      </c>
      <c r="P3">
        <f>(N3-O3)^2</f>
        <v>0</v>
      </c>
      <c r="Q3">
        <f>(N3-$R$4)^2</f>
        <v>238.12428590012976</v>
      </c>
      <c r="R3" s="2" t="s">
        <v>11</v>
      </c>
      <c r="S3" s="23">
        <f>SUM(P4:P167)</f>
        <v>2697.1538176668978</v>
      </c>
      <c r="T3">
        <f>1-(S3/S5)</f>
        <v>0.87436794641991367</v>
      </c>
      <c r="V3">
        <f>COUNT(B4:B500)</f>
        <v>81</v>
      </c>
      <c r="X3">
        <v>445240043432.22058</v>
      </c>
      <c r="Y3">
        <v>1069.5799203259401</v>
      </c>
      <c r="Z3">
        <v>170.93087918726263</v>
      </c>
    </row>
    <row r="4" spans="1:26" ht="14.45" x14ac:dyDescent="0.3">
      <c r="A4">
        <f>Input!G5</f>
        <v>126</v>
      </c>
      <c r="B4">
        <f t="shared" ref="B4:B67" si="1">A4-$A$3</f>
        <v>1</v>
      </c>
      <c r="C4">
        <f t="shared" si="0"/>
        <v>-6.2515323469158641</v>
      </c>
      <c r="D4" s="4">
        <f>Input!I5</f>
        <v>4272.0163020163018</v>
      </c>
      <c r="E4">
        <f t="shared" ref="E4:E67" si="2">D4-$D$3</f>
        <v>5.278850278849859</v>
      </c>
      <c r="F4">
        <f>O4</f>
        <v>3.3900791260595597</v>
      </c>
      <c r="G4">
        <f>(E4-F4)^2</f>
        <v>3.567456467612796</v>
      </c>
      <c r="H4">
        <f t="shared" ref="H4:H67" si="3">(F4-$I$4)^2</f>
        <v>299631.79774649034</v>
      </c>
      <c r="I4">
        <f>AVERAGE(E3:E161)</f>
        <v>550.77641230080212</v>
      </c>
      <c r="J4" t="s">
        <v>5</v>
      </c>
      <c r="K4" t="s">
        <v>6</v>
      </c>
      <c r="M4" s="4">
        <f>Input!J5</f>
        <v>5.278850278849859</v>
      </c>
      <c r="N4">
        <f>M4-$M$3</f>
        <v>-0.54054054054086009</v>
      </c>
      <c r="O4">
        <f>$X$3*((1/$Z$3)*(1/SQRT(2*PI()))*EXP(-1*C4*C4/2))</f>
        <v>3.3900791260595597</v>
      </c>
      <c r="P4">
        <f>(N4-O4)^2</f>
        <v>15.449770963465996</v>
      </c>
      <c r="Q4">
        <f t="shared" ref="Q4:Q67" si="4">(N4-$R$4)^2</f>
        <v>255.09893075876647</v>
      </c>
      <c r="R4">
        <f>AVERAGE(N3:N167)</f>
        <v>15.431276223959241</v>
      </c>
      <c r="S4" t="s">
        <v>5</v>
      </c>
      <c r="T4" t="s">
        <v>6</v>
      </c>
    </row>
    <row r="5" spans="1:26" ht="14.45" x14ac:dyDescent="0.3">
      <c r="A5">
        <f>Input!G6</f>
        <v>127</v>
      </c>
      <c r="B5">
        <f t="shared" si="1"/>
        <v>2</v>
      </c>
      <c r="C5">
        <f t="shared" si="0"/>
        <v>-6.2456820289115651</v>
      </c>
      <c r="D5" s="4">
        <f>Input!I6</f>
        <v>4277.6769626769628</v>
      </c>
      <c r="E5">
        <f t="shared" si="2"/>
        <v>10.93951093951091</v>
      </c>
      <c r="F5">
        <f>F4+O5</f>
        <v>6.9063801839688779</v>
      </c>
      <c r="G5">
        <f t="shared" ref="G5:G68" si="5">(E5-F5)^2</f>
        <v>16.266143691299046</v>
      </c>
      <c r="H5">
        <f t="shared" si="3"/>
        <v>295794.61183476524</v>
      </c>
      <c r="J5">
        <f>SUM(H3:H161)</f>
        <v>16237835.362318102</v>
      </c>
      <c r="K5">
        <f>1-((1-K3)*(V3-1)/(V3-1-1))</f>
        <v>0.94999900808672799</v>
      </c>
      <c r="M5" s="4">
        <f>Input!J6</f>
        <v>5.6606606606610512</v>
      </c>
      <c r="N5">
        <f t="shared" ref="N5:N68" si="6">M5-$M$3</f>
        <v>-0.15873015872966789</v>
      </c>
      <c r="O5">
        <f t="shared" ref="O5:O68" si="7">$X$3*((1/$Z$3)*(1/SQRT(2*PI()))*EXP(-1*C5*C5/2))</f>
        <v>3.5163010579093186</v>
      </c>
      <c r="P5">
        <f t="shared" ref="P5:P68" si="8">(N5-O5)^2</f>
        <v>13.50585444327103</v>
      </c>
      <c r="Q5">
        <f t="shared" si="4"/>
        <v>243.04829901228092</v>
      </c>
      <c r="S5">
        <f>SUM(Q4:Q167)</f>
        <v>21468.675714574303</v>
      </c>
      <c r="T5">
        <f>1-((1-T3)*(X3-1)/(X3-1-1))</f>
        <v>0.87436794641963145</v>
      </c>
    </row>
    <row r="6" spans="1:26" ht="14.45" x14ac:dyDescent="0.3">
      <c r="A6">
        <f>Input!G7</f>
        <v>128</v>
      </c>
      <c r="B6">
        <f t="shared" si="1"/>
        <v>3</v>
      </c>
      <c r="C6">
        <f t="shared" si="0"/>
        <v>-6.2398317109072652</v>
      </c>
      <c r="D6" s="4">
        <f>Input!I7</f>
        <v>4284.5602745602746</v>
      </c>
      <c r="E6">
        <f t="shared" si="2"/>
        <v>17.822822822822673</v>
      </c>
      <c r="F6">
        <f t="shared" ref="F6:F69" si="9">F5+O6</f>
        <v>10.553477933484581</v>
      </c>
      <c r="G6">
        <f t="shared" si="5"/>
        <v>52.843375120145829</v>
      </c>
      <c r="H6">
        <f t="shared" si="3"/>
        <v>291840.81881643506</v>
      </c>
      <c r="M6" s="4">
        <f>Input!J7</f>
        <v>6.8833118833117624</v>
      </c>
      <c r="N6">
        <f t="shared" si="6"/>
        <v>1.0639210639210432</v>
      </c>
      <c r="O6">
        <f t="shared" si="7"/>
        <v>3.6470977495157029</v>
      </c>
      <c r="P6">
        <f t="shared" si="8"/>
        <v>6.672801788999811</v>
      </c>
      <c r="Q6">
        <f t="shared" si="4"/>
        <v>206.42089429467623</v>
      </c>
    </row>
    <row r="7" spans="1:26" ht="14.45" x14ac:dyDescent="0.3">
      <c r="A7">
        <f>Input!G8</f>
        <v>129</v>
      </c>
      <c r="B7">
        <f t="shared" si="1"/>
        <v>4</v>
      </c>
      <c r="C7">
        <f t="shared" si="0"/>
        <v>-6.2339813929029662</v>
      </c>
      <c r="D7" s="4">
        <f>Input!I8</f>
        <v>4292.8120978120978</v>
      </c>
      <c r="E7">
        <f t="shared" si="2"/>
        <v>26.074646074645898</v>
      </c>
      <c r="F7">
        <f t="shared" si="9"/>
        <v>14.336108183079473</v>
      </c>
      <c r="G7">
        <f t="shared" si="5"/>
        <v>137.79327183174073</v>
      </c>
      <c r="H7">
        <f t="shared" si="3"/>
        <v>287768.19988191483</v>
      </c>
      <c r="M7" s="4">
        <f>Input!J8</f>
        <v>8.2518232518232253</v>
      </c>
      <c r="N7">
        <f t="shared" si="6"/>
        <v>2.4324324324325062</v>
      </c>
      <c r="O7">
        <f t="shared" si="7"/>
        <v>3.782630249594892</v>
      </c>
      <c r="P7">
        <f t="shared" si="8"/>
        <v>1.8230341454700716</v>
      </c>
      <c r="Q7">
        <f t="shared" si="4"/>
        <v>168.96993991651314</v>
      </c>
      <c r="S7" s="17"/>
      <c r="T7" s="18"/>
    </row>
    <row r="8" spans="1:26" x14ac:dyDescent="0.25">
      <c r="A8">
        <f>Input!G9</f>
        <v>130</v>
      </c>
      <c r="B8">
        <f t="shared" si="1"/>
        <v>5</v>
      </c>
      <c r="C8">
        <f t="shared" si="0"/>
        <v>-6.2281310748986662</v>
      </c>
      <c r="D8" s="4">
        <f>Input!I9</f>
        <v>4301.0853710853708</v>
      </c>
      <c r="E8">
        <f t="shared" si="2"/>
        <v>34.347919347918832</v>
      </c>
      <c r="F8">
        <f t="shared" si="9"/>
        <v>18.259173282358425</v>
      </c>
      <c r="G8">
        <f t="shared" si="5"/>
        <v>258.84774996208546</v>
      </c>
      <c r="H8">
        <f t="shared" si="3"/>
        <v>283574.60985182627</v>
      </c>
      <c r="M8" s="4">
        <f>Input!J9</f>
        <v>8.2732732732729346</v>
      </c>
      <c r="N8">
        <f t="shared" si="6"/>
        <v>2.4538824538822155</v>
      </c>
      <c r="O8">
        <f t="shared" si="7"/>
        <v>3.9230650992789537</v>
      </c>
      <c r="P8">
        <f t="shared" si="8"/>
        <v>2.158497645534958</v>
      </c>
      <c r="Q8">
        <f t="shared" si="4"/>
        <v>168.41274906363398</v>
      </c>
      <c r="S8" s="19" t="s">
        <v>28</v>
      </c>
      <c r="T8" s="24">
        <f>SQRT((T5-K5)^2)</f>
        <v>7.5631061667096544E-2</v>
      </c>
    </row>
    <row r="9" spans="1:26" x14ac:dyDescent="0.25">
      <c r="A9">
        <f>Input!G10</f>
        <v>131</v>
      </c>
      <c r="B9">
        <f t="shared" si="1"/>
        <v>6</v>
      </c>
      <c r="C9">
        <f t="shared" si="0"/>
        <v>-6.2222807568943663</v>
      </c>
      <c r="D9" s="4">
        <f>Input!I10</f>
        <v>4309.7790647790653</v>
      </c>
      <c r="E9">
        <f t="shared" si="2"/>
        <v>43.041613041613346</v>
      </c>
      <c r="F9">
        <f t="shared" si="9"/>
        <v>22.327747795358722</v>
      </c>
      <c r="G9">
        <f t="shared" si="5"/>
        <v>429.06421343999511</v>
      </c>
      <c r="H9">
        <f t="shared" si="3"/>
        <v>279257.99101758667</v>
      </c>
      <c r="M9" s="4">
        <f>Input!J10</f>
        <v>8.6936936936945131</v>
      </c>
      <c r="N9">
        <f t="shared" si="6"/>
        <v>2.8743028743037939</v>
      </c>
      <c r="O9">
        <f t="shared" si="7"/>
        <v>4.0685745130002964</v>
      </c>
      <c r="P9">
        <f t="shared" si="8"/>
        <v>1.4262847469948292</v>
      </c>
      <c r="Q9">
        <f t="shared" si="4"/>
        <v>157.67757970395715</v>
      </c>
      <c r="S9" s="21"/>
      <c r="T9" s="22"/>
    </row>
    <row r="10" spans="1:26" x14ac:dyDescent="0.25">
      <c r="A10">
        <f>Input!G11</f>
        <v>132</v>
      </c>
      <c r="B10">
        <f t="shared" si="1"/>
        <v>7</v>
      </c>
      <c r="C10">
        <f t="shared" si="0"/>
        <v>-6.2164304388900673</v>
      </c>
      <c r="D10" s="4">
        <f>Input!I11</f>
        <v>4318.7601887601895</v>
      </c>
      <c r="E10">
        <f t="shared" si="2"/>
        <v>52.022737022737601</v>
      </c>
      <c r="F10">
        <f t="shared" si="9"/>
        <v>26.547084360465028</v>
      </c>
      <c r="G10">
        <f t="shared" si="5"/>
        <v>649.00887856875568</v>
      </c>
      <c r="H10">
        <f t="shared" si="3"/>
        <v>274816.38827277743</v>
      </c>
      <c r="M10" s="4">
        <f>Input!J11</f>
        <v>8.9811239811242558</v>
      </c>
      <c r="N10">
        <f t="shared" si="6"/>
        <v>3.1617331617335367</v>
      </c>
      <c r="O10">
        <f t="shared" si="7"/>
        <v>4.2193365651063059</v>
      </c>
      <c r="P10">
        <f t="shared" si="8"/>
        <v>1.1185249588256645</v>
      </c>
      <c r="Q10">
        <f t="shared" si="4"/>
        <v>150.54168695581092</v>
      </c>
    </row>
    <row r="11" spans="1:26" x14ac:dyDescent="0.25">
      <c r="A11">
        <f>Input!G12</f>
        <v>133</v>
      </c>
      <c r="B11">
        <f t="shared" si="1"/>
        <v>8</v>
      </c>
      <c r="C11">
        <f t="shared" si="0"/>
        <v>-6.2105801208857674</v>
      </c>
      <c r="D11" s="4">
        <f>Input!I12</f>
        <v>4328.1231231231232</v>
      </c>
      <c r="E11">
        <f t="shared" si="2"/>
        <v>61.38567138567123</v>
      </c>
      <c r="F11">
        <f t="shared" si="9"/>
        <v>30.922619742842414</v>
      </c>
      <c r="G11">
        <f t="shared" si="5"/>
        <v>927.99751539365548</v>
      </c>
      <c r="H11">
        <f t="shared" si="3"/>
        <v>270247.96563689417</v>
      </c>
      <c r="M11" s="4">
        <f>Input!J12</f>
        <v>9.362934362933629</v>
      </c>
      <c r="N11">
        <f t="shared" si="6"/>
        <v>3.5435435435429099</v>
      </c>
      <c r="O11">
        <f t="shared" si="7"/>
        <v>4.3755353823773868</v>
      </c>
      <c r="P11">
        <f t="shared" si="8"/>
        <v>0.69221041988717424</v>
      </c>
      <c r="Q11">
        <f t="shared" si="4"/>
        <v>141.31818828103846</v>
      </c>
    </row>
    <row r="12" spans="1:26" x14ac:dyDescent="0.25">
      <c r="A12">
        <f>Input!G13</f>
        <v>134</v>
      </c>
      <c r="B12">
        <f t="shared" si="1"/>
        <v>9</v>
      </c>
      <c r="C12">
        <f t="shared" si="0"/>
        <v>-6.2047298028814675</v>
      </c>
      <c r="D12" s="4">
        <f>Input!I13</f>
        <v>4338.8996138996145</v>
      </c>
      <c r="E12">
        <f t="shared" si="2"/>
        <v>72.162162162162531</v>
      </c>
      <c r="F12">
        <f t="shared" si="9"/>
        <v>35.459981085469828</v>
      </c>
      <c r="G12">
        <f t="shared" si="5"/>
        <v>1347.0500957863399</v>
      </c>
      <c r="H12">
        <f t="shared" si="3"/>
        <v>265551.0242805063</v>
      </c>
      <c r="M12" s="4">
        <f>Input!J13</f>
        <v>10.7764907764913</v>
      </c>
      <c r="N12">
        <f t="shared" si="6"/>
        <v>4.9570999571005814</v>
      </c>
      <c r="O12">
        <f t="shared" si="7"/>
        <v>4.537361342627416</v>
      </c>
      <c r="P12">
        <f t="shared" si="8"/>
        <v>0.17618050447985259</v>
      </c>
      <c r="Q12">
        <f t="shared" si="4"/>
        <v>109.70836846922521</v>
      </c>
    </row>
    <row r="13" spans="1:26" x14ac:dyDescent="0.25">
      <c r="A13">
        <f>Input!G14</f>
        <v>135</v>
      </c>
      <c r="B13">
        <f t="shared" si="1"/>
        <v>10</v>
      </c>
      <c r="C13">
        <f t="shared" si="0"/>
        <v>-6.1988794848771684</v>
      </c>
      <c r="D13" s="4">
        <f>Input!I14</f>
        <v>4349.4787644787648</v>
      </c>
      <c r="E13">
        <f t="shared" si="2"/>
        <v>82.741312741312868</v>
      </c>
      <c r="F13">
        <f t="shared" si="9"/>
        <v>40.164992365040085</v>
      </c>
      <c r="G13">
        <f t="shared" si="5"/>
        <v>1812.7430567830208</v>
      </c>
      <c r="H13">
        <f t="shared" si="3"/>
        <v>260724.02216881514</v>
      </c>
      <c r="M13" s="4">
        <f>Input!J14</f>
        <v>10.579150579150337</v>
      </c>
      <c r="N13">
        <f t="shared" si="6"/>
        <v>4.7597597597596177</v>
      </c>
      <c r="O13">
        <f t="shared" si="7"/>
        <v>4.7050112795702601</v>
      </c>
      <c r="P13">
        <f t="shared" si="8"/>
        <v>2.9973960830444847E-3</v>
      </c>
      <c r="Q13">
        <f t="shared" si="4"/>
        <v>113.88126364568363</v>
      </c>
    </row>
    <row r="14" spans="1:26" x14ac:dyDescent="0.25">
      <c r="A14">
        <f>Input!G15</f>
        <v>136</v>
      </c>
      <c r="B14">
        <f t="shared" si="1"/>
        <v>11</v>
      </c>
      <c r="C14">
        <f t="shared" si="0"/>
        <v>-6.1930291668728685</v>
      </c>
      <c r="D14" s="4">
        <f>Input!I15</f>
        <v>4360.0557700557702</v>
      </c>
      <c r="E14">
        <f t="shared" si="2"/>
        <v>93.318318318318234</v>
      </c>
      <c r="F14">
        <f t="shared" si="9"/>
        <v>45.043681059181829</v>
      </c>
      <c r="G14">
        <f t="shared" si="5"/>
        <v>2330.4406025012008</v>
      </c>
      <c r="H14">
        <f t="shared" si="3"/>
        <v>255765.59544910892</v>
      </c>
      <c r="M14" s="4">
        <f>Input!J15</f>
        <v>10.577005577005366</v>
      </c>
      <c r="N14">
        <f t="shared" si="6"/>
        <v>4.7576147576146468</v>
      </c>
      <c r="O14">
        <f t="shared" si="7"/>
        <v>4.8786886941417409</v>
      </c>
      <c r="P14">
        <f t="shared" si="8"/>
        <v>1.4658898106166806E-2</v>
      </c>
      <c r="Q14">
        <f t="shared" si="4"/>
        <v>113.92704909812943</v>
      </c>
    </row>
    <row r="15" spans="1:26" x14ac:dyDescent="0.25">
      <c r="A15">
        <f>Input!G16</f>
        <v>137</v>
      </c>
      <c r="B15">
        <f t="shared" si="1"/>
        <v>12</v>
      </c>
      <c r="C15">
        <f t="shared" si="0"/>
        <v>-6.1871788488685686</v>
      </c>
      <c r="D15" s="4">
        <f>Input!I16</f>
        <v>4371.0081510081518</v>
      </c>
      <c r="E15">
        <f t="shared" si="2"/>
        <v>104.27069927069988</v>
      </c>
      <c r="F15">
        <f t="shared" si="9"/>
        <v>50.102285031653039</v>
      </c>
      <c r="G15">
        <f t="shared" si="5"/>
        <v>2934.2171011729724</v>
      </c>
      <c r="H15">
        <f t="shared" si="3"/>
        <v>250674.58171672412</v>
      </c>
      <c r="M15" s="4">
        <f>Input!J16</f>
        <v>10.952380952381645</v>
      </c>
      <c r="N15">
        <f t="shared" si="6"/>
        <v>5.1329901329909262</v>
      </c>
      <c r="O15">
        <f t="shared" si="7"/>
        <v>5.0586039724712073</v>
      </c>
      <c r="P15">
        <f t="shared" si="8"/>
        <v>5.533300876865389E-3</v>
      </c>
      <c r="Q15">
        <f t="shared" si="4"/>
        <v>106.05469641143145</v>
      </c>
    </row>
    <row r="16" spans="1:26" x14ac:dyDescent="0.25">
      <c r="A16">
        <f>Input!G17</f>
        <v>138</v>
      </c>
      <c r="B16">
        <f t="shared" si="1"/>
        <v>13</v>
      </c>
      <c r="C16">
        <f t="shared" si="0"/>
        <v>-6.1813285308642696</v>
      </c>
      <c r="D16" s="4">
        <f>Input!I17</f>
        <v>4381.9755469755473</v>
      </c>
      <c r="E16">
        <f t="shared" si="2"/>
        <v>115.23809523809541</v>
      </c>
      <c r="F16">
        <f t="shared" si="9"/>
        <v>55.347259642356249</v>
      </c>
      <c r="G16">
        <f t="shared" si="5"/>
        <v>3586.9121883558569</v>
      </c>
      <c r="H16">
        <f t="shared" si="3"/>
        <v>245450.04530386569</v>
      </c>
      <c r="M16" s="4">
        <f>Input!J17</f>
        <v>10.967395967395532</v>
      </c>
      <c r="N16">
        <f t="shared" si="6"/>
        <v>5.1480051480048132</v>
      </c>
      <c r="O16">
        <f t="shared" si="7"/>
        <v>5.244974610703208</v>
      </c>
      <c r="P16">
        <f t="shared" si="8"/>
        <v>9.4030766960153788E-3</v>
      </c>
      <c r="Q16">
        <f t="shared" si="4"/>
        <v>105.74566402156093</v>
      </c>
    </row>
    <row r="17" spans="1:17" x14ac:dyDescent="0.25">
      <c r="A17">
        <f>Input!G18</f>
        <v>139</v>
      </c>
      <c r="B17">
        <f t="shared" si="1"/>
        <v>14</v>
      </c>
      <c r="C17">
        <f t="shared" si="0"/>
        <v>-6.1754782128599697</v>
      </c>
      <c r="D17" s="4">
        <f>Input!I18</f>
        <v>4393.1059631059634</v>
      </c>
      <c r="E17">
        <f t="shared" si="2"/>
        <v>126.36851136851146</v>
      </c>
      <c r="F17">
        <f t="shared" si="9"/>
        <v>60.785285089231202</v>
      </c>
      <c r="G17">
        <f t="shared" si="5"/>
        <v>4301.1595691992779</v>
      </c>
      <c r="H17">
        <f t="shared" si="3"/>
        <v>240091.30474606587</v>
      </c>
      <c r="M17" s="4">
        <f>Input!J18</f>
        <v>11.130416130416052</v>
      </c>
      <c r="N17">
        <f t="shared" si="6"/>
        <v>5.3110253110253325</v>
      </c>
      <c r="O17">
        <f t="shared" si="7"/>
        <v>5.4380254468749545</v>
      </c>
      <c r="P17">
        <f t="shared" si="8"/>
        <v>1.6129034505822443E-2</v>
      </c>
      <c r="Q17">
        <f t="shared" si="4"/>
        <v>102.4194785407396</v>
      </c>
    </row>
    <row r="18" spans="1:17" x14ac:dyDescent="0.25">
      <c r="A18">
        <f>Input!G19</f>
        <v>140</v>
      </c>
      <c r="B18">
        <f t="shared" si="1"/>
        <v>15</v>
      </c>
      <c r="C18">
        <f t="shared" si="0"/>
        <v>-6.1696278948556706</v>
      </c>
      <c r="D18" s="4">
        <f>Input!I19</f>
        <v>4404.3436293436289</v>
      </c>
      <c r="E18">
        <f t="shared" si="2"/>
        <v>137.60617760617697</v>
      </c>
      <c r="F18">
        <f t="shared" si="9"/>
        <v>66.423273989292284</v>
      </c>
      <c r="G18">
        <f t="shared" si="5"/>
        <v>5067.0057673306947</v>
      </c>
      <c r="H18">
        <f t="shared" si="3"/>
        <v>234597.96259220858</v>
      </c>
      <c r="M18" s="4">
        <f>Input!J19</f>
        <v>11.237666237665508</v>
      </c>
      <c r="N18">
        <f t="shared" si="6"/>
        <v>5.4182754182747885</v>
      </c>
      <c r="O18">
        <f t="shared" si="7"/>
        <v>5.6379889000610826</v>
      </c>
      <c r="P18">
        <f t="shared" si="8"/>
        <v>4.8274014078656155E-2</v>
      </c>
      <c r="Q18">
        <f t="shared" si="4"/>
        <v>100.2601851346375</v>
      </c>
    </row>
    <row r="19" spans="1:17" x14ac:dyDescent="0.25">
      <c r="A19">
        <f>Input!G20</f>
        <v>141</v>
      </c>
      <c r="B19">
        <f t="shared" si="1"/>
        <v>16</v>
      </c>
      <c r="C19">
        <f t="shared" si="0"/>
        <v>-6.1637775768513707</v>
      </c>
      <c r="D19" s="4">
        <f>Input!I20</f>
        <v>4413.8760188760189</v>
      </c>
      <c r="E19">
        <f t="shared" si="2"/>
        <v>147.13856713856694</v>
      </c>
      <c r="F19">
        <f t="shared" si="9"/>
        <v>72.268379206296231</v>
      </c>
      <c r="G19">
        <f t="shared" si="5"/>
        <v>5605.5450410135345</v>
      </c>
      <c r="H19">
        <f t="shared" si="3"/>
        <v>228969.93773597275</v>
      </c>
      <c r="M19" s="4">
        <f>Input!J20</f>
        <v>9.5323895323899706</v>
      </c>
      <c r="N19">
        <f t="shared" si="6"/>
        <v>3.7129987129992514</v>
      </c>
      <c r="O19">
        <f t="shared" si="7"/>
        <v>5.8451052170039413</v>
      </c>
      <c r="P19">
        <f t="shared" si="8"/>
        <v>4.5458781444191008</v>
      </c>
      <c r="Q19">
        <f t="shared" si="4"/>
        <v>137.31802782387064</v>
      </c>
    </row>
    <row r="20" spans="1:17" x14ac:dyDescent="0.25">
      <c r="A20">
        <f>Input!G21</f>
        <v>142</v>
      </c>
      <c r="B20">
        <f t="shared" si="1"/>
        <v>17</v>
      </c>
      <c r="C20">
        <f t="shared" si="0"/>
        <v>-6.1579272588470708</v>
      </c>
      <c r="D20" s="4">
        <f>Input!I21</f>
        <v>4423.4555984555991</v>
      </c>
      <c r="E20">
        <f t="shared" si="2"/>
        <v>156.71814671814718</v>
      </c>
      <c r="F20">
        <f t="shared" si="9"/>
        <v>78.328001932748876</v>
      </c>
      <c r="G20">
        <f t="shared" si="5"/>
        <v>6145.014799475709</v>
      </c>
      <c r="H20">
        <f t="shared" si="3"/>
        <v>223207.50045930044</v>
      </c>
      <c r="M20" s="4">
        <f>Input!J21</f>
        <v>9.5795795795802405</v>
      </c>
      <c r="N20">
        <f t="shared" si="6"/>
        <v>3.7601887601895214</v>
      </c>
      <c r="O20">
        <f t="shared" si="7"/>
        <v>6.059622726452651</v>
      </c>
      <c r="P20">
        <f t="shared" si="8"/>
        <v>5.2873965652045873</v>
      </c>
      <c r="Q20">
        <f t="shared" si="4"/>
        <v>136.2142825869627</v>
      </c>
    </row>
    <row r="21" spans="1:17" x14ac:dyDescent="0.25">
      <c r="A21">
        <f>Input!G22</f>
        <v>143</v>
      </c>
      <c r="B21">
        <f t="shared" si="1"/>
        <v>18</v>
      </c>
      <c r="C21">
        <f t="shared" si="0"/>
        <v>-6.1520769408427718</v>
      </c>
      <c r="D21" s="4">
        <f>Input!I22</f>
        <v>4433.3097383097383</v>
      </c>
      <c r="E21">
        <f t="shared" si="2"/>
        <v>166.57228657228643</v>
      </c>
      <c r="F21">
        <f t="shared" si="9"/>
        <v>84.609800034190897</v>
      </c>
      <c r="G21">
        <f t="shared" si="5"/>
        <v>6717.849199507491</v>
      </c>
      <c r="H21">
        <f t="shared" si="3"/>
        <v>217311.31039212903</v>
      </c>
      <c r="M21" s="4">
        <f>Input!J22</f>
        <v>9.8541398541392482</v>
      </c>
      <c r="N21">
        <f t="shared" si="6"/>
        <v>4.0347490347485291</v>
      </c>
      <c r="O21">
        <f t="shared" si="7"/>
        <v>6.2817981014420186</v>
      </c>
      <c r="P21">
        <f t="shared" si="8"/>
        <v>5.0492295081280822</v>
      </c>
      <c r="Q21">
        <f t="shared" si="4"/>
        <v>129.88083197441901</v>
      </c>
    </row>
    <row r="22" spans="1:17" x14ac:dyDescent="0.25">
      <c r="A22">
        <f>Input!G23</f>
        <v>144</v>
      </c>
      <c r="B22">
        <f t="shared" si="1"/>
        <v>19</v>
      </c>
      <c r="C22">
        <f t="shared" si="0"/>
        <v>-6.1462266228384719</v>
      </c>
      <c r="D22" s="4">
        <f>Input!I23</f>
        <v>4443.337623337623</v>
      </c>
      <c r="E22">
        <f t="shared" si="2"/>
        <v>176.60017160017105</v>
      </c>
      <c r="F22">
        <f t="shared" si="9"/>
        <v>91.121696663938337</v>
      </c>
      <c r="G22">
        <f t="shared" si="5"/>
        <v>7306.5696774241642</v>
      </c>
      <c r="H22">
        <f t="shared" si="3"/>
        <v>211282.4576072061</v>
      </c>
      <c r="M22" s="4">
        <f>Input!J23</f>
        <v>10.027885027884622</v>
      </c>
      <c r="N22">
        <f t="shared" si="6"/>
        <v>4.208494208493903</v>
      </c>
      <c r="O22">
        <f t="shared" si="7"/>
        <v>6.5118966297474383</v>
      </c>
      <c r="P22">
        <f t="shared" si="8"/>
        <v>5.3056627142366493</v>
      </c>
      <c r="Q22">
        <f t="shared" si="4"/>
        <v>125.95083616665224</v>
      </c>
    </row>
    <row r="23" spans="1:17" x14ac:dyDescent="0.25">
      <c r="A23">
        <f>Input!G24</f>
        <v>145</v>
      </c>
      <c r="B23">
        <f t="shared" si="1"/>
        <v>20</v>
      </c>
      <c r="C23">
        <f t="shared" si="0"/>
        <v>-6.140376304834172</v>
      </c>
      <c r="D23" s="4">
        <f>Input!I24</f>
        <v>4453.2368082368075</v>
      </c>
      <c r="E23">
        <f t="shared" si="2"/>
        <v>186.4993564993556</v>
      </c>
      <c r="F23">
        <f t="shared" si="9"/>
        <v>97.871889156697904</v>
      </c>
      <c r="G23">
        <f t="shared" si="5"/>
        <v>7854.8279675738559</v>
      </c>
      <c r="H23">
        <f t="shared" si="3"/>
        <v>205122.50708438846</v>
      </c>
      <c r="M23" s="4">
        <f>Input!J24</f>
        <v>9.8991848991845472</v>
      </c>
      <c r="N23">
        <f t="shared" si="6"/>
        <v>4.0797940797938281</v>
      </c>
      <c r="O23">
        <f t="shared" si="7"/>
        <v>6.7501924927595702</v>
      </c>
      <c r="P23">
        <f t="shared" si="8"/>
        <v>7.131027683969954</v>
      </c>
      <c r="Q23">
        <f t="shared" si="4"/>
        <v>128.8561468693062</v>
      </c>
    </row>
    <row r="24" spans="1:17" x14ac:dyDescent="0.25">
      <c r="A24">
        <f>Input!G25</f>
        <v>146</v>
      </c>
      <c r="B24">
        <f t="shared" si="1"/>
        <v>21</v>
      </c>
      <c r="C24">
        <f t="shared" si="0"/>
        <v>-6.1345259868298729</v>
      </c>
      <c r="D24" s="4">
        <f>Input!I25</f>
        <v>4463.1767481767483</v>
      </c>
      <c r="E24">
        <f t="shared" si="2"/>
        <v>196.43929643929641</v>
      </c>
      <c r="F24">
        <f t="shared" si="9"/>
        <v>104.86885820972731</v>
      </c>
      <c r="G24">
        <f t="shared" si="5"/>
        <v>8385.145157555331</v>
      </c>
      <c r="H24">
        <f t="shared" si="3"/>
        <v>198833.54679548481</v>
      </c>
      <c r="M24" s="4">
        <f>Input!J25</f>
        <v>9.9399399399408139</v>
      </c>
      <c r="N24">
        <f t="shared" si="6"/>
        <v>4.1205491205500948</v>
      </c>
      <c r="O24">
        <f t="shared" si="7"/>
        <v>6.9969690530294057</v>
      </c>
      <c r="P24">
        <f t="shared" si="8"/>
        <v>8.2737916279642842</v>
      </c>
      <c r="Q24">
        <f t="shared" si="4"/>
        <v>127.93254760779425</v>
      </c>
    </row>
    <row r="25" spans="1:17" x14ac:dyDescent="0.25">
      <c r="A25">
        <f>Input!G26</f>
        <v>147</v>
      </c>
      <c r="B25">
        <f t="shared" si="1"/>
        <v>22</v>
      </c>
      <c r="C25">
        <f t="shared" si="0"/>
        <v>-6.128675668825573</v>
      </c>
      <c r="D25" s="4">
        <f>Input!I26</f>
        <v>4473.3419133419129</v>
      </c>
      <c r="E25">
        <f t="shared" si="2"/>
        <v>206.60446160446099</v>
      </c>
      <c r="F25">
        <f t="shared" si="9"/>
        <v>112.12137736046805</v>
      </c>
      <c r="G25">
        <f t="shared" si="5"/>
        <v>8927.0532082574682</v>
      </c>
      <c r="H25">
        <f t="shared" si="3"/>
        <v>192418.23967850572</v>
      </c>
      <c r="M25" s="4">
        <f>Input!J26</f>
        <v>10.165165165164581</v>
      </c>
      <c r="N25">
        <f t="shared" si="6"/>
        <v>4.3457743457738616</v>
      </c>
      <c r="O25">
        <f t="shared" si="7"/>
        <v>7.2525191507407358</v>
      </c>
      <c r="P25">
        <f t="shared" si="8"/>
        <v>8.4491653612019118</v>
      </c>
      <c r="Q25">
        <f t="shared" si="4"/>
        <v>122.88835189125157</v>
      </c>
    </row>
    <row r="26" spans="1:17" x14ac:dyDescent="0.25">
      <c r="A26">
        <f>Input!G27</f>
        <v>148</v>
      </c>
      <c r="B26">
        <f t="shared" si="1"/>
        <v>23</v>
      </c>
      <c r="C26">
        <f t="shared" si="0"/>
        <v>-6.122825350821274</v>
      </c>
      <c r="D26" s="4">
        <f>Input!I27</f>
        <v>4483.7258687258682</v>
      </c>
      <c r="E26">
        <f t="shared" si="2"/>
        <v>216.98841698841625</v>
      </c>
      <c r="F26">
        <f t="shared" si="9"/>
        <v>119.63852276984301</v>
      </c>
      <c r="G26">
        <f t="shared" si="5"/>
        <v>9477.0019043674001</v>
      </c>
      <c r="H26">
        <f t="shared" si="3"/>
        <v>185879.87978920952</v>
      </c>
      <c r="M26" s="4">
        <f>Input!J27</f>
        <v>10.383955383955254</v>
      </c>
      <c r="N26">
        <f t="shared" si="6"/>
        <v>4.5645645645645345</v>
      </c>
      <c r="O26">
        <f t="shared" si="7"/>
        <v>7.5171454093749572</v>
      </c>
      <c r="P26">
        <f t="shared" si="8"/>
        <v>8.7177336451414291</v>
      </c>
      <c r="Q26">
        <f t="shared" si="4"/>
        <v>118.08542228842485</v>
      </c>
    </row>
    <row r="27" spans="1:17" x14ac:dyDescent="0.25">
      <c r="A27">
        <f>Input!G28</f>
        <v>149</v>
      </c>
      <c r="B27">
        <f t="shared" si="1"/>
        <v>24</v>
      </c>
      <c r="C27">
        <f t="shared" si="0"/>
        <v>-6.1169750328169741</v>
      </c>
      <c r="D27" s="4">
        <f>Input!I28</f>
        <v>4494.6181896181897</v>
      </c>
      <c r="E27">
        <f t="shared" si="2"/>
        <v>227.8807378807378</v>
      </c>
      <c r="F27">
        <f t="shared" si="9"/>
        <v>127.42968332068359</v>
      </c>
      <c r="G27">
        <f t="shared" si="5"/>
        <v>10090.414362226986</v>
      </c>
      <c r="H27">
        <f t="shared" si="3"/>
        <v>179222.45293816595</v>
      </c>
      <c r="M27" s="4">
        <f>Input!J28</f>
        <v>10.89232089232155</v>
      </c>
      <c r="N27">
        <f t="shared" si="6"/>
        <v>5.0729300729308306</v>
      </c>
      <c r="O27">
        <f t="shared" si="7"/>
        <v>7.7911605508405879</v>
      </c>
      <c r="P27">
        <f t="shared" si="8"/>
        <v>7.3887769310375075</v>
      </c>
      <c r="Q27">
        <f t="shared" si="4"/>
        <v>107.29533498452508</v>
      </c>
    </row>
    <row r="28" spans="1:17" x14ac:dyDescent="0.25">
      <c r="A28">
        <f>Input!G29</f>
        <v>150</v>
      </c>
      <c r="B28">
        <f t="shared" si="1"/>
        <v>25</v>
      </c>
      <c r="C28">
        <f t="shared" si="0"/>
        <v>-6.1111247148126742</v>
      </c>
      <c r="D28" s="4">
        <f>Input!I29</f>
        <v>4505.6756756756758</v>
      </c>
      <c r="E28">
        <f t="shared" si="2"/>
        <v>238.93822393822393</v>
      </c>
      <c r="F28">
        <f t="shared" si="9"/>
        <v>135.50457104103032</v>
      </c>
      <c r="G28">
        <f t="shared" si="5"/>
        <v>10698.520551657128</v>
      </c>
      <c r="H28">
        <f t="shared" si="3"/>
        <v>172450.70214328112</v>
      </c>
      <c r="M28" s="4">
        <f>Input!J29</f>
        <v>11.05748605748613</v>
      </c>
      <c r="N28">
        <f t="shared" si="6"/>
        <v>5.2380952380954113</v>
      </c>
      <c r="O28">
        <f t="shared" si="7"/>
        <v>8.0748877203467178</v>
      </c>
      <c r="P28">
        <f t="shared" si="8"/>
        <v>8.047391587357529</v>
      </c>
      <c r="Q28">
        <f t="shared" si="4"/>
        <v>103.90093861057591</v>
      </c>
    </row>
    <row r="29" spans="1:17" x14ac:dyDescent="0.25">
      <c r="A29">
        <f>Input!G30</f>
        <v>151</v>
      </c>
      <c r="B29">
        <f t="shared" si="1"/>
        <v>26</v>
      </c>
      <c r="C29">
        <f t="shared" si="0"/>
        <v>-6.1052743968083751</v>
      </c>
      <c r="D29" s="4">
        <f>Input!I30</f>
        <v>4516.9734019734015</v>
      </c>
      <c r="E29">
        <f t="shared" si="2"/>
        <v>250.23595023594953</v>
      </c>
      <c r="F29">
        <f t="shared" si="9"/>
        <v>143.87323186233874</v>
      </c>
      <c r="G29">
        <f t="shared" si="5"/>
        <v>11313.027859824042</v>
      </c>
      <c r="H29">
        <f t="shared" si="3"/>
        <v>165570.19825093669</v>
      </c>
      <c r="M29" s="4">
        <f>Input!J30</f>
        <v>11.297726297725603</v>
      </c>
      <c r="N29">
        <f t="shared" si="6"/>
        <v>5.4783354783348841</v>
      </c>
      <c r="O29">
        <f t="shared" si="7"/>
        <v>8.3686608213084188</v>
      </c>
      <c r="P29">
        <f t="shared" si="8"/>
        <v>8.3539805882350819</v>
      </c>
      <c r="Q29">
        <f t="shared" si="4"/>
        <v>99.061029485909529</v>
      </c>
    </row>
    <row r="30" spans="1:17" x14ac:dyDescent="0.25">
      <c r="A30">
        <f>Input!G31</f>
        <v>152</v>
      </c>
      <c r="B30">
        <f t="shared" si="1"/>
        <v>27</v>
      </c>
      <c r="C30">
        <f t="shared" si="0"/>
        <v>-6.0994240788040752</v>
      </c>
      <c r="D30" s="4">
        <f>Input!I31</f>
        <v>4528.2582582582581</v>
      </c>
      <c r="E30">
        <f t="shared" si="2"/>
        <v>261.52080652080622</v>
      </c>
      <c r="F30">
        <f t="shared" si="9"/>
        <v>152.54605672291871</v>
      </c>
      <c r="G30">
        <f t="shared" si="5"/>
        <v>11875.496093512184</v>
      </c>
      <c r="H30">
        <f t="shared" si="3"/>
        <v>158587.41610368746</v>
      </c>
      <c r="M30" s="4">
        <f>Input!J31</f>
        <v>11.284856284856687</v>
      </c>
      <c r="N30">
        <f t="shared" si="6"/>
        <v>5.465465465465968</v>
      </c>
      <c r="O30">
        <f t="shared" si="7"/>
        <v>8.6728248605799791</v>
      </c>
      <c r="P30">
        <f t="shared" si="8"/>
        <v>10.287154289426116</v>
      </c>
      <c r="Q30">
        <f t="shared" si="4"/>
        <v>99.317384074100261</v>
      </c>
    </row>
    <row r="31" spans="1:17" x14ac:dyDescent="0.25">
      <c r="A31">
        <f>Input!G32</f>
        <v>153</v>
      </c>
      <c r="B31">
        <f t="shared" si="1"/>
        <v>28</v>
      </c>
      <c r="C31">
        <f t="shared" si="0"/>
        <v>-6.0935737607997753</v>
      </c>
      <c r="D31" s="4">
        <f>Input!I32</f>
        <v>4539.5388245388249</v>
      </c>
      <c r="E31">
        <f t="shared" si="2"/>
        <v>272.80137280137296</v>
      </c>
      <c r="F31">
        <f t="shared" si="9"/>
        <v>161.53379302723778</v>
      </c>
      <c r="G31">
        <f t="shared" si="5"/>
        <v>12380.474308793537</v>
      </c>
      <c r="H31">
        <f t="shared" si="3"/>
        <v>151509.81665894497</v>
      </c>
      <c r="M31" s="4">
        <f>Input!J32</f>
        <v>11.280566280566745</v>
      </c>
      <c r="N31">
        <f t="shared" si="6"/>
        <v>5.4611754611760261</v>
      </c>
      <c r="O31">
        <f t="shared" si="7"/>
        <v>8.9877363043190712</v>
      </c>
      <c r="P31">
        <f t="shared" si="8"/>
        <v>12.436631380389786</v>
      </c>
      <c r="Q31">
        <f t="shared" si="4"/>
        <v>99.402909220050446</v>
      </c>
    </row>
    <row r="32" spans="1:17" x14ac:dyDescent="0.25">
      <c r="A32">
        <f>Input!G33</f>
        <v>154</v>
      </c>
      <c r="B32">
        <f t="shared" si="1"/>
        <v>29</v>
      </c>
      <c r="C32">
        <f t="shared" si="0"/>
        <v>-6.0877234427954763</v>
      </c>
      <c r="D32" s="4">
        <f>Input!I33</f>
        <v>4551.3620763620766</v>
      </c>
      <c r="E32">
        <f t="shared" si="2"/>
        <v>284.62462462462463</v>
      </c>
      <c r="F32">
        <f t="shared" si="9"/>
        <v>170.84755647203272</v>
      </c>
      <c r="G32">
        <f t="shared" si="5"/>
        <v>12945.221237399544</v>
      </c>
      <c r="H32">
        <f t="shared" si="3"/>
        <v>144345.93549135787</v>
      </c>
      <c r="M32" s="4">
        <f>Input!J33</f>
        <v>11.823251823251667</v>
      </c>
      <c r="N32">
        <f t="shared" si="6"/>
        <v>6.0038610038609477</v>
      </c>
      <c r="O32">
        <f t="shared" si="7"/>
        <v>9.3137634447949349</v>
      </c>
      <c r="P32">
        <f t="shared" si="8"/>
        <v>10.955454168500767</v>
      </c>
      <c r="Q32">
        <f t="shared" si="4"/>
        <v>88.876157732140953</v>
      </c>
    </row>
    <row r="33" spans="1:17" x14ac:dyDescent="0.25">
      <c r="A33">
        <f>Input!G34</f>
        <v>155</v>
      </c>
      <c r="B33">
        <f t="shared" si="1"/>
        <v>30</v>
      </c>
      <c r="C33">
        <f t="shared" si="0"/>
        <v>-6.0818731247911764</v>
      </c>
      <c r="D33" s="4">
        <f>Input!I34</f>
        <v>4563.4491634491642</v>
      </c>
      <c r="E33">
        <f t="shared" si="2"/>
        <v>296.71171171171227</v>
      </c>
      <c r="F33">
        <f t="shared" si="9"/>
        <v>180.49884325049453</v>
      </c>
      <c r="G33">
        <f t="shared" si="5"/>
        <v>13505.430795984297</v>
      </c>
      <c r="H33">
        <f t="shared" si="3"/>
        <v>137105.4781418053</v>
      </c>
      <c r="M33" s="4">
        <f>Input!J34</f>
        <v>12.087087087087639</v>
      </c>
      <c r="N33">
        <f t="shared" si="6"/>
        <v>6.2676962676969197</v>
      </c>
      <c r="O33">
        <f t="shared" si="7"/>
        <v>9.6512867784618006</v>
      </c>
      <c r="P33">
        <f t="shared" si="8"/>
        <v>11.448684744538149</v>
      </c>
      <c r="Q33">
        <f t="shared" si="4"/>
        <v>83.971197614812567</v>
      </c>
    </row>
    <row r="34" spans="1:17" x14ac:dyDescent="0.25">
      <c r="A34">
        <f>Input!G35</f>
        <v>156</v>
      </c>
      <c r="B34">
        <f t="shared" si="1"/>
        <v>31</v>
      </c>
      <c r="C34">
        <f t="shared" si="0"/>
        <v>-6.0760228067868773</v>
      </c>
      <c r="D34" s="4">
        <f>Input!I35</f>
        <v>4575.7378807378818</v>
      </c>
      <c r="E34">
        <f t="shared" si="2"/>
        <v>309.0004290004299</v>
      </c>
      <c r="F34">
        <f t="shared" si="9"/>
        <v>190.49954264612091</v>
      </c>
      <c r="G34">
        <f t="shared" si="5"/>
        <v>14042.460066756854</v>
      </c>
      <c r="H34">
        <f t="shared" si="3"/>
        <v>129799.42280817615</v>
      </c>
      <c r="M34" s="4">
        <f>Input!J35</f>
        <v>12.288717288717635</v>
      </c>
      <c r="N34">
        <f t="shared" si="6"/>
        <v>6.4693264693269157</v>
      </c>
      <c r="O34">
        <f t="shared" si="7"/>
        <v>10.000699395626382</v>
      </c>
      <c r="P34">
        <f t="shared" si="8"/>
        <v>12.470594744600858</v>
      </c>
      <c r="Q34">
        <f t="shared" si="4"/>
        <v>80.316543404554395</v>
      </c>
    </row>
    <row r="35" spans="1:17" x14ac:dyDescent="0.25">
      <c r="A35">
        <f>Input!G36</f>
        <v>157</v>
      </c>
      <c r="B35">
        <f t="shared" si="1"/>
        <v>32</v>
      </c>
      <c r="C35">
        <f t="shared" ref="C35:C66" si="10">((B35-$Y$3)/$Z$3)</f>
        <v>-6.0701724887825774</v>
      </c>
      <c r="D35" s="4">
        <f>Input!I36</f>
        <v>4588.2496782496773</v>
      </c>
      <c r="E35">
        <f t="shared" si="2"/>
        <v>321.51222651222542</v>
      </c>
      <c r="F35">
        <f t="shared" si="9"/>
        <v>200.86195002817112</v>
      </c>
      <c r="G35">
        <f t="shared" si="5"/>
        <v>14556.489215678746</v>
      </c>
      <c r="H35">
        <f t="shared" si="3"/>
        <v>122440.1309075445</v>
      </c>
      <c r="M35" s="4">
        <f>Input!J36</f>
        <v>12.511797511795521</v>
      </c>
      <c r="N35">
        <f t="shared" si="6"/>
        <v>6.692406692404802</v>
      </c>
      <c r="O35">
        <f t="shared" si="7"/>
        <v>10.362407382050213</v>
      </c>
      <c r="P35">
        <f t="shared" si="8"/>
        <v>13.468905061997791</v>
      </c>
      <c r="Q35">
        <f t="shared" si="4"/>
        <v>76.367840689530496</v>
      </c>
    </row>
    <row r="36" spans="1:17" x14ac:dyDescent="0.25">
      <c r="A36">
        <f>Input!G37</f>
        <v>158</v>
      </c>
      <c r="B36">
        <f t="shared" si="1"/>
        <v>33</v>
      </c>
      <c r="C36">
        <f t="shared" si="10"/>
        <v>-6.0643221707782775</v>
      </c>
      <c r="D36" s="4">
        <f>Input!I37</f>
        <v>4600.7421707421709</v>
      </c>
      <c r="E36">
        <f t="shared" si="2"/>
        <v>334.00471900471894</v>
      </c>
      <c r="F36">
        <f t="shared" si="9"/>
        <v>211.59878026100495</v>
      </c>
      <c r="G36">
        <f t="shared" si="5"/>
        <v>14983.213839729862</v>
      </c>
      <c r="H36">
        <f t="shared" si="3"/>
        <v>115041.46607612405</v>
      </c>
      <c r="M36" s="4">
        <f>Input!J37</f>
        <v>12.492492492493511</v>
      </c>
      <c r="N36">
        <f t="shared" si="6"/>
        <v>6.6731016731027921</v>
      </c>
      <c r="O36">
        <f t="shared" si="7"/>
        <v>10.736830232833819</v>
      </c>
      <c r="P36">
        <f t="shared" si="8"/>
        <v>16.513889807173609</v>
      </c>
      <c r="Q36">
        <f t="shared" si="4"/>
        <v>76.705621463269566</v>
      </c>
    </row>
    <row r="37" spans="1:17" x14ac:dyDescent="0.25">
      <c r="A37">
        <f>Input!G38</f>
        <v>159</v>
      </c>
      <c r="B37">
        <f t="shared" si="1"/>
        <v>34</v>
      </c>
      <c r="C37">
        <f t="shared" si="10"/>
        <v>-6.0584718527739785</v>
      </c>
      <c r="D37" s="4">
        <f>Input!I38</f>
        <v>4613.2282282282276</v>
      </c>
      <c r="E37">
        <f t="shared" si="2"/>
        <v>346.49077649077572</v>
      </c>
      <c r="F37">
        <f t="shared" si="9"/>
        <v>222.72318153994686</v>
      </c>
      <c r="G37">
        <f t="shared" si="5"/>
        <v>15318.417559912436</v>
      </c>
      <c r="H37">
        <f t="shared" si="3"/>
        <v>107618.92221263496</v>
      </c>
      <c r="M37" s="4">
        <f>Input!J38</f>
        <v>12.486057486056779</v>
      </c>
      <c r="N37">
        <f t="shared" si="6"/>
        <v>6.6666666666660603</v>
      </c>
      <c r="O37">
        <f t="shared" si="7"/>
        <v>11.124401278941924</v>
      </c>
      <c r="P37">
        <f t="shared" si="8"/>
        <v>19.871397873482248</v>
      </c>
      <c r="Q37">
        <f t="shared" si="4"/>
        <v>76.818380691794957</v>
      </c>
    </row>
    <row r="38" spans="1:17" x14ac:dyDescent="0.25">
      <c r="A38">
        <f>Input!G39</f>
        <v>160</v>
      </c>
      <c r="B38">
        <f t="shared" si="1"/>
        <v>35</v>
      </c>
      <c r="C38">
        <f t="shared" si="10"/>
        <v>-6.0526215347696786</v>
      </c>
      <c r="D38" s="4">
        <f>Input!I39</f>
        <v>4626.398541398542</v>
      </c>
      <c r="E38">
        <f t="shared" si="2"/>
        <v>359.66108966109005</v>
      </c>
      <c r="F38">
        <f t="shared" si="9"/>
        <v>234.2487496666842</v>
      </c>
      <c r="G38">
        <f t="shared" si="5"/>
        <v>15728.255022872447</v>
      </c>
      <c r="H38">
        <f t="shared" si="3"/>
        <v>100189.76121261797</v>
      </c>
      <c r="M38" s="4">
        <f>Input!J39</f>
        <v>13.17031317031433</v>
      </c>
      <c r="N38">
        <f t="shared" si="6"/>
        <v>7.3509223509236108</v>
      </c>
      <c r="O38">
        <f t="shared" si="7"/>
        <v>11.525568126737335</v>
      </c>
      <c r="P38">
        <f t="shared" si="8"/>
        <v>17.427667353519372</v>
      </c>
      <c r="Q38">
        <f t="shared" si="4"/>
        <v>65.292118713481912</v>
      </c>
    </row>
    <row r="39" spans="1:17" x14ac:dyDescent="0.25">
      <c r="A39">
        <f>Input!G40</f>
        <v>161</v>
      </c>
      <c r="B39">
        <f t="shared" si="1"/>
        <v>36</v>
      </c>
      <c r="C39">
        <f t="shared" si="10"/>
        <v>-6.0467712167653787</v>
      </c>
      <c r="D39" s="4">
        <f>Input!I40</f>
        <v>4639.3071643071644</v>
      </c>
      <c r="E39">
        <f t="shared" si="2"/>
        <v>372.56971256971246</v>
      </c>
      <c r="F39">
        <f t="shared" si="9"/>
        <v>246.18954277758556</v>
      </c>
      <c r="G39">
        <f t="shared" si="5"/>
        <v>15971.947316686827</v>
      </c>
      <c r="H39">
        <f t="shared" si="3"/>
        <v>92773.161085952976</v>
      </c>
      <c r="M39" s="4">
        <f>Input!J40</f>
        <v>12.908622908622419</v>
      </c>
      <c r="N39">
        <f t="shared" si="6"/>
        <v>7.0892320892317002</v>
      </c>
      <c r="O39">
        <f t="shared" si="7"/>
        <v>11.940793110901351</v>
      </c>
      <c r="P39">
        <f t="shared" si="8"/>
        <v>23.537644346984269</v>
      </c>
      <c r="Q39">
        <f t="shared" si="4"/>
        <v>69.589700345742159</v>
      </c>
    </row>
    <row r="40" spans="1:17" x14ac:dyDescent="0.25">
      <c r="A40">
        <f>Input!G41</f>
        <v>162</v>
      </c>
      <c r="B40">
        <f t="shared" si="1"/>
        <v>37</v>
      </c>
      <c r="C40">
        <f t="shared" si="10"/>
        <v>-6.0409208987610796</v>
      </c>
      <c r="D40" s="4">
        <f>Input!I41</f>
        <v>4653.2410982410984</v>
      </c>
      <c r="E40">
        <f t="shared" si="2"/>
        <v>386.50364650364645</v>
      </c>
      <c r="F40">
        <f t="shared" si="9"/>
        <v>258.56009653871524</v>
      </c>
      <c r="G40">
        <f t="shared" si="5"/>
        <v>16369.551977628849</v>
      </c>
      <c r="H40">
        <f t="shared" si="3"/>
        <v>85390.375197567671</v>
      </c>
      <c r="M40" s="4">
        <f>Input!J41</f>
        <v>13.933933933933986</v>
      </c>
      <c r="N40">
        <f t="shared" si="6"/>
        <v>8.1145431145432667</v>
      </c>
      <c r="O40">
        <f t="shared" si="7"/>
        <v>12.370553761129672</v>
      </c>
      <c r="P40">
        <f t="shared" si="8"/>
        <v>18.113626623856835</v>
      </c>
      <c r="Q40">
        <f t="shared" si="4"/>
        <v>53.534583394423947</v>
      </c>
    </row>
    <row r="41" spans="1:17" x14ac:dyDescent="0.25">
      <c r="A41">
        <f>Input!G42</f>
        <v>163</v>
      </c>
      <c r="B41">
        <f t="shared" si="1"/>
        <v>38</v>
      </c>
      <c r="C41">
        <f t="shared" si="10"/>
        <v>-6.0350705807567797</v>
      </c>
      <c r="D41" s="4">
        <f>Input!I42</f>
        <v>4667.4281424281426</v>
      </c>
      <c r="E41">
        <f t="shared" si="2"/>
        <v>400.69069069069064</v>
      </c>
      <c r="F41">
        <f t="shared" si="9"/>
        <v>271.3754398217186</v>
      </c>
      <c r="G41">
        <f t="shared" si="5"/>
        <v>16722.434107305176</v>
      </c>
      <c r="H41">
        <f t="shared" si="3"/>
        <v>78064.903422257586</v>
      </c>
      <c r="M41" s="4">
        <f>Input!J42</f>
        <v>14.187044187044194</v>
      </c>
      <c r="N41">
        <f t="shared" si="6"/>
        <v>8.3676533676534746</v>
      </c>
      <c r="O41">
        <f t="shared" si="7"/>
        <v>12.815343283003374</v>
      </c>
      <c r="P41">
        <f t="shared" si="8"/>
        <v>19.781945583105195</v>
      </c>
      <c r="Q41">
        <f t="shared" si="4"/>
        <v>49.894767856125235</v>
      </c>
    </row>
    <row r="42" spans="1:17" x14ac:dyDescent="0.25">
      <c r="A42">
        <f>Input!G43</f>
        <v>164</v>
      </c>
      <c r="B42">
        <f t="shared" si="1"/>
        <v>39</v>
      </c>
      <c r="C42">
        <f t="shared" si="10"/>
        <v>-6.0292202627524798</v>
      </c>
      <c r="D42" s="4">
        <f>Input!I43</f>
        <v>4681.999141999142</v>
      </c>
      <c r="E42">
        <f t="shared" si="2"/>
        <v>415.26169026169009</v>
      </c>
      <c r="F42">
        <f t="shared" si="9"/>
        <v>284.6511108751622</v>
      </c>
      <c r="G42">
        <f t="shared" si="5"/>
        <v>17059.123447684502</v>
      </c>
      <c r="H42">
        <f t="shared" si="3"/>
        <v>70822.676058887708</v>
      </c>
      <c r="M42" s="4">
        <f>Input!J43</f>
        <v>14.570999570999447</v>
      </c>
      <c r="N42">
        <f t="shared" si="6"/>
        <v>8.7516087516087282</v>
      </c>
      <c r="O42">
        <f t="shared" si="7"/>
        <v>13.275671053443597</v>
      </c>
      <c r="P42">
        <f t="shared" si="8"/>
        <v>20.467139710883412</v>
      </c>
      <c r="Q42">
        <f t="shared" si="4"/>
        <v>44.617957541177489</v>
      </c>
    </row>
    <row r="43" spans="1:17" x14ac:dyDescent="0.25">
      <c r="A43">
        <f>Input!G44</f>
        <v>165</v>
      </c>
      <c r="B43">
        <f t="shared" si="1"/>
        <v>40</v>
      </c>
      <c r="C43">
        <f t="shared" si="10"/>
        <v>-6.0233699447481808</v>
      </c>
      <c r="D43" s="4">
        <f>Input!I44</f>
        <v>4697.790647790649</v>
      </c>
      <c r="E43">
        <f t="shared" si="2"/>
        <v>431.0531960531971</v>
      </c>
      <c r="F43">
        <f t="shared" si="9"/>
        <v>298.40317400633529</v>
      </c>
      <c r="G43">
        <f t="shared" si="5"/>
        <v>17596.028349032924</v>
      </c>
      <c r="H43">
        <f t="shared" si="3"/>
        <v>63692.251407235737</v>
      </c>
      <c r="M43" s="4">
        <f>Input!J44</f>
        <v>15.791505791507007</v>
      </c>
      <c r="N43">
        <f t="shared" si="6"/>
        <v>9.9721149721162874</v>
      </c>
      <c r="O43">
        <f t="shared" si="7"/>
        <v>13.752063131173086</v>
      </c>
      <c r="P43">
        <f t="shared" si="8"/>
        <v>14.288008085156884</v>
      </c>
      <c r="Q43">
        <f t="shared" si="4"/>
        <v>29.802441573623522</v>
      </c>
    </row>
    <row r="44" spans="1:17" x14ac:dyDescent="0.25">
      <c r="A44">
        <f>Input!G45</f>
        <v>166</v>
      </c>
      <c r="B44">
        <f t="shared" si="1"/>
        <v>41</v>
      </c>
      <c r="C44">
        <f t="shared" si="10"/>
        <v>-6.0175196267438809</v>
      </c>
      <c r="D44" s="4">
        <f>Input!I45</f>
        <v>4714.1269841269841</v>
      </c>
      <c r="E44">
        <f t="shared" si="2"/>
        <v>447.38953238953218</v>
      </c>
      <c r="F44">
        <f t="shared" si="9"/>
        <v>312.64823678895203</v>
      </c>
      <c r="G44">
        <f t="shared" si="5"/>
        <v>18155.21674012292</v>
      </c>
      <c r="H44">
        <f t="shared" si="3"/>
        <v>56705.027972602482</v>
      </c>
      <c r="M44" s="4">
        <f>Input!J45</f>
        <v>16.33633633633508</v>
      </c>
      <c r="N44">
        <f t="shared" si="6"/>
        <v>10.516945516944361</v>
      </c>
      <c r="O44">
        <f t="shared" si="7"/>
        <v>14.245062782616719</v>
      </c>
      <c r="P44">
        <f t="shared" si="8"/>
        <v>13.898858346604339</v>
      </c>
      <c r="Q44">
        <f t="shared" si="4"/>
        <v>24.150646297909372</v>
      </c>
    </row>
    <row r="45" spans="1:17" x14ac:dyDescent="0.25">
      <c r="A45">
        <f>Input!G46</f>
        <v>167</v>
      </c>
      <c r="B45">
        <f t="shared" si="1"/>
        <v>42</v>
      </c>
      <c r="C45">
        <f t="shared" si="10"/>
        <v>-6.0116693087395818</v>
      </c>
      <c r="D45" s="4">
        <f>Input!I46</f>
        <v>4730.5555555555557</v>
      </c>
      <c r="E45">
        <f t="shared" si="2"/>
        <v>463.81810381810374</v>
      </c>
      <c r="F45">
        <f t="shared" si="9"/>
        <v>327.40346781263662</v>
      </c>
      <c r="G45">
        <f t="shared" si="5"/>
        <v>18608.952916504084</v>
      </c>
      <c r="H45">
        <f t="shared" si="3"/>
        <v>49895.472329313066</v>
      </c>
      <c r="M45" s="4">
        <f>Input!J46</f>
        <v>16.428571428571558</v>
      </c>
      <c r="N45">
        <f t="shared" si="6"/>
        <v>10.609180609180839</v>
      </c>
      <c r="O45">
        <f t="shared" si="7"/>
        <v>14.755231023684599</v>
      </c>
      <c r="P45">
        <f t="shared" si="8"/>
        <v>17.189734039606801</v>
      </c>
      <c r="Q45">
        <f t="shared" si="4"/>
        <v>23.252606118065092</v>
      </c>
    </row>
    <row r="46" spans="1:17" x14ac:dyDescent="0.25">
      <c r="A46">
        <f>Input!G47</f>
        <v>168</v>
      </c>
      <c r="B46">
        <f t="shared" si="1"/>
        <v>43</v>
      </c>
      <c r="C46">
        <f t="shared" si="10"/>
        <v>-6.0058189907352819</v>
      </c>
      <c r="D46" s="4">
        <f>Input!I47</f>
        <v>4746.7631917631907</v>
      </c>
      <c r="E46">
        <f t="shared" si="2"/>
        <v>480.02574002573874</v>
      </c>
      <c r="F46">
        <f t="shared" si="9"/>
        <v>342.68661499053326</v>
      </c>
      <c r="G46">
        <f t="shared" si="5"/>
        <v>18862.035265435807</v>
      </c>
      <c r="H46">
        <f t="shared" si="3"/>
        <v>43301.363744628776</v>
      </c>
      <c r="M46" s="4">
        <f>Input!J47</f>
        <v>16.207636207635005</v>
      </c>
      <c r="N46">
        <f t="shared" si="6"/>
        <v>10.388245388244286</v>
      </c>
      <c r="O46">
        <f t="shared" si="7"/>
        <v>15.283147177896655</v>
      </c>
      <c r="P46">
        <f t="shared" si="8"/>
        <v>23.960063530341966</v>
      </c>
      <c r="Q46">
        <f t="shared" si="4"/>
        <v>25.432160009971877</v>
      </c>
    </row>
    <row r="47" spans="1:17" x14ac:dyDescent="0.25">
      <c r="A47">
        <f>Input!G48</f>
        <v>169</v>
      </c>
      <c r="B47">
        <f t="shared" si="1"/>
        <v>44</v>
      </c>
      <c r="C47">
        <f t="shared" si="10"/>
        <v>-5.999968672730982</v>
      </c>
      <c r="D47" s="4">
        <f>Input!I48</f>
        <v>4762.8442728442733</v>
      </c>
      <c r="E47">
        <f t="shared" si="2"/>
        <v>496.10682110682137</v>
      </c>
      <c r="F47">
        <f t="shared" si="9"/>
        <v>358.51602444184886</v>
      </c>
      <c r="G47">
        <f t="shared" si="5"/>
        <v>18931.227326901811</v>
      </c>
      <c r="H47">
        <f t="shared" si="3"/>
        <v>36964.056739675143</v>
      </c>
      <c r="M47" s="4">
        <f>Input!J48</f>
        <v>16.08108108108263</v>
      </c>
      <c r="N47">
        <f t="shared" si="6"/>
        <v>10.261690261691911</v>
      </c>
      <c r="O47">
        <f t="shared" si="7"/>
        <v>15.829409451315605</v>
      </c>
      <c r="P47">
        <f t="shared" si="8"/>
        <v>30.999496974503934</v>
      </c>
      <c r="Q47">
        <f t="shared" si="4"/>
        <v>26.72461902127144</v>
      </c>
    </row>
    <row r="48" spans="1:17" x14ac:dyDescent="0.25">
      <c r="A48">
        <f>Input!G49</f>
        <v>170</v>
      </c>
      <c r="B48">
        <f t="shared" si="1"/>
        <v>45</v>
      </c>
      <c r="C48">
        <f t="shared" si="10"/>
        <v>-5.994118354726683</v>
      </c>
      <c r="D48" s="4">
        <f>Input!I49</f>
        <v>4778.5027885027885</v>
      </c>
      <c r="E48">
        <f t="shared" si="2"/>
        <v>511.76533676533654</v>
      </c>
      <c r="F48">
        <f t="shared" si="9"/>
        <v>374.91065996662059</v>
      </c>
      <c r="G48">
        <f t="shared" si="5"/>
        <v>18729.202561681002</v>
      </c>
      <c r="H48">
        <f t="shared" si="3"/>
        <v>30928.762844067678</v>
      </c>
      <c r="M48" s="4">
        <f>Input!J49</f>
        <v>15.658515658515171</v>
      </c>
      <c r="N48">
        <f t="shared" si="6"/>
        <v>9.8391248391244517</v>
      </c>
      <c r="O48">
        <f t="shared" si="7"/>
        <v>16.394635524771711</v>
      </c>
      <c r="P48">
        <f t="shared" si="8"/>
        <v>42.974720349635405</v>
      </c>
      <c r="Q48">
        <f t="shared" si="4"/>
        <v>31.272157110909649</v>
      </c>
    </row>
    <row r="49" spans="1:17" x14ac:dyDescent="0.25">
      <c r="A49">
        <f>Input!G50</f>
        <v>171</v>
      </c>
      <c r="B49">
        <f t="shared" si="1"/>
        <v>46</v>
      </c>
      <c r="C49">
        <f t="shared" si="10"/>
        <v>-5.9882680367223831</v>
      </c>
      <c r="D49" s="4">
        <f>Input!I50</f>
        <v>4794.2749892749898</v>
      </c>
      <c r="E49">
        <f t="shared" si="2"/>
        <v>527.5375375375379</v>
      </c>
      <c r="F49">
        <f t="shared" si="9"/>
        <v>391.8901231304942</v>
      </c>
      <c r="G49">
        <f t="shared" si="5"/>
        <v>18400.221035316245</v>
      </c>
      <c r="H49">
        <f t="shared" si="3"/>
        <v>25244.852886310706</v>
      </c>
      <c r="M49" s="4">
        <f>Input!J50</f>
        <v>15.772200772201359</v>
      </c>
      <c r="N49">
        <f t="shared" si="6"/>
        <v>9.9528099528106395</v>
      </c>
      <c r="O49">
        <f t="shared" si="7"/>
        <v>16.979463163873625</v>
      </c>
      <c r="P49">
        <f t="shared" si="8"/>
        <v>49.37385534854176</v>
      </c>
      <c r="Q49">
        <f t="shared" si="4"/>
        <v>30.013592684112862</v>
      </c>
    </row>
    <row r="50" spans="1:17" x14ac:dyDescent="0.25">
      <c r="A50">
        <f>Input!G51</f>
        <v>172</v>
      </c>
      <c r="B50">
        <f t="shared" si="1"/>
        <v>47</v>
      </c>
      <c r="C50">
        <f t="shared" si="10"/>
        <v>-5.9824177187180831</v>
      </c>
      <c r="D50" s="4">
        <f>Input!I51</f>
        <v>4809.1741741741744</v>
      </c>
      <c r="E50">
        <f t="shared" si="2"/>
        <v>542.43672243672245</v>
      </c>
      <c r="F50">
        <f t="shared" si="9"/>
        <v>409.47467397780724</v>
      </c>
      <c r="G50">
        <f t="shared" si="5"/>
        <v>17678.906330390917</v>
      </c>
      <c r="H50">
        <f t="shared" si="3"/>
        <v>19966.18125310012</v>
      </c>
      <c r="M50" s="4">
        <f>Input!J51</f>
        <v>14.899184899184547</v>
      </c>
      <c r="N50">
        <f t="shared" si="6"/>
        <v>9.0797940797938281</v>
      </c>
      <c r="O50">
        <f t="shared" si="7"/>
        <v>17.584550847313047</v>
      </c>
      <c r="P50">
        <f t="shared" si="8"/>
        <v>72.330887674663941</v>
      </c>
      <c r="Q50">
        <f t="shared" si="4"/>
        <v>40.341325427652066</v>
      </c>
    </row>
    <row r="51" spans="1:17" x14ac:dyDescent="0.25">
      <c r="A51">
        <f>Input!G52</f>
        <v>173</v>
      </c>
      <c r="B51">
        <f t="shared" si="1"/>
        <v>48</v>
      </c>
      <c r="C51">
        <f t="shared" si="10"/>
        <v>-5.9765674007137841</v>
      </c>
      <c r="D51" s="4">
        <f>Input!I52</f>
        <v>4824.6653796653791</v>
      </c>
      <c r="E51">
        <f t="shared" si="2"/>
        <v>557.92792792792716</v>
      </c>
      <c r="F51">
        <f t="shared" si="9"/>
        <v>427.68525239179309</v>
      </c>
      <c r="G51">
        <f t="shared" si="5"/>
        <v>16963.154530810698</v>
      </c>
      <c r="H51">
        <f t="shared" si="3"/>
        <v>15151.433647745234</v>
      </c>
      <c r="M51" s="4">
        <f>Input!J52</f>
        <v>15.49120549120471</v>
      </c>
      <c r="N51">
        <f t="shared" si="6"/>
        <v>9.6718146718139906</v>
      </c>
      <c r="O51">
        <f t="shared" si="7"/>
        <v>18.210578413985868</v>
      </c>
      <c r="P51">
        <f t="shared" si="8"/>
        <v>72.910486244629084</v>
      </c>
      <c r="Q51">
        <f t="shared" si="4"/>
        <v>33.171397370639376</v>
      </c>
    </row>
    <row r="52" spans="1:17" x14ac:dyDescent="0.25">
      <c r="A52">
        <f>Input!G53</f>
        <v>174</v>
      </c>
      <c r="B52">
        <f t="shared" si="1"/>
        <v>49</v>
      </c>
      <c r="C52">
        <f t="shared" si="10"/>
        <v>-5.9707170827094842</v>
      </c>
      <c r="D52" s="4">
        <f>Input!I53</f>
        <v>4840.0193050193047</v>
      </c>
      <c r="E52">
        <f t="shared" si="2"/>
        <v>573.28185328185282</v>
      </c>
      <c r="F52">
        <f t="shared" si="9"/>
        <v>446.54350012125917</v>
      </c>
      <c r="G52">
        <f t="shared" si="5"/>
        <v>16062.610161859358</v>
      </c>
      <c r="H52">
        <f t="shared" si="3"/>
        <v>10864.499981428313</v>
      </c>
      <c r="M52" s="4">
        <f>Input!J53</f>
        <v>15.353925353925661</v>
      </c>
      <c r="N52">
        <f t="shared" si="6"/>
        <v>9.5345345345349415</v>
      </c>
      <c r="O52">
        <f t="shared" si="7"/>
        <v>18.858247729466097</v>
      </c>
      <c r="P52">
        <f t="shared" si="8"/>
        <v>86.93162774133333</v>
      </c>
      <c r="Q52">
        <f t="shared" si="4"/>
        <v>34.771562551794538</v>
      </c>
    </row>
    <row r="53" spans="1:17" x14ac:dyDescent="0.25">
      <c r="A53">
        <f>Input!G54</f>
        <v>175</v>
      </c>
      <c r="B53">
        <f t="shared" si="1"/>
        <v>50</v>
      </c>
      <c r="C53">
        <f t="shared" si="10"/>
        <v>-5.9648667647051852</v>
      </c>
      <c r="D53" s="4">
        <f>Input!I54</f>
        <v>4855.9287859287861</v>
      </c>
      <c r="E53">
        <f t="shared" si="2"/>
        <v>589.19133419133414</v>
      </c>
      <c r="F53">
        <f t="shared" si="9"/>
        <v>466.07178349364</v>
      </c>
      <c r="G53">
        <f t="shared" si="5"/>
        <v>15158.423764002076</v>
      </c>
      <c r="H53">
        <f t="shared" si="3"/>
        <v>7174.8741413591197</v>
      </c>
      <c r="M53" s="4">
        <f>Input!J54</f>
        <v>15.909480909481317</v>
      </c>
      <c r="N53">
        <f t="shared" si="6"/>
        <v>10.090090090090598</v>
      </c>
      <c r="O53">
        <f t="shared" si="7"/>
        <v>19.528283372380809</v>
      </c>
      <c r="P53">
        <f t="shared" si="8"/>
        <v>89.079492433868069</v>
      </c>
      <c r="Q53">
        <f t="shared" si="4"/>
        <v>28.528269316630659</v>
      </c>
    </row>
    <row r="54" spans="1:17" x14ac:dyDescent="0.25">
      <c r="A54">
        <f>Input!G55</f>
        <v>176</v>
      </c>
      <c r="B54">
        <f t="shared" si="1"/>
        <v>51</v>
      </c>
      <c r="C54">
        <f t="shared" si="10"/>
        <v>-5.9590164467008853</v>
      </c>
      <c r="D54" s="4">
        <f>Input!I55</f>
        <v>4872.0420420420423</v>
      </c>
      <c r="E54">
        <f t="shared" si="2"/>
        <v>605.30459030459042</v>
      </c>
      <c r="F54">
        <f t="shared" si="9"/>
        <v>486.29321683489462</v>
      </c>
      <c r="G54">
        <f t="shared" si="5"/>
        <v>14163.707015143413</v>
      </c>
      <c r="H54">
        <f t="shared" si="3"/>
        <v>4158.0824974944335</v>
      </c>
      <c r="M54" s="4">
        <f>Input!J55</f>
        <v>16.113256113256284</v>
      </c>
      <c r="N54">
        <f t="shared" si="6"/>
        <v>10.293865293865565</v>
      </c>
      <c r="O54">
        <f t="shared" si="7"/>
        <v>20.221433341254638</v>
      </c>
      <c r="P54">
        <f t="shared" si="8"/>
        <v>98.556607335540491</v>
      </c>
      <c r="Q54">
        <f t="shared" si="4"/>
        <v>26.392991064645969</v>
      </c>
    </row>
    <row r="55" spans="1:17" x14ac:dyDescent="0.25">
      <c r="A55">
        <f>Input!G56</f>
        <v>177</v>
      </c>
      <c r="B55">
        <f t="shared" si="1"/>
        <v>52</v>
      </c>
      <c r="C55">
        <f t="shared" si="10"/>
        <v>-5.9531661286965853</v>
      </c>
      <c r="D55" s="4">
        <f>Input!I56</f>
        <v>4888.6615186615181</v>
      </c>
      <c r="E55">
        <f t="shared" si="2"/>
        <v>621.92406692406621</v>
      </c>
      <c r="F55">
        <f t="shared" si="9"/>
        <v>507.23168661729477</v>
      </c>
      <c r="G55">
        <f t="shared" si="5"/>
        <v>13154.342100433094</v>
      </c>
      <c r="H55">
        <f t="shared" si="3"/>
        <v>1896.1431348519047</v>
      </c>
      <c r="M55" s="4">
        <f>Input!J56</f>
        <v>16.61947661947579</v>
      </c>
      <c r="N55">
        <f t="shared" si="6"/>
        <v>10.800085800085071</v>
      </c>
      <c r="O55">
        <f t="shared" si="7"/>
        <v>20.938469782400166</v>
      </c>
      <c r="P55">
        <f t="shared" si="8"/>
        <v>102.78682977286327</v>
      </c>
      <c r="Q55">
        <f t="shared" si="4"/>
        <v>21.447924742183812</v>
      </c>
    </row>
    <row r="56" spans="1:17" x14ac:dyDescent="0.25">
      <c r="A56">
        <f>Input!G57</f>
        <v>178</v>
      </c>
      <c r="B56">
        <f t="shared" si="1"/>
        <v>53</v>
      </c>
      <c r="C56">
        <f t="shared" si="10"/>
        <v>-5.9473158106922863</v>
      </c>
      <c r="D56" s="4">
        <f>Input!I57</f>
        <v>4906.0102960102959</v>
      </c>
      <c r="E56">
        <f t="shared" si="2"/>
        <v>639.27284427284394</v>
      </c>
      <c r="F56">
        <f t="shared" si="9"/>
        <v>528.91187635674794</v>
      </c>
      <c r="G56">
        <f t="shared" si="5"/>
        <v>12179.543239377572</v>
      </c>
      <c r="H56">
        <f t="shared" si="3"/>
        <v>478.0579320488373</v>
      </c>
      <c r="M56" s="4">
        <f>Input!J57</f>
        <v>17.34877734877773</v>
      </c>
      <c r="N56">
        <f t="shared" si="6"/>
        <v>11.529386529387011</v>
      </c>
      <c r="O56">
        <f t="shared" si="7"/>
        <v>21.680189739453176</v>
      </c>
      <c r="P56">
        <f t="shared" si="8"/>
        <v>103.03880580948956</v>
      </c>
      <c r="Q56">
        <f t="shared" si="4"/>
        <v>15.224743188608969</v>
      </c>
    </row>
    <row r="57" spans="1:17" x14ac:dyDescent="0.25">
      <c r="A57">
        <f>Input!G58</f>
        <v>179</v>
      </c>
      <c r="B57">
        <f t="shared" si="1"/>
        <v>54</v>
      </c>
      <c r="C57">
        <f t="shared" si="10"/>
        <v>-5.9414654926879864</v>
      </c>
      <c r="D57" s="4">
        <f>Input!I58</f>
        <v>4923.8803088803088</v>
      </c>
      <c r="E57">
        <f t="shared" si="2"/>
        <v>657.14285714285688</v>
      </c>
      <c r="F57">
        <f t="shared" si="9"/>
        <v>551.35929228191071</v>
      </c>
      <c r="G57">
        <f t="shared" si="5"/>
        <v>11190.162594690006</v>
      </c>
      <c r="H57">
        <f t="shared" si="3"/>
        <v>0.3397490723771503</v>
      </c>
      <c r="M57" s="4">
        <f>Input!J58</f>
        <v>17.870012870012943</v>
      </c>
      <c r="N57">
        <f t="shared" si="6"/>
        <v>12.050622050622223</v>
      </c>
      <c r="O57">
        <f t="shared" si="7"/>
        <v>22.447415925162819</v>
      </c>
      <c r="P57">
        <f t="shared" si="8"/>
        <v>108.09332286968484</v>
      </c>
      <c r="Q57">
        <f t="shared" si="4"/>
        <v>11.428822639700993</v>
      </c>
    </row>
    <row r="58" spans="1:17" x14ac:dyDescent="0.25">
      <c r="A58">
        <f>Input!G59</f>
        <v>180</v>
      </c>
      <c r="B58">
        <f t="shared" si="1"/>
        <v>55</v>
      </c>
      <c r="C58">
        <f t="shared" si="10"/>
        <v>-5.9356151746836865</v>
      </c>
      <c r="D58" s="4">
        <f>Input!I59</f>
        <v>4941.3642213642206</v>
      </c>
      <c r="E58">
        <f t="shared" si="2"/>
        <v>674.62676962676869</v>
      </c>
      <c r="F58">
        <f t="shared" si="9"/>
        <v>574.60028979797482</v>
      </c>
      <c r="G58">
        <f t="shared" si="5"/>
        <v>10005.296666940107</v>
      </c>
      <c r="H58">
        <f t="shared" si="3"/>
        <v>567.57713900029182</v>
      </c>
      <c r="M58" s="4">
        <f>Input!J59</f>
        <v>17.483912483911809</v>
      </c>
      <c r="N58">
        <f t="shared" si="6"/>
        <v>11.664521664521089</v>
      </c>
      <c r="O58">
        <f t="shared" si="7"/>
        <v>23.240997516064088</v>
      </c>
      <c r="P58">
        <f t="shared" si="8"/>
        <v>134.01479314135818</v>
      </c>
      <c r="Q58">
        <f t="shared" si="4"/>
        <v>14.188439911048103</v>
      </c>
    </row>
    <row r="59" spans="1:17" x14ac:dyDescent="0.25">
      <c r="A59">
        <f>Input!G60</f>
        <v>181</v>
      </c>
      <c r="B59">
        <f t="shared" si="1"/>
        <v>56</v>
      </c>
      <c r="C59">
        <f t="shared" si="10"/>
        <v>-5.9297648566793875</v>
      </c>
      <c r="D59" s="4">
        <f>Input!I60</f>
        <v>4960.2938652938656</v>
      </c>
      <c r="E59">
        <f t="shared" si="2"/>
        <v>693.55641355641364</v>
      </c>
      <c r="F59">
        <f t="shared" si="9"/>
        <v>598.66210076865298</v>
      </c>
      <c r="G59">
        <f t="shared" si="5"/>
        <v>9004.9305994613587</v>
      </c>
      <c r="H59">
        <f t="shared" si="3"/>
        <v>2293.0391600400644</v>
      </c>
      <c r="M59" s="4">
        <f>Input!J60</f>
        <v>18.929643929644953</v>
      </c>
      <c r="N59">
        <f t="shared" si="6"/>
        <v>13.110253110254234</v>
      </c>
      <c r="O59">
        <f t="shared" si="7"/>
        <v>24.061810970678184</v>
      </c>
      <c r="P59">
        <f t="shared" si="8"/>
        <v>119.93661957021361</v>
      </c>
      <c r="Q59">
        <f t="shared" si="4"/>
        <v>5.3871482943528841</v>
      </c>
    </row>
    <row r="60" spans="1:17" x14ac:dyDescent="0.25">
      <c r="A60">
        <f>Input!G61</f>
        <v>182</v>
      </c>
      <c r="B60">
        <f t="shared" si="1"/>
        <v>57</v>
      </c>
      <c r="C60">
        <f t="shared" si="10"/>
        <v>-5.9239145386750875</v>
      </c>
      <c r="D60" s="4">
        <f>Input!I61</f>
        <v>4980.1544401544397</v>
      </c>
      <c r="E60">
        <f t="shared" si="2"/>
        <v>713.41698841698781</v>
      </c>
      <c r="F60">
        <f t="shared" si="9"/>
        <v>623.57286164055574</v>
      </c>
      <c r="G60">
        <f t="shared" si="5"/>
        <v>8071.9671162195964</v>
      </c>
      <c r="H60">
        <f t="shared" si="3"/>
        <v>5299.3230364753153</v>
      </c>
      <c r="M60" s="4">
        <f>Input!J61</f>
        <v>19.860574860574161</v>
      </c>
      <c r="N60">
        <f t="shared" si="6"/>
        <v>14.041184041183442</v>
      </c>
      <c r="O60">
        <f t="shared" si="7"/>
        <v>24.910760871902749</v>
      </c>
      <c r="P60">
        <f t="shared" si="8"/>
        <v>118.14770047890997</v>
      </c>
      <c r="Q60">
        <f t="shared" si="4"/>
        <v>1.9323562766143856</v>
      </c>
    </row>
    <row r="61" spans="1:17" x14ac:dyDescent="0.25">
      <c r="A61">
        <f>Input!G62</f>
        <v>183</v>
      </c>
      <c r="B61">
        <f t="shared" si="1"/>
        <v>58</v>
      </c>
      <c r="C61">
        <f t="shared" si="10"/>
        <v>-5.9180642206707885</v>
      </c>
      <c r="D61" s="4">
        <f>Input!I62</f>
        <v>5000.2531102531093</v>
      </c>
      <c r="E61">
        <f t="shared" si="2"/>
        <v>733.51565851565738</v>
      </c>
      <c r="F61">
        <f t="shared" si="9"/>
        <v>649.36164243482449</v>
      </c>
      <c r="G61">
        <f t="shared" si="5"/>
        <v>7081.8984225330805</v>
      </c>
      <c r="H61">
        <f t="shared" si="3"/>
        <v>9719.0476005781511</v>
      </c>
      <c r="M61" s="4">
        <f>Input!J62</f>
        <v>20.098670098669572</v>
      </c>
      <c r="N61">
        <f t="shared" si="6"/>
        <v>14.279279279278853</v>
      </c>
      <c r="O61">
        <f t="shared" si="7"/>
        <v>25.788780794268696</v>
      </c>
      <c r="P61">
        <f t="shared" si="8"/>
        <v>132.46862512355349</v>
      </c>
      <c r="Q61">
        <f t="shared" si="4"/>
        <v>1.3270969605529483</v>
      </c>
    </row>
    <row r="62" spans="1:17" x14ac:dyDescent="0.25">
      <c r="A62">
        <f>Input!G63</f>
        <v>184</v>
      </c>
      <c r="B62">
        <f t="shared" si="1"/>
        <v>59</v>
      </c>
      <c r="C62">
        <f t="shared" si="10"/>
        <v>-5.9122139026664886</v>
      </c>
      <c r="D62" s="4">
        <f>Input!I63</f>
        <v>5021.338481338481</v>
      </c>
      <c r="E62">
        <f t="shared" si="2"/>
        <v>754.60102960102904</v>
      </c>
      <c r="F62">
        <f t="shared" si="9"/>
        <v>676.05847663158863</v>
      </c>
      <c r="G62">
        <f t="shared" si="5"/>
        <v>6168.9326269573521</v>
      </c>
      <c r="H62">
        <f t="shared" si="3"/>
        <v>15695.59564298333</v>
      </c>
      <c r="M62" s="4">
        <f>Input!J63</f>
        <v>21.085371085371662</v>
      </c>
      <c r="N62">
        <f t="shared" si="6"/>
        <v>15.265980265980943</v>
      </c>
      <c r="O62">
        <f t="shared" si="7"/>
        <v>26.696834196764119</v>
      </c>
      <c r="P62">
        <f t="shared" si="8"/>
        <v>130.66442158690117</v>
      </c>
      <c r="Q62">
        <f t="shared" si="4"/>
        <v>2.7322753723963256E-2</v>
      </c>
    </row>
    <row r="63" spans="1:17" x14ac:dyDescent="0.25">
      <c r="A63">
        <f>Input!G64</f>
        <v>185</v>
      </c>
      <c r="B63">
        <f t="shared" si="1"/>
        <v>60</v>
      </c>
      <c r="C63">
        <f t="shared" si="10"/>
        <v>-5.9063635846621887</v>
      </c>
      <c r="D63" s="4">
        <f>Input!I64</f>
        <v>5042.8807378807378</v>
      </c>
      <c r="E63">
        <f t="shared" si="2"/>
        <v>776.14328614328588</v>
      </c>
      <c r="F63">
        <f t="shared" si="9"/>
        <v>703.69439197352574</v>
      </c>
      <c r="G63">
        <f t="shared" si="5"/>
        <v>5248.8422664211048</v>
      </c>
      <c r="H63">
        <f t="shared" si="3"/>
        <v>23383.908507187512</v>
      </c>
      <c r="M63" s="4">
        <f>Input!J64</f>
        <v>21.542256542256837</v>
      </c>
      <c r="N63">
        <f t="shared" si="6"/>
        <v>15.722865722866118</v>
      </c>
      <c r="O63">
        <f t="shared" si="7"/>
        <v>27.635915341937107</v>
      </c>
      <c r="P63">
        <f t="shared" si="8"/>
        <v>141.92075122644744</v>
      </c>
      <c r="Q63">
        <f t="shared" si="4"/>
        <v>8.502443587276351E-2</v>
      </c>
    </row>
    <row r="64" spans="1:17" x14ac:dyDescent="0.25">
      <c r="A64">
        <f>Input!G65</f>
        <v>186</v>
      </c>
      <c r="B64">
        <f t="shared" si="1"/>
        <v>61</v>
      </c>
      <c r="C64">
        <f t="shared" si="10"/>
        <v>-5.9005132666578897</v>
      </c>
      <c r="D64" s="4">
        <f>Input!I65</f>
        <v>5065.8472758472763</v>
      </c>
      <c r="E64">
        <f t="shared" si="2"/>
        <v>799.10982410982433</v>
      </c>
      <c r="F64">
        <f t="shared" si="9"/>
        <v>732.30144221554053</v>
      </c>
      <c r="G64">
        <f t="shared" si="5"/>
        <v>4463.3598913324668</v>
      </c>
      <c r="H64">
        <f t="shared" si="3"/>
        <v>32951.336485546672</v>
      </c>
      <c r="M64" s="4">
        <f>Input!J65</f>
        <v>22.966537966538453</v>
      </c>
      <c r="N64">
        <f t="shared" si="6"/>
        <v>17.147147147147734</v>
      </c>
      <c r="O64">
        <f t="shared" si="7"/>
        <v>28.607050242014832</v>
      </c>
      <c r="P64">
        <f t="shared" si="8"/>
        <v>131.3293789437445</v>
      </c>
      <c r="Q64">
        <f t="shared" si="4"/>
        <v>2.9442130250437328</v>
      </c>
    </row>
    <row r="65" spans="1:17" x14ac:dyDescent="0.25">
      <c r="A65">
        <f>Input!G66</f>
        <v>187</v>
      </c>
      <c r="B65">
        <f t="shared" si="1"/>
        <v>62</v>
      </c>
      <c r="C65">
        <f t="shared" si="10"/>
        <v>-5.8946629486535898</v>
      </c>
      <c r="D65" s="4">
        <f>Input!I66</f>
        <v>5090.3260403260401</v>
      </c>
      <c r="E65">
        <f t="shared" si="2"/>
        <v>823.58858858858821</v>
      </c>
      <c r="F65">
        <f t="shared" si="9"/>
        <v>761.91273984833185</v>
      </c>
      <c r="G65">
        <f t="shared" si="5"/>
        <v>3803.9103178309815</v>
      </c>
      <c r="H65">
        <f t="shared" si="3"/>
        <v>44578.548810257766</v>
      </c>
      <c r="M65" s="4">
        <f>Input!J66</f>
        <v>24.478764478763878</v>
      </c>
      <c r="N65">
        <f t="shared" si="6"/>
        <v>18.659373659373159</v>
      </c>
      <c r="O65">
        <f t="shared" si="7"/>
        <v>29.611297632791327</v>
      </c>
      <c r="P65">
        <f t="shared" si="8"/>
        <v>119.9446387195316</v>
      </c>
      <c r="Q65">
        <f t="shared" si="4"/>
        <v>10.420613052525916</v>
      </c>
    </row>
    <row r="66" spans="1:17" x14ac:dyDescent="0.25">
      <c r="A66">
        <f>Input!G67</f>
        <v>188</v>
      </c>
      <c r="B66">
        <f t="shared" si="1"/>
        <v>63</v>
      </c>
      <c r="C66">
        <f t="shared" si="10"/>
        <v>-5.8888126306492898</v>
      </c>
      <c r="D66" s="4">
        <f>Input!I67</f>
        <v>5117.535392535392</v>
      </c>
      <c r="E66">
        <f t="shared" si="2"/>
        <v>850.7979407979401</v>
      </c>
      <c r="F66">
        <f t="shared" si="9"/>
        <v>792.56248982438694</v>
      </c>
      <c r="G66">
        <f t="shared" si="5"/>
        <v>3391.3677500931135</v>
      </c>
      <c r="H66">
        <f t="shared" si="3"/>
        <v>58460.507284240972</v>
      </c>
      <c r="M66" s="4">
        <f>Input!J67</f>
        <v>27.209352209351891</v>
      </c>
      <c r="N66">
        <f t="shared" si="6"/>
        <v>21.389961389961172</v>
      </c>
      <c r="O66">
        <f t="shared" si="7"/>
        <v>30.649749976055141</v>
      </c>
      <c r="P66">
        <f t="shared" si="8"/>
        <v>85.743684659156131</v>
      </c>
      <c r="Q66">
        <f t="shared" si="4"/>
        <v>35.505928907531462</v>
      </c>
    </row>
    <row r="67" spans="1:17" x14ac:dyDescent="0.25">
      <c r="A67">
        <f>Input!G68</f>
        <v>189</v>
      </c>
      <c r="B67">
        <f t="shared" si="1"/>
        <v>64</v>
      </c>
      <c r="C67">
        <f t="shared" ref="C67:C84" si="11">((B67-$Y$3)/$Z$3)</f>
        <v>-5.8829623126449908</v>
      </c>
      <c r="D67" s="4">
        <f>Input!I68</f>
        <v>5148.0523380523373</v>
      </c>
      <c r="E67">
        <f t="shared" si="2"/>
        <v>881.31488631488537</v>
      </c>
      <c r="F67">
        <f t="shared" si="9"/>
        <v>824.28602431574109</v>
      </c>
      <c r="G67">
        <f t="shared" si="5"/>
        <v>3252.2911009174427</v>
      </c>
      <c r="H67">
        <f t="shared" si="3"/>
        <v>74807.507864562445</v>
      </c>
      <c r="M67" s="4">
        <f>Input!J68</f>
        <v>30.51694551694527</v>
      </c>
      <c r="N67">
        <f t="shared" si="6"/>
        <v>24.697554697554551</v>
      </c>
      <c r="O67">
        <f t="shared" si="7"/>
        <v>31.72353449135419</v>
      </c>
      <c r="P67">
        <f t="shared" si="8"/>
        <v>49.364392062880817</v>
      </c>
      <c r="Q67">
        <f t="shared" si="4"/>
        <v>85.863916750215836</v>
      </c>
    </row>
    <row r="68" spans="1:17" x14ac:dyDescent="0.25">
      <c r="A68">
        <f>Input!G69</f>
        <v>190</v>
      </c>
      <c r="B68">
        <f t="shared" ref="B68:B84" si="12">A68-$A$3</f>
        <v>65</v>
      </c>
      <c r="C68">
        <f t="shared" si="11"/>
        <v>-5.8771119946406909</v>
      </c>
      <c r="D68" s="4">
        <f>Input!I69</f>
        <v>5181.068211068211</v>
      </c>
      <c r="E68">
        <f t="shared" ref="E68:E84" si="13">D68-$D$3</f>
        <v>914.33075933075907</v>
      </c>
      <c r="F68">
        <f t="shared" si="9"/>
        <v>857.11983853365064</v>
      </c>
      <c r="G68">
        <f t="shared" si="5"/>
        <v>3273.0894584530138</v>
      </c>
      <c r="H68">
        <f t="shared" ref="H68:H84" si="14">(F68-$I$4)^2</f>
        <v>93846.294796080692</v>
      </c>
      <c r="M68" s="4">
        <f>Input!J69</f>
        <v>33.015873015873694</v>
      </c>
      <c r="N68">
        <f t="shared" si="6"/>
        <v>27.196482196482975</v>
      </c>
      <c r="O68">
        <f t="shared" si="7"/>
        <v>32.833814217909556</v>
      </c>
      <c r="P68">
        <f t="shared" si="8"/>
        <v>31.779512319801494</v>
      </c>
      <c r="Q68">
        <f t="shared" ref="Q68:Q84" si="15">(N68-$R$4)^2</f>
        <v>138.42007157590814</v>
      </c>
    </row>
    <row r="69" spans="1:17" x14ac:dyDescent="0.25">
      <c r="A69">
        <f>Input!G70</f>
        <v>191</v>
      </c>
      <c r="B69">
        <f t="shared" si="12"/>
        <v>66</v>
      </c>
      <c r="C69">
        <f t="shared" si="11"/>
        <v>-5.871261676636391</v>
      </c>
      <c r="D69" s="4">
        <f>Input!I70</f>
        <v>5216.5529815529817</v>
      </c>
      <c r="E69">
        <f t="shared" si="13"/>
        <v>949.81552981552977</v>
      </c>
      <c r="F69">
        <f t="shared" si="9"/>
        <v>891.1016276411641</v>
      </c>
      <c r="G69">
        <f t="shared" ref="G69:G84" si="16">(E69-F69)^2</f>
        <v>3447.3223085409818</v>
      </c>
      <c r="H69">
        <f t="shared" si="14"/>
        <v>115821.25219646376</v>
      </c>
      <c r="M69" s="4">
        <f>Input!J70</f>
        <v>35.484770484770706</v>
      </c>
      <c r="N69">
        <f t="shared" ref="N69:N84" si="17">M69-$M$3</f>
        <v>29.665379665379987</v>
      </c>
      <c r="O69">
        <f t="shared" ref="O69:O84" si="18">$X$3*((1/$Z$3)*(1/SQRT(2*PI()))*EXP(-1*C69*C69/2))</f>
        <v>33.981789107513507</v>
      </c>
      <c r="P69">
        <f t="shared" ref="P69:P84" si="19">(N69-O69)^2</f>
        <v>18.631390472139397</v>
      </c>
      <c r="Q69">
        <f t="shared" si="15"/>
        <v>202.60970078106592</v>
      </c>
    </row>
    <row r="70" spans="1:17" x14ac:dyDescent="0.25">
      <c r="A70">
        <f>Input!G71</f>
        <v>192</v>
      </c>
      <c r="B70">
        <f t="shared" si="12"/>
        <v>67</v>
      </c>
      <c r="C70">
        <f t="shared" si="11"/>
        <v>-5.865411358632092</v>
      </c>
      <c r="D70" s="4">
        <f>Input!I71</f>
        <v>5254.5774345774344</v>
      </c>
      <c r="E70">
        <f t="shared" si="13"/>
        <v>987.83998283998244</v>
      </c>
      <c r="F70">
        <f t="shared" ref="F70:F84" si="20">F69+O70</f>
        <v>926.27032479043396</v>
      </c>
      <c r="G70">
        <f t="shared" si="16"/>
        <v>3790.8227923383297</v>
      </c>
      <c r="H70">
        <f t="shared" si="14"/>
        <v>140995.67831677129</v>
      </c>
      <c r="M70" s="4">
        <f>Input!J71</f>
        <v>38.024453024452669</v>
      </c>
      <c r="N70">
        <f t="shared" si="17"/>
        <v>32.205062205061949</v>
      </c>
      <c r="O70">
        <f t="shared" si="18"/>
        <v>35.16869714926991</v>
      </c>
      <c r="P70">
        <f t="shared" si="19"/>
        <v>8.7831320825305212</v>
      </c>
      <c r="Q70">
        <f t="shared" si="15"/>
        <v>281.35989613983776</v>
      </c>
    </row>
    <row r="71" spans="1:17" x14ac:dyDescent="0.25">
      <c r="A71">
        <f>Input!G72</f>
        <v>193</v>
      </c>
      <c r="B71">
        <f t="shared" si="12"/>
        <v>68</v>
      </c>
      <c r="C71">
        <f t="shared" si="11"/>
        <v>-5.859561040627792</v>
      </c>
      <c r="D71" s="4">
        <f>Input!I72</f>
        <v>5296.0317460317456</v>
      </c>
      <c r="E71">
        <f t="shared" si="13"/>
        <v>1029.2942942942936</v>
      </c>
      <c r="F71">
        <f t="shared" si="20"/>
        <v>962.66614031749145</v>
      </c>
      <c r="G71">
        <f t="shared" si="16"/>
        <v>4439.3109023564621</v>
      </c>
      <c r="H71">
        <f t="shared" si="14"/>
        <v>169653.14804566232</v>
      </c>
      <c r="M71" s="4">
        <f>Input!J72</f>
        <v>41.45431145431121</v>
      </c>
      <c r="N71">
        <f t="shared" si="17"/>
        <v>35.634920634920491</v>
      </c>
      <c r="O71">
        <f t="shared" si="18"/>
        <v>36.395815527057444</v>
      </c>
      <c r="P71">
        <f t="shared" si="19"/>
        <v>0.57896103688010558</v>
      </c>
      <c r="Q71">
        <f t="shared" si="15"/>
        <v>408.18724748456572</v>
      </c>
    </row>
    <row r="72" spans="1:17" x14ac:dyDescent="0.25">
      <c r="A72">
        <f>Input!G73</f>
        <v>194</v>
      </c>
      <c r="B72">
        <f t="shared" si="12"/>
        <v>69</v>
      </c>
      <c r="C72">
        <f t="shared" si="11"/>
        <v>-5.853710722623493</v>
      </c>
      <c r="D72" s="4">
        <f>Input!I73</f>
        <v>5341.0982410982406</v>
      </c>
      <c r="E72">
        <f t="shared" si="13"/>
        <v>1074.3607893607887</v>
      </c>
      <c r="F72">
        <f t="shared" si="20"/>
        <v>1000.3306021281057</v>
      </c>
      <c r="G72">
        <f t="shared" si="16"/>
        <v>5480.4686217060889</v>
      </c>
      <c r="H72">
        <f t="shared" si="14"/>
        <v>202098.96959128333</v>
      </c>
      <c r="M72" s="4">
        <f>Input!J73</f>
        <v>45.066495066495008</v>
      </c>
      <c r="N72">
        <f t="shared" si="17"/>
        <v>39.247104247104289</v>
      </c>
      <c r="O72">
        <f t="shared" si="18"/>
        <v>37.664461810614249</v>
      </c>
      <c r="P72">
        <f t="shared" si="19"/>
        <v>2.5047570817791316</v>
      </c>
      <c r="Q72">
        <f t="shared" si="15"/>
        <v>567.19366442802095</v>
      </c>
    </row>
    <row r="73" spans="1:17" x14ac:dyDescent="0.25">
      <c r="A73">
        <f>Input!G74</f>
        <v>195</v>
      </c>
      <c r="B73">
        <f t="shared" si="12"/>
        <v>70</v>
      </c>
      <c r="C73">
        <f t="shared" si="11"/>
        <v>-5.8478604046191931</v>
      </c>
      <c r="D73" s="4">
        <f>Input!I74</f>
        <v>5386.8983268983266</v>
      </c>
      <c r="E73">
        <f t="shared" si="13"/>
        <v>1120.1608751608746</v>
      </c>
      <c r="F73">
        <f t="shared" si="20"/>
        <v>1039.3065973092794</v>
      </c>
      <c r="G73">
        <f t="shared" si="16"/>
        <v>6537.4142469029694</v>
      </c>
      <c r="H73">
        <f t="shared" si="14"/>
        <v>238661.741664417</v>
      </c>
      <c r="M73" s="4">
        <f>Input!J74</f>
        <v>45.800085800085981</v>
      </c>
      <c r="N73">
        <f t="shared" si="17"/>
        <v>39.980694980695262</v>
      </c>
      <c r="O73">
        <f t="shared" si="18"/>
        <v>38.975995181173623</v>
      </c>
      <c r="P73">
        <f t="shared" si="19"/>
        <v>1.0094216871588209</v>
      </c>
      <c r="Q73">
        <f t="shared" si="15"/>
        <v>602.67396129358235</v>
      </c>
    </row>
    <row r="74" spans="1:17" x14ac:dyDescent="0.25">
      <c r="A74">
        <f>Input!G75</f>
        <v>196</v>
      </c>
      <c r="B74">
        <f t="shared" si="12"/>
        <v>71</v>
      </c>
      <c r="C74">
        <f t="shared" si="11"/>
        <v>-5.8420100866148932</v>
      </c>
      <c r="D74" s="4">
        <f>Input!I75</f>
        <v>5431.9969969969961</v>
      </c>
      <c r="E74">
        <f t="shared" si="13"/>
        <v>1165.2595452595442</v>
      </c>
      <c r="F74">
        <f t="shared" si="20"/>
        <v>1079.6384150018773</v>
      </c>
      <c r="G74">
        <f t="shared" si="16"/>
        <v>7330.9779466003611</v>
      </c>
      <c r="H74">
        <f t="shared" si="14"/>
        <v>279695.01790099207</v>
      </c>
      <c r="M74" s="4">
        <f>Input!J75</f>
        <v>45.098670098669572</v>
      </c>
      <c r="N74">
        <f t="shared" si="17"/>
        <v>39.279279279278853</v>
      </c>
      <c r="O74">
        <f t="shared" si="18"/>
        <v>40.331817692597852</v>
      </c>
      <c r="P74">
        <f t="shared" si="19"/>
        <v>1.1078371115120755</v>
      </c>
      <c r="Q74">
        <f t="shared" si="15"/>
        <v>568.72724972653361</v>
      </c>
    </row>
    <row r="75" spans="1:17" x14ac:dyDescent="0.25">
      <c r="A75">
        <f>Input!G76</f>
        <v>197</v>
      </c>
      <c r="B75">
        <f t="shared" si="12"/>
        <v>72</v>
      </c>
      <c r="C75">
        <f t="shared" si="11"/>
        <v>-5.8361597686105942</v>
      </c>
      <c r="D75" s="4">
        <f>Input!I76</f>
        <v>5478.4749034749029</v>
      </c>
      <c r="E75">
        <f t="shared" si="13"/>
        <v>1211.737451737451</v>
      </c>
      <c r="F75">
        <f t="shared" si="20"/>
        <v>1121.3717905708613</v>
      </c>
      <c r="G75">
        <f t="shared" si="16"/>
        <v>8165.9527180748955</v>
      </c>
      <c r="H75">
        <f t="shared" si="14"/>
        <v>325579.08570315194</v>
      </c>
      <c r="M75" s="4">
        <f>Input!J76</f>
        <v>46.477906477906799</v>
      </c>
      <c r="N75">
        <f t="shared" si="17"/>
        <v>40.65851565851608</v>
      </c>
      <c r="O75">
        <f t="shared" si="18"/>
        <v>41.733375568984094</v>
      </c>
      <c r="P75">
        <f t="shared" si="19"/>
        <v>1.1553238271313069</v>
      </c>
      <c r="Q75">
        <f t="shared" si="15"/>
        <v>636.41360948845966</v>
      </c>
    </row>
    <row r="76" spans="1:17" x14ac:dyDescent="0.25">
      <c r="A76">
        <f>Input!G77</f>
        <v>198</v>
      </c>
      <c r="B76">
        <f t="shared" si="12"/>
        <v>73</v>
      </c>
      <c r="C76">
        <f t="shared" si="11"/>
        <v>-5.8303094506062942</v>
      </c>
      <c r="D76" s="4">
        <f>Input!I77</f>
        <v>5527.8099528099528</v>
      </c>
      <c r="E76">
        <f t="shared" si="13"/>
        <v>1261.0725010725009</v>
      </c>
      <c r="F76">
        <f t="shared" si="20"/>
        <v>1164.5539511106047</v>
      </c>
      <c r="G76">
        <f t="shared" si="16"/>
        <v>9315.830486747067</v>
      </c>
      <c r="H76">
        <f t="shared" si="14"/>
        <v>376722.86714741867</v>
      </c>
      <c r="M76" s="4">
        <f>Input!J77</f>
        <v>49.335049335049916</v>
      </c>
      <c r="N76">
        <f t="shared" si="17"/>
        <v>43.515658515659197</v>
      </c>
      <c r="O76">
        <f t="shared" si="18"/>
        <v>43.182160539743279</v>
      </c>
      <c r="P76">
        <f t="shared" si="19"/>
        <v>0.11122089994001438</v>
      </c>
      <c r="Q76">
        <f t="shared" si="15"/>
        <v>788.73252870635008</v>
      </c>
    </row>
    <row r="77" spans="1:17" x14ac:dyDescent="0.25">
      <c r="A77">
        <f>Input!G78</f>
        <v>199</v>
      </c>
      <c r="B77">
        <f t="shared" si="12"/>
        <v>74</v>
      </c>
      <c r="C77">
        <f t="shared" si="11"/>
        <v>-5.8244591326019943</v>
      </c>
      <c r="D77" s="4">
        <f>Input!I78</f>
        <v>5578.1660231660226</v>
      </c>
      <c r="E77">
        <f t="shared" si="13"/>
        <v>1311.4285714285706</v>
      </c>
      <c r="F77">
        <f t="shared" si="20"/>
        <v>1209.2336623237779</v>
      </c>
      <c r="G77">
        <f t="shared" si="16"/>
        <v>10443.799446936844</v>
      </c>
      <c r="H77">
        <f t="shared" si="14"/>
        <v>433565.95010781969</v>
      </c>
      <c r="M77" s="4">
        <f>Input!J78</f>
        <v>50.356070356069722</v>
      </c>
      <c r="N77">
        <f t="shared" si="17"/>
        <v>44.536679536679003</v>
      </c>
      <c r="O77">
        <f t="shared" si="18"/>
        <v>44.679711213173185</v>
      </c>
      <c r="P77">
        <f t="shared" si="19"/>
        <v>2.0458060480736374E-2</v>
      </c>
      <c r="Q77">
        <f t="shared" si="15"/>
        <v>847.12450199607849</v>
      </c>
    </row>
    <row r="78" spans="1:17" x14ac:dyDescent="0.25">
      <c r="A78">
        <f>Input!G79</f>
        <v>200</v>
      </c>
      <c r="B78">
        <f t="shared" si="12"/>
        <v>75</v>
      </c>
      <c r="C78">
        <f t="shared" si="11"/>
        <v>-5.8186088145976953</v>
      </c>
      <c r="D78" s="4">
        <f>Input!I79</f>
        <v>5630.20163020163</v>
      </c>
      <c r="E78">
        <f t="shared" si="13"/>
        <v>1363.4641784641781</v>
      </c>
      <c r="F78">
        <f t="shared" si="20"/>
        <v>1255.4612768133577</v>
      </c>
      <c r="G78">
        <f t="shared" si="16"/>
        <v>11664.626764996779</v>
      </c>
      <c r="H78">
        <f t="shared" si="14"/>
        <v>496580.75827307883</v>
      </c>
      <c r="M78" s="4">
        <f>Input!J79</f>
        <v>52.035607035607427</v>
      </c>
      <c r="N78">
        <f t="shared" si="17"/>
        <v>46.216216216216708</v>
      </c>
      <c r="O78">
        <f t="shared" si="18"/>
        <v>46.227614489579757</v>
      </c>
      <c r="P78">
        <f t="shared" si="19"/>
        <v>1.2992063565879982E-4</v>
      </c>
      <c r="Q78">
        <f t="shared" si="15"/>
        <v>947.71253032689322</v>
      </c>
    </row>
    <row r="79" spans="1:17" x14ac:dyDescent="0.25">
      <c r="A79">
        <f>Input!G80</f>
        <v>201</v>
      </c>
      <c r="B79">
        <f t="shared" si="12"/>
        <v>76</v>
      </c>
      <c r="C79">
        <f t="shared" si="11"/>
        <v>-5.8127584965933954</v>
      </c>
      <c r="D79" s="4">
        <f>Input!I80</f>
        <v>5684.2213642213655</v>
      </c>
      <c r="E79">
        <f t="shared" si="13"/>
        <v>1417.4839124839136</v>
      </c>
      <c r="F79">
        <f t="shared" si="20"/>
        <v>1303.2887838283809</v>
      </c>
      <c r="G79">
        <f t="shared" si="16"/>
        <v>13040.527408653665</v>
      </c>
      <c r="H79">
        <f t="shared" si="14"/>
        <v>566274.8693020608</v>
      </c>
      <c r="M79" s="4">
        <f>Input!J80</f>
        <v>54.019734019735552</v>
      </c>
      <c r="N79">
        <f t="shared" si="17"/>
        <v>48.200343200344832</v>
      </c>
      <c r="O79">
        <f t="shared" si="18"/>
        <v>47.827507015023144</v>
      </c>
      <c r="P79">
        <f t="shared" si="19"/>
        <v>0.13900682108522819</v>
      </c>
      <c r="Q79">
        <f t="shared" si="15"/>
        <v>1073.8117505028445</v>
      </c>
    </row>
    <row r="80" spans="1:17" x14ac:dyDescent="0.25">
      <c r="A80">
        <f>Input!G81</f>
        <v>202</v>
      </c>
      <c r="B80">
        <f t="shared" si="12"/>
        <v>77</v>
      </c>
      <c r="C80">
        <f t="shared" si="11"/>
        <v>-5.8069081785890964</v>
      </c>
      <c r="D80" s="4">
        <f>Input!I81</f>
        <v>5739.4616044616041</v>
      </c>
      <c r="E80">
        <f t="shared" si="13"/>
        <v>1472.7241527241522</v>
      </c>
      <c r="F80">
        <f t="shared" si="20"/>
        <v>1352.7698605051728</v>
      </c>
      <c r="G80">
        <f t="shared" si="16"/>
        <v>14389.032221756299</v>
      </c>
      <c r="H80">
        <f t="shared" si="14"/>
        <v>643193.49096273654</v>
      </c>
      <c r="M80" s="4">
        <f>Input!J81</f>
        <v>55.240240240238563</v>
      </c>
      <c r="N80">
        <f t="shared" si="17"/>
        <v>49.420849420847844</v>
      </c>
      <c r="O80">
        <f t="shared" si="18"/>
        <v>49.481076676791815</v>
      </c>
      <c r="P80">
        <f t="shared" si="19"/>
        <v>3.6273223585406092E-3</v>
      </c>
      <c r="Q80">
        <f t="shared" si="15"/>
        <v>1155.291086106648</v>
      </c>
    </row>
    <row r="81" spans="1:17" x14ac:dyDescent="0.25">
      <c r="A81">
        <f>Input!G82</f>
        <v>203</v>
      </c>
      <c r="B81">
        <f t="shared" si="12"/>
        <v>78</v>
      </c>
      <c r="C81">
        <f t="shared" si="11"/>
        <v>-5.8010578605847964</v>
      </c>
      <c r="D81" s="4">
        <f>Input!I82</f>
        <v>5798.4491634491642</v>
      </c>
      <c r="E81">
        <f t="shared" si="13"/>
        <v>1531.7117117117123</v>
      </c>
      <c r="F81">
        <f t="shared" si="20"/>
        <v>1403.9599246469152</v>
      </c>
      <c r="G81">
        <f t="shared" si="16"/>
        <v>16320.519098249259</v>
      </c>
      <c r="H81">
        <f t="shared" si="14"/>
        <v>727922.10573925008</v>
      </c>
      <c r="M81" s="4">
        <f>Input!J82</f>
        <v>58.987558987560078</v>
      </c>
      <c r="N81">
        <f t="shared" si="17"/>
        <v>53.168168168169359</v>
      </c>
      <c r="O81">
        <f t="shared" si="18"/>
        <v>51.190064141742312</v>
      </c>
      <c r="P81">
        <f t="shared" si="19"/>
        <v>3.9128955393668967</v>
      </c>
      <c r="Q81">
        <f t="shared" si="15"/>
        <v>1424.0730136089903</v>
      </c>
    </row>
    <row r="82" spans="1:17" x14ac:dyDescent="0.25">
      <c r="A82">
        <f>Input!G83</f>
        <v>204</v>
      </c>
      <c r="B82">
        <f t="shared" si="12"/>
        <v>79</v>
      </c>
      <c r="C82">
        <f t="shared" si="11"/>
        <v>-5.7952075425804965</v>
      </c>
      <c r="D82" s="4">
        <f>Input!I83</f>
        <v>5861.3470613470618</v>
      </c>
      <c r="E82">
        <f t="shared" si="13"/>
        <v>1594.6096096096098</v>
      </c>
      <c r="F82">
        <f t="shared" si="20"/>
        <v>1456.916189085576</v>
      </c>
      <c r="G82">
        <f t="shared" si="16"/>
        <v>18959.478055608426</v>
      </c>
      <c r="H82">
        <f t="shared" si="14"/>
        <v>821089.29507155984</v>
      </c>
      <c r="M82" s="4">
        <f>Input!J83</f>
        <v>62.897897897897565</v>
      </c>
      <c r="N82">
        <f t="shared" si="17"/>
        <v>57.078507078506846</v>
      </c>
      <c r="O82">
        <f t="shared" si="18"/>
        <v>52.956264438660874</v>
      </c>
      <c r="P82">
        <f t="shared" si="19"/>
        <v>16.992884381764284</v>
      </c>
      <c r="Q82">
        <f t="shared" si="15"/>
        <v>1734.4918378519817</v>
      </c>
    </row>
    <row r="83" spans="1:17" x14ac:dyDescent="0.25">
      <c r="A83">
        <f>Input!G84</f>
        <v>205</v>
      </c>
      <c r="B83">
        <f t="shared" si="12"/>
        <v>80</v>
      </c>
      <c r="C83">
        <f t="shared" si="11"/>
        <v>-5.7893572245761975</v>
      </c>
      <c r="D83" s="4">
        <f>Input!I84</f>
        <v>5928.936078936079</v>
      </c>
      <c r="E83">
        <f t="shared" si="13"/>
        <v>1662.198627198627</v>
      </c>
      <c r="F83">
        <f t="shared" si="20"/>
        <v>1511.6977176714204</v>
      </c>
      <c r="G83">
        <f t="shared" si="16"/>
        <v>22650.523768516443</v>
      </c>
      <c r="H83">
        <f t="shared" si="14"/>
        <v>923369.75511517294</v>
      </c>
      <c r="M83" s="4">
        <f>Input!J84</f>
        <v>67.589017589017203</v>
      </c>
      <c r="N83">
        <f t="shared" si="17"/>
        <v>61.769626769626484</v>
      </c>
      <c r="O83">
        <f t="shared" si="18"/>
        <v>54.78152858584432</v>
      </c>
      <c r="P83">
        <f t="shared" si="19"/>
        <v>48.833516226179576</v>
      </c>
      <c r="Q83">
        <f t="shared" si="15"/>
        <v>2147.2427312931395</v>
      </c>
    </row>
    <row r="84" spans="1:17" x14ac:dyDescent="0.25">
      <c r="A84">
        <f>Input!G85</f>
        <v>206</v>
      </c>
      <c r="B84">
        <f t="shared" si="12"/>
        <v>81</v>
      </c>
      <c r="C84">
        <f t="shared" si="11"/>
        <v>-5.7835069065718976</v>
      </c>
      <c r="D84" s="4">
        <f>Input!I85</f>
        <v>6003.472758472758</v>
      </c>
      <c r="E84">
        <f t="shared" si="13"/>
        <v>1736.735306735306</v>
      </c>
      <c r="F84">
        <f t="shared" si="20"/>
        <v>1568.36548293654</v>
      </c>
      <c r="G84">
        <f t="shared" si="16"/>
        <v>28348.397566027506</v>
      </c>
      <c r="H84">
        <f t="shared" si="14"/>
        <v>1035487.5166773049</v>
      </c>
      <c r="M84" s="4">
        <f>Input!J85</f>
        <v>74.536679536679003</v>
      </c>
      <c r="N84">
        <f t="shared" si="17"/>
        <v>68.717288717288284</v>
      </c>
      <c r="O84">
        <f t="shared" si="18"/>
        <v>56.667765265119627</v>
      </c>
      <c r="P84">
        <f t="shared" si="19"/>
        <v>145.19101542436246</v>
      </c>
      <c r="Q84">
        <f t="shared" si="15"/>
        <v>2839.3991274392183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125</v>
      </c>
      <c r="B3">
        <f>A3-$A$3</f>
        <v>0</v>
      </c>
      <c r="C3" s="4">
        <f>Input!I4</f>
        <v>4266.7374517374519</v>
      </c>
      <c r="D3">
        <f>C3-$C$3</f>
        <v>0</v>
      </c>
      <c r="E3">
        <f>N3</f>
        <v>14.220526019533338</v>
      </c>
      <c r="F3">
        <f>(D3-E3)^2</f>
        <v>202.22336027222468</v>
      </c>
      <c r="G3">
        <f>(E3-$H$4)^2</f>
        <v>22931186.733837754</v>
      </c>
      <c r="H3" s="2" t="s">
        <v>11</v>
      </c>
      <c r="I3" s="23">
        <f>SUM(F3:F167)</f>
        <v>2006907.7935191561</v>
      </c>
      <c r="J3">
        <f>1-(I3/I5)</f>
        <v>0.99861718373677499</v>
      </c>
      <c r="L3">
        <f>Input!J4</f>
        <v>5.8193908193907191</v>
      </c>
      <c r="M3">
        <f>L3-$L$3</f>
        <v>0</v>
      </c>
      <c r="N3">
        <f>2*($X$3/PI())*($Z$3/(4*((B3-$Y$3)^2)+$Z$3*$Z$3))</f>
        <v>14.220526019533338</v>
      </c>
      <c r="O3">
        <f>(L3-N3)^2</f>
        <v>70.579072651075364</v>
      </c>
      <c r="P3">
        <f>(N3-$Q$4)^2</f>
        <v>40.606067325433166</v>
      </c>
      <c r="Q3" s="1" t="s">
        <v>11</v>
      </c>
      <c r="R3" s="23">
        <f>SUM(O3:O167)</f>
        <v>22121.437955147572</v>
      </c>
      <c r="S3" s="5">
        <f>1-(R3/R5)</f>
        <v>-5.7256987093841039</v>
      </c>
      <c r="V3">
        <f>COUNT(B3:B194)</f>
        <v>81</v>
      </c>
      <c r="X3">
        <v>1104914400981.3333</v>
      </c>
      <c r="Y3">
        <v>10805615552.94688</v>
      </c>
      <c r="Z3">
        <v>36758748677.058365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126</v>
      </c>
      <c r="B4">
        <f t="shared" ref="B4:B67" si="0">A4-$A$3</f>
        <v>1</v>
      </c>
      <c r="C4" s="4">
        <f>Input!I5</f>
        <v>4272.0163020163018</v>
      </c>
      <c r="D4">
        <f t="shared" ref="D4:D67" si="1">C4-$C$3</f>
        <v>5.278850278849859</v>
      </c>
      <c r="E4">
        <f>N4+E3</f>
        <v>28.441052039742758</v>
      </c>
      <c r="F4">
        <f t="shared" ref="F4:F67" si="2">(D4-E4)^2</f>
        <v>536.48759041231006</v>
      </c>
      <c r="G4">
        <f t="shared" ref="G4:G67" si="3">(E4-$H$4)^2</f>
        <v>22795194.660154633</v>
      </c>
      <c r="H4">
        <f>AVERAGE(C3:C167)</f>
        <v>4802.8723962057293</v>
      </c>
      <c r="I4" t="s">
        <v>5</v>
      </c>
      <c r="J4" t="s">
        <v>6</v>
      </c>
      <c r="L4">
        <f>Input!J5</f>
        <v>5.278850278849859</v>
      </c>
      <c r="M4">
        <f t="shared" ref="M4:M67" si="4">L4-$L$3</f>
        <v>-0.54054054054086009</v>
      </c>
      <c r="N4">
        <f t="shared" ref="N4:N67" si="5">2*($X$3/PI())*($Z$3/(4*((B4-$Y$3)^2)+$Z$3*$Z$3))</f>
        <v>14.220526020209421</v>
      </c>
      <c r="O4">
        <f t="shared" ref="O4:O67" si="6">(L4-N4)^2</f>
        <v>79.953565063618072</v>
      </c>
      <c r="P4">
        <f t="shared" ref="P4:P67" si="7">(N4-$Q$4)^2</f>
        <v>40.60606731681677</v>
      </c>
      <c r="Q4">
        <f>AVERAGE(L3:L167)</f>
        <v>20.592815037259477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127</v>
      </c>
      <c r="B5">
        <f t="shared" si="0"/>
        <v>2</v>
      </c>
      <c r="C5" s="4">
        <f>Input!I6</f>
        <v>4277.6769626769628</v>
      </c>
      <c r="D5">
        <f t="shared" si="1"/>
        <v>10.93951093951091</v>
      </c>
      <c r="E5">
        <f t="shared" ref="E5:E68" si="8">N5+E4</f>
        <v>42.661578060628266</v>
      </c>
      <c r="F5">
        <f t="shared" si="2"/>
        <v>1006.2895424366748</v>
      </c>
      <c r="G5">
        <f t="shared" si="3"/>
        <v>22659607.033185653</v>
      </c>
      <c r="I5">
        <f>SUM(G3:G167)</f>
        <v>1451319200.4544744</v>
      </c>
      <c r="J5" s="5">
        <f>1-((1-J3)*(V3-1)/(V3-1-1))</f>
        <v>0.99859967973344299</v>
      </c>
      <c r="L5">
        <f>Input!J6</f>
        <v>5.6606606606610512</v>
      </c>
      <c r="M5">
        <f t="shared" si="4"/>
        <v>-0.15873015872966789</v>
      </c>
      <c r="N5">
        <f t="shared" si="5"/>
        <v>14.220526020885506</v>
      </c>
      <c r="O5">
        <f t="shared" si="6"/>
        <v>73.271294985170542</v>
      </c>
      <c r="P5">
        <f t="shared" si="7"/>
        <v>40.606067308200352</v>
      </c>
      <c r="R5">
        <f>SUM(P3:P167)</f>
        <v>3289.0914254428908</v>
      </c>
      <c r="S5" s="5">
        <f>1-((1-S3)*(V3-1)/(V3-1-1))</f>
        <v>-5.8108341360851679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128</v>
      </c>
      <c r="B6">
        <f t="shared" si="0"/>
        <v>3</v>
      </c>
      <c r="C6" s="4">
        <f>Input!I7</f>
        <v>4284.5602745602746</v>
      </c>
      <c r="D6">
        <f t="shared" si="1"/>
        <v>17.822822822822673</v>
      </c>
      <c r="E6">
        <f t="shared" si="8"/>
        <v>56.882104082189855</v>
      </c>
      <c r="F6">
        <f t="shared" si="2"/>
        <v>1525.6274524983523</v>
      </c>
      <c r="G6">
        <f t="shared" si="3"/>
        <v>22524423.852930881</v>
      </c>
      <c r="L6">
        <f>Input!J7</f>
        <v>6.8833118833117624</v>
      </c>
      <c r="M6">
        <f t="shared" si="4"/>
        <v>1.0639210639210432</v>
      </c>
      <c r="N6">
        <f t="shared" si="5"/>
        <v>14.220526021561589</v>
      </c>
      <c r="O6">
        <f t="shared" si="6"/>
        <v>53.834711310533152</v>
      </c>
      <c r="P6">
        <f t="shared" si="7"/>
        <v>40.606067299583955</v>
      </c>
      <c r="V6" s="19" t="s">
        <v>17</v>
      </c>
      <c r="W6" s="20">
        <f>SQRT((S5-J5)^2)</f>
        <v>6.8094338158186112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129</v>
      </c>
      <c r="B7">
        <f t="shared" si="0"/>
        <v>4</v>
      </c>
      <c r="C7" s="4">
        <f>Input!I8</f>
        <v>4292.8120978120978</v>
      </c>
      <c r="D7">
        <f t="shared" si="1"/>
        <v>26.074646074645898</v>
      </c>
      <c r="E7">
        <f t="shared" si="8"/>
        <v>71.102630104427533</v>
      </c>
      <c r="F7">
        <f t="shared" si="2"/>
        <v>2027.5193457862699</v>
      </c>
      <c r="G7">
        <f t="shared" si="3"/>
        <v>22389645.119390368</v>
      </c>
      <c r="L7">
        <f>Input!J8</f>
        <v>8.2518232518232253</v>
      </c>
      <c r="M7">
        <f t="shared" si="4"/>
        <v>2.4324324324325062</v>
      </c>
      <c r="N7">
        <f t="shared" si="5"/>
        <v>14.220526022237676</v>
      </c>
      <c r="O7">
        <f t="shared" si="6"/>
        <v>35.625412761553143</v>
      </c>
      <c r="P7">
        <f t="shared" si="7"/>
        <v>40.606067290967516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130</v>
      </c>
      <c r="B8">
        <f t="shared" si="0"/>
        <v>5</v>
      </c>
      <c r="C8" s="4">
        <f>Input!I9</f>
        <v>4301.0853710853708</v>
      </c>
      <c r="D8">
        <f t="shared" si="1"/>
        <v>34.347919347918832</v>
      </c>
      <c r="E8">
        <f t="shared" si="8"/>
        <v>85.323156127341292</v>
      </c>
      <c r="F8">
        <f t="shared" si="2"/>
        <v>2598.4747647181844</v>
      </c>
      <c r="G8">
        <f t="shared" si="3"/>
        <v>22255270.832564175</v>
      </c>
      <c r="L8">
        <f>Input!J9</f>
        <v>8.2732732732729346</v>
      </c>
      <c r="M8">
        <f t="shared" si="4"/>
        <v>2.4538824538822155</v>
      </c>
      <c r="N8">
        <f t="shared" si="5"/>
        <v>14.220526022913761</v>
      </c>
      <c r="O8">
        <f t="shared" si="6"/>
        <v>35.369815268110372</v>
      </c>
      <c r="P8">
        <f t="shared" si="7"/>
        <v>40.606067282351098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131</v>
      </c>
      <c r="B9">
        <f t="shared" si="0"/>
        <v>6</v>
      </c>
      <c r="C9" s="4">
        <f>Input!I10</f>
        <v>4309.7790647790653</v>
      </c>
      <c r="D9">
        <f t="shared" si="1"/>
        <v>43.041613041613346</v>
      </c>
      <c r="E9">
        <f t="shared" si="8"/>
        <v>99.543682150931133</v>
      </c>
      <c r="F9">
        <f t="shared" si="2"/>
        <v>3192.4838136341232</v>
      </c>
      <c r="G9">
        <f t="shared" si="3"/>
        <v>22121300.992452361</v>
      </c>
      <c r="L9">
        <f>Input!J10</f>
        <v>8.6936936936945131</v>
      </c>
      <c r="M9">
        <f t="shared" si="4"/>
        <v>2.8743028743037939</v>
      </c>
      <c r="N9">
        <f t="shared" si="5"/>
        <v>14.220526023589846</v>
      </c>
      <c r="O9">
        <f t="shared" si="6"/>
        <v>30.545875602776274</v>
      </c>
      <c r="P9">
        <f t="shared" si="7"/>
        <v>40.606067273734681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132</v>
      </c>
      <c r="B10">
        <f t="shared" si="0"/>
        <v>7</v>
      </c>
      <c r="C10" s="4">
        <f>Input!I11</f>
        <v>4318.7601887601895</v>
      </c>
      <c r="D10">
        <f t="shared" si="1"/>
        <v>52.022737022737601</v>
      </c>
      <c r="E10">
        <f t="shared" si="8"/>
        <v>113.76420817519707</v>
      </c>
      <c r="F10">
        <f t="shared" si="2"/>
        <v>3812.0092600699845</v>
      </c>
      <c r="G10">
        <f t="shared" si="3"/>
        <v>21987735.599054977</v>
      </c>
      <c r="L10">
        <f>Input!J11</f>
        <v>8.9811239811242558</v>
      </c>
      <c r="M10">
        <f t="shared" si="4"/>
        <v>3.1617331617335367</v>
      </c>
      <c r="N10">
        <f t="shared" si="5"/>
        <v>14.220526024265933</v>
      </c>
      <c r="O10">
        <f t="shared" si="6"/>
        <v>27.451333769677181</v>
      </c>
      <c r="P10">
        <f t="shared" si="7"/>
        <v>40.606067265118241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133</v>
      </c>
      <c r="B11">
        <f t="shared" si="0"/>
        <v>8</v>
      </c>
      <c r="C11" s="4">
        <f>Input!I12</f>
        <v>4328.1231231231232</v>
      </c>
      <c r="D11">
        <f t="shared" si="1"/>
        <v>61.38567138567123</v>
      </c>
      <c r="E11">
        <f t="shared" si="8"/>
        <v>127.98473420013909</v>
      </c>
      <c r="F11">
        <f t="shared" si="2"/>
        <v>4435.4351677654349</v>
      </c>
      <c r="G11">
        <f t="shared" si="3"/>
        <v>21854574.652372088</v>
      </c>
      <c r="L11">
        <f>Input!J12</f>
        <v>9.362934362933629</v>
      </c>
      <c r="M11">
        <f t="shared" si="4"/>
        <v>3.5435435435429099</v>
      </c>
      <c r="N11">
        <f t="shared" si="5"/>
        <v>14.220526024942016</v>
      </c>
      <c r="O11">
        <f t="shared" si="6"/>
        <v>23.596196754813402</v>
      </c>
      <c r="P11">
        <f t="shared" si="7"/>
        <v>40.606067256501845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134</v>
      </c>
      <c r="B12">
        <f t="shared" si="0"/>
        <v>9</v>
      </c>
      <c r="C12" s="4">
        <f>Input!I13</f>
        <v>4338.8996138996145</v>
      </c>
      <c r="D12">
        <f t="shared" si="1"/>
        <v>72.162162162162531</v>
      </c>
      <c r="E12">
        <f t="shared" si="8"/>
        <v>142.2052602257572</v>
      </c>
      <c r="F12">
        <f t="shared" si="2"/>
        <v>4906.0355863463392</v>
      </c>
      <c r="G12">
        <f t="shared" si="3"/>
        <v>21721818.152403757</v>
      </c>
      <c r="L12">
        <f>Input!J13</f>
        <v>10.7764907764913</v>
      </c>
      <c r="M12">
        <f t="shared" si="4"/>
        <v>4.9570999571005814</v>
      </c>
      <c r="N12">
        <f t="shared" si="5"/>
        <v>14.220526025618101</v>
      </c>
      <c r="O12">
        <f t="shared" si="6"/>
        <v>11.861378797227903</v>
      </c>
      <c r="P12">
        <f t="shared" si="7"/>
        <v>40.606067247885427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135</v>
      </c>
      <c r="B13">
        <f t="shared" si="0"/>
        <v>10</v>
      </c>
      <c r="C13" s="4">
        <f>Input!I14</f>
        <v>4349.4787644787648</v>
      </c>
      <c r="D13">
        <f t="shared" si="1"/>
        <v>82.741312741312868</v>
      </c>
      <c r="E13">
        <f t="shared" si="8"/>
        <v>156.42578625205138</v>
      </c>
      <c r="F13">
        <f t="shared" si="2"/>
        <v>5429.4016365547259</v>
      </c>
      <c r="G13">
        <f t="shared" si="3"/>
        <v>21589466.099150024</v>
      </c>
      <c r="L13">
        <f>Input!J14</f>
        <v>10.579150579150337</v>
      </c>
      <c r="M13">
        <f t="shared" si="4"/>
        <v>4.7597597597596177</v>
      </c>
      <c r="N13">
        <f t="shared" si="5"/>
        <v>14.220526026294186</v>
      </c>
      <c r="O13">
        <f t="shared" si="6"/>
        <v>13.259615147062068</v>
      </c>
      <c r="P13">
        <f t="shared" si="7"/>
        <v>40.606067239269009</v>
      </c>
      <c r="S13" t="s">
        <v>23</v>
      </c>
      <c r="T13">
        <f>_Ac*0.8413</f>
        <v>21510.905926195006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136</v>
      </c>
      <c r="B14">
        <f t="shared" si="0"/>
        <v>11</v>
      </c>
      <c r="C14" s="4">
        <f>Input!I15</f>
        <v>4360.0557700557702</v>
      </c>
      <c r="D14">
        <f t="shared" si="1"/>
        <v>93.318318318318234</v>
      </c>
      <c r="E14">
        <f t="shared" si="8"/>
        <v>170.64631227902166</v>
      </c>
      <c r="F14">
        <f t="shared" si="2"/>
        <v>5979.6186499865853</v>
      </c>
      <c r="G14">
        <f t="shared" si="3"/>
        <v>21457518.492610957</v>
      </c>
      <c r="L14">
        <f>Input!J15</f>
        <v>10.577005577005366</v>
      </c>
      <c r="M14">
        <f t="shared" si="4"/>
        <v>4.7576147576146468</v>
      </c>
      <c r="N14">
        <f t="shared" si="5"/>
        <v>14.220526026970273</v>
      </c>
      <c r="O14">
        <f t="shared" si="6"/>
        <v>13.275241269312477</v>
      </c>
      <c r="P14">
        <f t="shared" si="7"/>
        <v>40.60606723065257</v>
      </c>
      <c r="S14" t="s">
        <v>24</v>
      </c>
      <c r="T14">
        <f>_Ac*0.9772</f>
        <v>24985.685571232327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137</v>
      </c>
      <c r="B15">
        <f t="shared" si="0"/>
        <v>12</v>
      </c>
      <c r="C15" s="4">
        <f>Input!I16</f>
        <v>4371.0081510081518</v>
      </c>
      <c r="D15">
        <f t="shared" si="1"/>
        <v>104.27069927069988</v>
      </c>
      <c r="E15">
        <f t="shared" si="8"/>
        <v>184.866838306668</v>
      </c>
      <c r="F15">
        <f t="shared" si="2"/>
        <v>6495.7376275051047</v>
      </c>
      <c r="G15">
        <f t="shared" si="3"/>
        <v>21325975.33278662</v>
      </c>
      <c r="L15">
        <f>Input!J16</f>
        <v>10.952380952381645</v>
      </c>
      <c r="M15">
        <f t="shared" si="4"/>
        <v>5.1329901329909262</v>
      </c>
      <c r="N15">
        <f t="shared" si="5"/>
        <v>14.220526027646356</v>
      </c>
      <c r="O15">
        <f t="shared" si="6"/>
        <v>10.680772232976981</v>
      </c>
      <c r="P15">
        <f t="shared" si="7"/>
        <v>40.606067222036174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138</v>
      </c>
      <c r="B16">
        <f t="shared" si="0"/>
        <v>13</v>
      </c>
      <c r="C16" s="4">
        <f>Input!I17</f>
        <v>4381.9755469755473</v>
      </c>
      <c r="D16">
        <f t="shared" si="1"/>
        <v>115.23809523809541</v>
      </c>
      <c r="E16">
        <f t="shared" si="8"/>
        <v>199.08736433499044</v>
      </c>
      <c r="F16">
        <f t="shared" si="2"/>
        <v>7030.6999280835153</v>
      </c>
      <c r="G16">
        <f t="shared" si="3"/>
        <v>21194836.619677059</v>
      </c>
      <c r="L16">
        <f>Input!J17</f>
        <v>10.967395967395532</v>
      </c>
      <c r="M16">
        <f t="shared" si="4"/>
        <v>5.1480051480048132</v>
      </c>
      <c r="N16">
        <f t="shared" si="5"/>
        <v>14.220526028322441</v>
      </c>
      <c r="O16">
        <f t="shared" si="6"/>
        <v>10.582855193306312</v>
      </c>
      <c r="P16">
        <f t="shared" si="7"/>
        <v>40.606067213419756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139</v>
      </c>
      <c r="B17">
        <f t="shared" si="0"/>
        <v>14</v>
      </c>
      <c r="C17" s="4">
        <f>Input!I18</f>
        <v>4393.1059631059634</v>
      </c>
      <c r="D17">
        <f t="shared" si="1"/>
        <v>126.36851136851146</v>
      </c>
      <c r="E17">
        <f t="shared" si="8"/>
        <v>213.30789036398897</v>
      </c>
      <c r="F17">
        <f t="shared" si="2"/>
        <v>7558.4556201192763</v>
      </c>
      <c r="G17">
        <f t="shared" si="3"/>
        <v>21064102.35328234</v>
      </c>
      <c r="L17">
        <f>Input!J18</f>
        <v>11.130416130416052</v>
      </c>
      <c r="M17">
        <f t="shared" si="4"/>
        <v>5.3110253110253325</v>
      </c>
      <c r="N17">
        <f t="shared" si="5"/>
        <v>14.220526028998528</v>
      </c>
      <c r="O17">
        <f t="shared" si="6"/>
        <v>9.5487791853174002</v>
      </c>
      <c r="P17">
        <f t="shared" si="7"/>
        <v>40.606067204803317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140</v>
      </c>
      <c r="B18">
        <f t="shared" si="0"/>
        <v>15</v>
      </c>
      <c r="C18" s="4">
        <f>Input!I19</f>
        <v>4404.3436293436289</v>
      </c>
      <c r="D18">
        <f t="shared" si="1"/>
        <v>137.60617760617697</v>
      </c>
      <c r="E18">
        <f t="shared" si="8"/>
        <v>227.52841639366358</v>
      </c>
      <c r="F18">
        <f t="shared" si="2"/>
        <v>8086.0090285537608</v>
      </c>
      <c r="G18">
        <f t="shared" si="3"/>
        <v>20933772.53360251</v>
      </c>
      <c r="L18">
        <f>Input!J19</f>
        <v>11.237666237665508</v>
      </c>
      <c r="M18">
        <f t="shared" si="4"/>
        <v>5.4182754182747885</v>
      </c>
      <c r="N18">
        <f t="shared" si="5"/>
        <v>14.220526029674613</v>
      </c>
      <c r="O18">
        <f t="shared" si="6"/>
        <v>8.8974525387846004</v>
      </c>
      <c r="P18">
        <f t="shared" si="7"/>
        <v>40.606067196186899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141</v>
      </c>
      <c r="B19">
        <f t="shared" si="0"/>
        <v>16</v>
      </c>
      <c r="C19" s="4">
        <f>Input!I20</f>
        <v>4413.8760188760189</v>
      </c>
      <c r="D19">
        <f t="shared" si="1"/>
        <v>147.13856713856694</v>
      </c>
      <c r="E19">
        <f t="shared" si="8"/>
        <v>241.74894242401427</v>
      </c>
      <c r="F19">
        <f t="shared" si="2"/>
        <v>8951.1231116531835</v>
      </c>
      <c r="G19">
        <f t="shared" si="3"/>
        <v>20803847.160637643</v>
      </c>
      <c r="L19">
        <f>Input!J20</f>
        <v>9.5323895323899706</v>
      </c>
      <c r="M19">
        <f t="shared" si="4"/>
        <v>3.7129987129992514</v>
      </c>
      <c r="N19">
        <f t="shared" si="5"/>
        <v>14.220526030350698</v>
      </c>
      <c r="O19">
        <f t="shared" si="6"/>
        <v>21.978623823511469</v>
      </c>
      <c r="P19">
        <f t="shared" si="7"/>
        <v>40.606067187570481</v>
      </c>
    </row>
    <row r="20" spans="1:35" x14ac:dyDescent="0.25">
      <c r="A20">
        <f>Input!G21</f>
        <v>142</v>
      </c>
      <c r="B20">
        <f t="shared" si="0"/>
        <v>17</v>
      </c>
      <c r="C20" s="4">
        <f>Input!I21</f>
        <v>4423.4555984555991</v>
      </c>
      <c r="D20">
        <f t="shared" si="1"/>
        <v>156.71814671814718</v>
      </c>
      <c r="E20">
        <f t="shared" si="8"/>
        <v>255.96946845504107</v>
      </c>
      <c r="F20">
        <f t="shared" si="2"/>
        <v>9850.8248665204246</v>
      </c>
      <c r="G20">
        <f t="shared" si="3"/>
        <v>20674326.234387778</v>
      </c>
      <c r="L20">
        <f>Input!J21</f>
        <v>9.5795795795802405</v>
      </c>
      <c r="M20">
        <f t="shared" si="4"/>
        <v>3.7601887601895214</v>
      </c>
      <c r="N20">
        <f t="shared" si="5"/>
        <v>14.220526031026781</v>
      </c>
      <c r="O20">
        <f t="shared" si="6"/>
        <v>21.538383965194232</v>
      </c>
      <c r="P20">
        <f t="shared" si="7"/>
        <v>40.606067178954085</v>
      </c>
    </row>
    <row r="21" spans="1:35" x14ac:dyDescent="0.25">
      <c r="A21">
        <f>Input!G22</f>
        <v>143</v>
      </c>
      <c r="B21">
        <f t="shared" si="0"/>
        <v>18</v>
      </c>
      <c r="C21" s="4">
        <f>Input!I22</f>
        <v>4433.3097383097383</v>
      </c>
      <c r="D21">
        <f t="shared" si="1"/>
        <v>166.57228657228643</v>
      </c>
      <c r="E21">
        <f t="shared" si="8"/>
        <v>270.18999448674396</v>
      </c>
      <c r="F21">
        <f t="shared" si="2"/>
        <v>10736.629393445834</v>
      </c>
      <c r="G21">
        <f t="shared" si="3"/>
        <v>20545209.754852992</v>
      </c>
      <c r="L21">
        <f>Input!J22</f>
        <v>9.8541398541392482</v>
      </c>
      <c r="M21">
        <f t="shared" si="4"/>
        <v>4.0347490347485291</v>
      </c>
      <c r="N21">
        <f t="shared" si="5"/>
        <v>14.220526031702869</v>
      </c>
      <c r="O21">
        <f t="shared" si="6"/>
        <v>19.065328251618649</v>
      </c>
      <c r="P21">
        <f t="shared" si="7"/>
        <v>40.606067170337624</v>
      </c>
    </row>
    <row r="22" spans="1:35" x14ac:dyDescent="0.25">
      <c r="A22">
        <f>Input!G23</f>
        <v>144</v>
      </c>
      <c r="B22">
        <f t="shared" si="0"/>
        <v>19</v>
      </c>
      <c r="C22" s="4">
        <f>Input!I23</f>
        <v>4443.337623337623</v>
      </c>
      <c r="D22">
        <f t="shared" si="1"/>
        <v>176.60017160017105</v>
      </c>
      <c r="E22">
        <f t="shared" si="8"/>
        <v>284.41052051912288</v>
      </c>
      <c r="F22">
        <f t="shared" si="2"/>
        <v>11623.071334026139</v>
      </c>
      <c r="G22">
        <f t="shared" si="3"/>
        <v>20416497.722033326</v>
      </c>
      <c r="L22">
        <f>Input!J23</f>
        <v>10.027885027884622</v>
      </c>
      <c r="M22">
        <f t="shared" si="4"/>
        <v>4.208494208493903</v>
      </c>
      <c r="N22">
        <f t="shared" si="5"/>
        <v>14.220526032378954</v>
      </c>
      <c r="O22">
        <f t="shared" si="6"/>
        <v>17.578238592567242</v>
      </c>
      <c r="P22">
        <f t="shared" si="7"/>
        <v>40.606067161721207</v>
      </c>
    </row>
    <row r="23" spans="1:35" x14ac:dyDescent="0.25">
      <c r="A23">
        <f>Input!G24</f>
        <v>145</v>
      </c>
      <c r="B23">
        <f t="shared" si="0"/>
        <v>20</v>
      </c>
      <c r="C23" s="4">
        <f>Input!I24</f>
        <v>4453.2368082368075</v>
      </c>
      <c r="D23">
        <f t="shared" si="1"/>
        <v>186.4993564993556</v>
      </c>
      <c r="E23">
        <f t="shared" si="8"/>
        <v>298.63104655217791</v>
      </c>
      <c r="F23">
        <f t="shared" si="2"/>
        <v>12573.515914102209</v>
      </c>
      <c r="G23">
        <f t="shared" si="3"/>
        <v>20288190.135928843</v>
      </c>
      <c r="L23">
        <f>Input!J24</f>
        <v>9.8991848991845472</v>
      </c>
      <c r="M23">
        <f t="shared" si="4"/>
        <v>4.0797940797938281</v>
      </c>
      <c r="N23">
        <f t="shared" si="5"/>
        <v>14.220526033055037</v>
      </c>
      <c r="O23">
        <f t="shared" si="6"/>
        <v>18.673989195281095</v>
      </c>
      <c r="P23">
        <f t="shared" si="7"/>
        <v>40.60606715310481</v>
      </c>
    </row>
    <row r="24" spans="1:35" x14ac:dyDescent="0.25">
      <c r="A24">
        <f>Input!G25</f>
        <v>146</v>
      </c>
      <c r="B24">
        <f t="shared" si="0"/>
        <v>21</v>
      </c>
      <c r="C24" s="4">
        <f>Input!I25</f>
        <v>4463.1767481767483</v>
      </c>
      <c r="D24">
        <f t="shared" si="1"/>
        <v>196.43929643929641</v>
      </c>
      <c r="E24">
        <f t="shared" si="8"/>
        <v>312.85157258590903</v>
      </c>
      <c r="F24">
        <f t="shared" si="2"/>
        <v>13551.818037635192</v>
      </c>
      <c r="G24">
        <f t="shared" si="3"/>
        <v>20160286.996539611</v>
      </c>
      <c r="L24">
        <f>Input!J25</f>
        <v>9.9399399399408139</v>
      </c>
      <c r="M24">
        <f t="shared" si="4"/>
        <v>4.1205491205500948</v>
      </c>
      <c r="N24">
        <f t="shared" si="5"/>
        <v>14.220526033731121</v>
      </c>
      <c r="O24">
        <f t="shared" si="6"/>
        <v>18.323417306350954</v>
      </c>
      <c r="P24">
        <f t="shared" si="7"/>
        <v>40.606067144488414</v>
      </c>
    </row>
    <row r="25" spans="1:35" x14ac:dyDescent="0.25">
      <c r="A25">
        <f>Input!G26</f>
        <v>147</v>
      </c>
      <c r="B25">
        <f t="shared" si="0"/>
        <v>22</v>
      </c>
      <c r="C25" s="4">
        <f>Input!I26</f>
        <v>4473.3419133419129</v>
      </c>
      <c r="D25">
        <f t="shared" si="1"/>
        <v>206.60446160446099</v>
      </c>
      <c r="E25">
        <f t="shared" si="8"/>
        <v>327.07209862031624</v>
      </c>
      <c r="F25">
        <f t="shared" si="2"/>
        <v>14512.451568183857</v>
      </c>
      <c r="G25">
        <f t="shared" si="3"/>
        <v>20032788.303865675</v>
      </c>
      <c r="L25">
        <f>Input!J26</f>
        <v>10.165165165164581</v>
      </c>
      <c r="M25">
        <f t="shared" si="4"/>
        <v>4.3457743457738616</v>
      </c>
      <c r="N25">
        <f t="shared" si="5"/>
        <v>14.220526034407207</v>
      </c>
      <c r="O25">
        <f t="shared" si="6"/>
        <v>16.445951779784313</v>
      </c>
      <c r="P25">
        <f t="shared" si="7"/>
        <v>40.606067135871974</v>
      </c>
    </row>
    <row r="26" spans="1:35" x14ac:dyDescent="0.25">
      <c r="A26">
        <f>Input!G27</f>
        <v>148</v>
      </c>
      <c r="B26">
        <f t="shared" si="0"/>
        <v>23</v>
      </c>
      <c r="C26" s="4">
        <f>Input!I27</f>
        <v>4483.7258687258682</v>
      </c>
      <c r="D26">
        <f t="shared" si="1"/>
        <v>216.98841698841625</v>
      </c>
      <c r="E26">
        <f t="shared" si="8"/>
        <v>341.29262465539955</v>
      </c>
      <c r="F26">
        <f t="shared" si="2"/>
        <v>15451.536043716511</v>
      </c>
      <c r="G26">
        <f t="shared" si="3"/>
        <v>19905694.05790709</v>
      </c>
      <c r="L26">
        <f>Input!J27</f>
        <v>10.383955383955254</v>
      </c>
      <c r="M26">
        <f t="shared" si="4"/>
        <v>4.5645645645645345</v>
      </c>
      <c r="N26">
        <f t="shared" si="5"/>
        <v>14.220526035083294</v>
      </c>
      <c r="O26">
        <f t="shared" si="6"/>
        <v>14.719274361097035</v>
      </c>
      <c r="P26">
        <f t="shared" si="7"/>
        <v>40.606067127255535</v>
      </c>
    </row>
    <row r="27" spans="1:35" x14ac:dyDescent="0.25">
      <c r="A27">
        <f>Input!G28</f>
        <v>149</v>
      </c>
      <c r="B27">
        <f t="shared" si="0"/>
        <v>24</v>
      </c>
      <c r="C27" s="4">
        <f>Input!I28</f>
        <v>4494.6181896181897</v>
      </c>
      <c r="D27">
        <f t="shared" si="1"/>
        <v>227.8807378807378</v>
      </c>
      <c r="E27">
        <f t="shared" si="8"/>
        <v>355.5131506911589</v>
      </c>
      <c r="F27">
        <f t="shared" si="2"/>
        <v>16290.032799809744</v>
      </c>
      <c r="G27">
        <f t="shared" si="3"/>
        <v>19779004.258663926</v>
      </c>
      <c r="L27">
        <f>Input!J28</f>
        <v>10.89232089232155</v>
      </c>
      <c r="M27">
        <f t="shared" si="4"/>
        <v>5.0729300729308306</v>
      </c>
      <c r="N27">
        <f t="shared" si="5"/>
        <v>14.220526035759377</v>
      </c>
      <c r="O27">
        <f t="shared" si="6"/>
        <v>11.076949476806011</v>
      </c>
      <c r="P27">
        <f t="shared" si="7"/>
        <v>40.606067118639139</v>
      </c>
    </row>
    <row r="28" spans="1:35" x14ac:dyDescent="0.25">
      <c r="A28">
        <f>Input!G29</f>
        <v>150</v>
      </c>
      <c r="B28">
        <f t="shared" si="0"/>
        <v>25</v>
      </c>
      <c r="C28" s="4">
        <f>Input!I29</f>
        <v>4505.6756756756758</v>
      </c>
      <c r="D28">
        <f t="shared" si="1"/>
        <v>238.93822393822393</v>
      </c>
      <c r="E28">
        <f t="shared" si="8"/>
        <v>369.73367672759434</v>
      </c>
      <c r="F28">
        <f t="shared" si="2"/>
        <v>17107.450470376425</v>
      </c>
      <c r="G28">
        <f t="shared" si="3"/>
        <v>19652718.906136233</v>
      </c>
      <c r="L28">
        <f>Input!J29</f>
        <v>11.05748605748613</v>
      </c>
      <c r="M28">
        <f t="shared" si="4"/>
        <v>5.2380952380954113</v>
      </c>
      <c r="N28">
        <f t="shared" si="5"/>
        <v>14.220526036435462</v>
      </c>
      <c r="O28">
        <f t="shared" si="6"/>
        <v>10.004821908431788</v>
      </c>
      <c r="P28">
        <f t="shared" si="7"/>
        <v>40.606067110022721</v>
      </c>
    </row>
    <row r="29" spans="1:35" x14ac:dyDescent="0.25">
      <c r="A29">
        <f>Input!G30</f>
        <v>151</v>
      </c>
      <c r="B29">
        <f t="shared" si="0"/>
        <v>26</v>
      </c>
      <c r="C29" s="4">
        <f>Input!I30</f>
        <v>4516.9734019734015</v>
      </c>
      <c r="D29">
        <f t="shared" si="1"/>
        <v>250.23595023594953</v>
      </c>
      <c r="E29">
        <f t="shared" si="8"/>
        <v>383.95420276470588</v>
      </c>
      <c r="F29">
        <f t="shared" si="2"/>
        <v>17880.571059344256</v>
      </c>
      <c r="G29">
        <f t="shared" si="3"/>
        <v>19526838.000324078</v>
      </c>
      <c r="L29">
        <f>Input!J30</f>
        <v>11.297726297725603</v>
      </c>
      <c r="M29">
        <f t="shared" si="4"/>
        <v>5.4783354783348841</v>
      </c>
      <c r="N29">
        <f t="shared" si="5"/>
        <v>14.220526037111547</v>
      </c>
      <c r="O29">
        <f t="shared" si="6"/>
        <v>8.5427583165545418</v>
      </c>
      <c r="P29">
        <f t="shared" si="7"/>
        <v>40.606067101406303</v>
      </c>
    </row>
    <row r="30" spans="1:35" x14ac:dyDescent="0.25">
      <c r="A30">
        <f>Input!G31</f>
        <v>152</v>
      </c>
      <c r="B30">
        <f t="shared" si="0"/>
        <v>27</v>
      </c>
      <c r="C30" s="4">
        <f>Input!I31</f>
        <v>4528.2582582582581</v>
      </c>
      <c r="D30">
        <f t="shared" si="1"/>
        <v>261.52080652080622</v>
      </c>
      <c r="E30">
        <f t="shared" si="8"/>
        <v>398.17472880249352</v>
      </c>
      <c r="F30">
        <f t="shared" si="2"/>
        <v>18674.294474969432</v>
      </c>
      <c r="G30">
        <f t="shared" si="3"/>
        <v>19401361.541227505</v>
      </c>
      <c r="L30">
        <f>Input!J31</f>
        <v>11.284856284856687</v>
      </c>
      <c r="M30">
        <f t="shared" si="4"/>
        <v>5.465465465465968</v>
      </c>
      <c r="N30">
        <f t="shared" si="5"/>
        <v>14.220526037787632</v>
      </c>
      <c r="O30">
        <f t="shared" si="6"/>
        <v>8.6181568982736358</v>
      </c>
      <c r="P30">
        <f t="shared" si="7"/>
        <v>40.606067092789885</v>
      </c>
    </row>
    <row r="31" spans="1:35" x14ac:dyDescent="0.25">
      <c r="A31">
        <f>Input!G32</f>
        <v>153</v>
      </c>
      <c r="B31">
        <f t="shared" si="0"/>
        <v>28</v>
      </c>
      <c r="C31" s="4">
        <f>Input!I32</f>
        <v>4539.5388245388249</v>
      </c>
      <c r="D31">
        <f t="shared" si="1"/>
        <v>272.80137280137296</v>
      </c>
      <c r="E31">
        <f t="shared" si="8"/>
        <v>412.39525484095725</v>
      </c>
      <c r="F31">
        <f t="shared" si="2"/>
        <v>19486.451902881374</v>
      </c>
      <c r="G31">
        <f t="shared" si="3"/>
        <v>19276289.528846581</v>
      </c>
      <c r="L31">
        <f>Input!J32</f>
        <v>11.280566280566745</v>
      </c>
      <c r="M31">
        <f t="shared" si="4"/>
        <v>5.4611754611760261</v>
      </c>
      <c r="N31">
        <f t="shared" si="5"/>
        <v>14.220526038463719</v>
      </c>
      <c r="O31">
        <f t="shared" si="6"/>
        <v>8.6433633780536319</v>
      </c>
      <c r="P31">
        <f t="shared" si="7"/>
        <v>40.606067084173446</v>
      </c>
    </row>
    <row r="32" spans="1:35" x14ac:dyDescent="0.25">
      <c r="A32">
        <f>Input!G33</f>
        <v>154</v>
      </c>
      <c r="B32">
        <f t="shared" si="0"/>
        <v>29</v>
      </c>
      <c r="C32" s="4">
        <f>Input!I33</f>
        <v>4551.3620763620766</v>
      </c>
      <c r="D32">
        <f t="shared" si="1"/>
        <v>284.62462462462463</v>
      </c>
      <c r="E32">
        <f t="shared" si="8"/>
        <v>426.61578088009708</v>
      </c>
      <c r="F32">
        <f t="shared" si="2"/>
        <v>20161.488454765993</v>
      </c>
      <c r="G32">
        <f t="shared" si="3"/>
        <v>19151621.963181358</v>
      </c>
      <c r="L32">
        <f>Input!J33</f>
        <v>11.823251823251667</v>
      </c>
      <c r="M32">
        <f t="shared" si="4"/>
        <v>6.0038610038609477</v>
      </c>
      <c r="N32">
        <f t="shared" si="5"/>
        <v>14.220526039139804</v>
      </c>
      <c r="O32">
        <f t="shared" si="6"/>
        <v>5.7469236661620826</v>
      </c>
      <c r="P32">
        <f t="shared" si="7"/>
        <v>40.606067075557029</v>
      </c>
    </row>
    <row r="33" spans="1:16" x14ac:dyDescent="0.25">
      <c r="A33">
        <f>Input!G34</f>
        <v>155</v>
      </c>
      <c r="B33">
        <f t="shared" si="0"/>
        <v>30</v>
      </c>
      <c r="C33" s="4">
        <f>Input!I34</f>
        <v>4563.4491634491642</v>
      </c>
      <c r="D33">
        <f t="shared" si="1"/>
        <v>296.71171171171227</v>
      </c>
      <c r="E33">
        <f t="shared" si="8"/>
        <v>440.83630691991294</v>
      </c>
      <c r="F33">
        <f t="shared" si="2"/>
        <v>20771.898943927699</v>
      </c>
      <c r="G33">
        <f t="shared" si="3"/>
        <v>19027358.844231896</v>
      </c>
      <c r="L33">
        <f>Input!J34</f>
        <v>12.087087087087639</v>
      </c>
      <c r="M33">
        <f t="shared" si="4"/>
        <v>6.2676962676969197</v>
      </c>
      <c r="N33">
        <f t="shared" si="5"/>
        <v>14.220526039815889</v>
      </c>
      <c r="O33">
        <f t="shared" si="6"/>
        <v>4.5515617650182119</v>
      </c>
      <c r="P33">
        <f t="shared" si="7"/>
        <v>40.606067066940611</v>
      </c>
    </row>
    <row r="34" spans="1:16" x14ac:dyDescent="0.25">
      <c r="A34">
        <f>Input!G35</f>
        <v>156</v>
      </c>
      <c r="B34">
        <f t="shared" si="0"/>
        <v>31</v>
      </c>
      <c r="C34" s="4">
        <f>Input!I35</f>
        <v>4575.7378807378818</v>
      </c>
      <c r="D34">
        <f t="shared" si="1"/>
        <v>309.0004290004299</v>
      </c>
      <c r="E34">
        <f t="shared" si="8"/>
        <v>455.0568329604049</v>
      </c>
      <c r="F34">
        <f t="shared" si="2"/>
        <v>21332.4731377194</v>
      </c>
      <c r="G34">
        <f t="shared" si="3"/>
        <v>18903500.171998259</v>
      </c>
      <c r="L34">
        <f>Input!J35</f>
        <v>12.288717288717635</v>
      </c>
      <c r="M34">
        <f t="shared" si="4"/>
        <v>6.4693264693269157</v>
      </c>
      <c r="N34">
        <f t="shared" si="5"/>
        <v>14.220526040491972</v>
      </c>
      <c r="O34">
        <f t="shared" si="6"/>
        <v>3.7318850534319226</v>
      </c>
      <c r="P34">
        <f t="shared" si="7"/>
        <v>40.606067058324214</v>
      </c>
    </row>
    <row r="35" spans="1:16" x14ac:dyDescent="0.25">
      <c r="A35">
        <f>Input!G36</f>
        <v>157</v>
      </c>
      <c r="B35">
        <f t="shared" si="0"/>
        <v>32</v>
      </c>
      <c r="C35" s="4">
        <f>Input!I36</f>
        <v>4588.2496782496773</v>
      </c>
      <c r="D35">
        <f t="shared" si="1"/>
        <v>321.51222651222542</v>
      </c>
      <c r="E35">
        <f t="shared" si="8"/>
        <v>469.27735900157296</v>
      </c>
      <c r="F35">
        <f t="shared" si="2"/>
        <v>21834.534379594432</v>
      </c>
      <c r="G35">
        <f t="shared" si="3"/>
        <v>18780045.94648049</v>
      </c>
      <c r="L35">
        <f>Input!J36</f>
        <v>12.511797511795521</v>
      </c>
      <c r="M35">
        <f t="shared" si="4"/>
        <v>6.692406692404802</v>
      </c>
      <c r="N35">
        <f t="shared" si="5"/>
        <v>14.220526041168057</v>
      </c>
      <c r="O35">
        <f t="shared" si="6"/>
        <v>2.9197531870916289</v>
      </c>
      <c r="P35">
        <f t="shared" si="7"/>
        <v>40.606067049707796</v>
      </c>
    </row>
    <row r="36" spans="1:16" x14ac:dyDescent="0.25">
      <c r="A36">
        <f>Input!G37</f>
        <v>158</v>
      </c>
      <c r="B36">
        <f t="shared" si="0"/>
        <v>33</v>
      </c>
      <c r="C36" s="4">
        <f>Input!I37</f>
        <v>4600.7421707421709</v>
      </c>
      <c r="D36">
        <f t="shared" si="1"/>
        <v>334.00471900471894</v>
      </c>
      <c r="E36">
        <f t="shared" si="8"/>
        <v>483.49788504341711</v>
      </c>
      <c r="F36">
        <f t="shared" si="2"/>
        <v>22348.206692273783</v>
      </c>
      <c r="G36">
        <f t="shared" si="3"/>
        <v>18656996.167678662</v>
      </c>
      <c r="L36">
        <f>Input!J37</f>
        <v>12.492492492493511</v>
      </c>
      <c r="M36">
        <f t="shared" si="4"/>
        <v>6.6731016731027921</v>
      </c>
      <c r="N36">
        <f t="shared" si="5"/>
        <v>14.220526041844145</v>
      </c>
      <c r="O36">
        <f t="shared" si="6"/>
        <v>2.986099947681351</v>
      </c>
      <c r="P36">
        <f t="shared" si="7"/>
        <v>40.606067041091336</v>
      </c>
    </row>
    <row r="37" spans="1:16" x14ac:dyDescent="0.25">
      <c r="A37">
        <f>Input!G38</f>
        <v>159</v>
      </c>
      <c r="B37">
        <f t="shared" si="0"/>
        <v>34</v>
      </c>
      <c r="C37" s="4">
        <f>Input!I38</f>
        <v>4613.2282282282276</v>
      </c>
      <c r="D37">
        <f t="shared" si="1"/>
        <v>346.49077649077572</v>
      </c>
      <c r="E37">
        <f t="shared" si="8"/>
        <v>497.71841108593736</v>
      </c>
      <c r="F37">
        <f t="shared" si="2"/>
        <v>22869.797465247731</v>
      </c>
      <c r="G37">
        <f t="shared" si="3"/>
        <v>18534350.835592829</v>
      </c>
      <c r="L37">
        <f>Input!J38</f>
        <v>12.486057486056779</v>
      </c>
      <c r="M37">
        <f t="shared" si="4"/>
        <v>6.6666666666660603</v>
      </c>
      <c r="N37">
        <f t="shared" si="5"/>
        <v>14.220526042520229</v>
      </c>
      <c r="O37">
        <f t="shared" si="6"/>
        <v>3.0083811733604011</v>
      </c>
      <c r="P37">
        <f t="shared" si="7"/>
        <v>40.60606703247494</v>
      </c>
    </row>
    <row r="38" spans="1:16" x14ac:dyDescent="0.25">
      <c r="A38">
        <f>Input!G39</f>
        <v>160</v>
      </c>
      <c r="B38">
        <f t="shared" si="0"/>
        <v>35</v>
      </c>
      <c r="C38" s="4">
        <f>Input!I39</f>
        <v>4626.398541398542</v>
      </c>
      <c r="D38">
        <f t="shared" si="1"/>
        <v>359.66108966109005</v>
      </c>
      <c r="E38">
        <f t="shared" si="8"/>
        <v>511.93893712913365</v>
      </c>
      <c r="F38">
        <f t="shared" si="2"/>
        <v>23188.542829500755</v>
      </c>
      <c r="G38">
        <f t="shared" si="3"/>
        <v>18412109.95022304</v>
      </c>
      <c r="L38">
        <f>Input!J39</f>
        <v>13.17031317031433</v>
      </c>
      <c r="M38">
        <f t="shared" si="4"/>
        <v>7.3509223509236108</v>
      </c>
      <c r="N38">
        <f t="shared" si="5"/>
        <v>14.220526043196312</v>
      </c>
      <c r="O38">
        <f t="shared" si="6"/>
        <v>1.1029470783670259</v>
      </c>
      <c r="P38">
        <f t="shared" si="7"/>
        <v>40.60606702385855</v>
      </c>
    </row>
    <row r="39" spans="1:16" x14ac:dyDescent="0.25">
      <c r="A39">
        <f>Input!G40</f>
        <v>161</v>
      </c>
      <c r="B39">
        <f t="shared" si="0"/>
        <v>36</v>
      </c>
      <c r="C39" s="4">
        <f>Input!I40</f>
        <v>4639.3071643071644</v>
      </c>
      <c r="D39">
        <f t="shared" si="1"/>
        <v>372.56971256971246</v>
      </c>
      <c r="E39">
        <f t="shared" si="8"/>
        <v>526.15946317300609</v>
      </c>
      <c r="F39">
        <f t="shared" si="2"/>
        <v>23589.811490381933</v>
      </c>
      <c r="G39">
        <f t="shared" si="3"/>
        <v>18290273.511569358</v>
      </c>
      <c r="L39">
        <f>Input!J40</f>
        <v>12.908622908622419</v>
      </c>
      <c r="M39">
        <f t="shared" si="4"/>
        <v>7.0892320892317002</v>
      </c>
      <c r="N39">
        <f t="shared" si="5"/>
        <v>14.220526043872397</v>
      </c>
      <c r="O39">
        <f t="shared" si="6"/>
        <v>1.7210898362787208</v>
      </c>
      <c r="P39">
        <f t="shared" si="7"/>
        <v>40.606067015242132</v>
      </c>
    </row>
    <row r="40" spans="1:16" x14ac:dyDescent="0.25">
      <c r="A40">
        <f>Input!G41</f>
        <v>162</v>
      </c>
      <c r="B40">
        <f t="shared" si="0"/>
        <v>37</v>
      </c>
      <c r="C40" s="4">
        <f>Input!I41</f>
        <v>4653.2410982410984</v>
      </c>
      <c r="D40">
        <f t="shared" si="1"/>
        <v>386.50364650364645</v>
      </c>
      <c r="E40">
        <f t="shared" si="8"/>
        <v>540.37998921755457</v>
      </c>
      <c r="F40">
        <f t="shared" si="2"/>
        <v>23677.928847008105</v>
      </c>
      <c r="G40">
        <f t="shared" si="3"/>
        <v>18168841.51963184</v>
      </c>
      <c r="L40">
        <f>Input!J41</f>
        <v>13.933933933933986</v>
      </c>
      <c r="M40">
        <f t="shared" si="4"/>
        <v>8.1145431145432667</v>
      </c>
      <c r="N40">
        <f t="shared" si="5"/>
        <v>14.220526044548484</v>
      </c>
      <c r="O40">
        <f t="shared" si="6"/>
        <v>8.2135037866472513E-2</v>
      </c>
      <c r="P40">
        <f t="shared" si="7"/>
        <v>40.606067006625686</v>
      </c>
    </row>
    <row r="41" spans="1:16" x14ac:dyDescent="0.25">
      <c r="A41">
        <f>Input!G42</f>
        <v>163</v>
      </c>
      <c r="B41">
        <f t="shared" si="0"/>
        <v>38</v>
      </c>
      <c r="C41" s="4">
        <f>Input!I42</f>
        <v>4667.4281424281426</v>
      </c>
      <c r="D41">
        <f t="shared" si="1"/>
        <v>400.69069069069064</v>
      </c>
      <c r="E41">
        <f t="shared" si="8"/>
        <v>554.60051526277914</v>
      </c>
      <c r="F41">
        <f t="shared" si="2"/>
        <v>23688.234099811056</v>
      </c>
      <c r="G41">
        <f t="shared" si="3"/>
        <v>18047813.974410549</v>
      </c>
      <c r="L41">
        <f>Input!J42</f>
        <v>14.187044187044194</v>
      </c>
      <c r="M41">
        <f t="shared" si="4"/>
        <v>8.3676533676534746</v>
      </c>
      <c r="N41">
        <f t="shared" si="5"/>
        <v>14.220526045224569</v>
      </c>
      <c r="O41">
        <f t="shared" si="6"/>
        <v>1.1210348272107347E-3</v>
      </c>
      <c r="P41">
        <f t="shared" si="7"/>
        <v>40.606066998009268</v>
      </c>
    </row>
    <row r="42" spans="1:16" x14ac:dyDescent="0.25">
      <c r="A42">
        <f>Input!G43</f>
        <v>164</v>
      </c>
      <c r="B42">
        <f t="shared" si="0"/>
        <v>39</v>
      </c>
      <c r="C42" s="4">
        <f>Input!I43</f>
        <v>4681.999141999142</v>
      </c>
      <c r="D42">
        <f t="shared" si="1"/>
        <v>415.26169026169009</v>
      </c>
      <c r="E42">
        <f t="shared" si="8"/>
        <v>568.82104130867981</v>
      </c>
      <c r="F42">
        <f t="shared" si="2"/>
        <v>23580.474293972624</v>
      </c>
      <c r="G42">
        <f t="shared" si="3"/>
        <v>17927190.87590554</v>
      </c>
      <c r="L42">
        <f>Input!J43</f>
        <v>14.570999570999447</v>
      </c>
      <c r="M42">
        <f t="shared" si="4"/>
        <v>8.7516087516087282</v>
      </c>
      <c r="N42">
        <f t="shared" si="5"/>
        <v>14.220526045900654</v>
      </c>
      <c r="O42">
        <f t="shared" si="6"/>
        <v>0.12283169179517486</v>
      </c>
      <c r="P42">
        <f t="shared" si="7"/>
        <v>40.606066989392858</v>
      </c>
    </row>
    <row r="43" spans="1:16" x14ac:dyDescent="0.25">
      <c r="A43">
        <f>Input!G44</f>
        <v>165</v>
      </c>
      <c r="B43">
        <f t="shared" si="0"/>
        <v>40</v>
      </c>
      <c r="C43" s="4">
        <f>Input!I44</f>
        <v>4697.790647790649</v>
      </c>
      <c r="D43">
        <f t="shared" si="1"/>
        <v>431.0531960531971</v>
      </c>
      <c r="E43">
        <f t="shared" si="8"/>
        <v>583.04156735525657</v>
      </c>
      <c r="F43">
        <f t="shared" si="2"/>
        <v>23100.465011052696</v>
      </c>
      <c r="G43">
        <f t="shared" si="3"/>
        <v>17806972.224116862</v>
      </c>
      <c r="L43">
        <f>Input!J44</f>
        <v>15.791505791507007</v>
      </c>
      <c r="M43">
        <f t="shared" si="4"/>
        <v>9.9721149721162874</v>
      </c>
      <c r="N43">
        <f t="shared" si="5"/>
        <v>14.220526046576738</v>
      </c>
      <c r="O43">
        <f t="shared" si="6"/>
        <v>2.46797735898117</v>
      </c>
      <c r="P43">
        <f t="shared" si="7"/>
        <v>40.60606698077644</v>
      </c>
    </row>
    <row r="44" spans="1:16" x14ac:dyDescent="0.25">
      <c r="A44">
        <f>Input!G45</f>
        <v>166</v>
      </c>
      <c r="B44">
        <f t="shared" si="0"/>
        <v>41</v>
      </c>
      <c r="C44" s="4">
        <f>Input!I45</f>
        <v>4714.1269841269841</v>
      </c>
      <c r="D44">
        <f t="shared" si="1"/>
        <v>447.38953238953218</v>
      </c>
      <c r="E44">
        <f t="shared" si="8"/>
        <v>597.26209340250944</v>
      </c>
      <c r="F44">
        <f t="shared" si="2"/>
        <v>22461.784544588591</v>
      </c>
      <c r="G44">
        <f t="shared" si="3"/>
        <v>17687158.019044586</v>
      </c>
      <c r="L44">
        <f>Input!J45</f>
        <v>16.33633633633508</v>
      </c>
      <c r="M44">
        <f t="shared" si="4"/>
        <v>10.516945516944361</v>
      </c>
      <c r="N44">
        <f t="shared" si="5"/>
        <v>14.220526047252825</v>
      </c>
      <c r="O44">
        <f t="shared" si="6"/>
        <v>4.4766531793863349</v>
      </c>
      <c r="P44">
        <f t="shared" si="7"/>
        <v>40.606066972159994</v>
      </c>
    </row>
    <row r="45" spans="1:16" x14ac:dyDescent="0.25">
      <c r="A45">
        <f>Input!G46</f>
        <v>167</v>
      </c>
      <c r="B45">
        <f t="shared" si="0"/>
        <v>42</v>
      </c>
      <c r="C45" s="4">
        <f>Input!I46</f>
        <v>4730.5555555555557</v>
      </c>
      <c r="D45">
        <f t="shared" si="1"/>
        <v>463.81810381810374</v>
      </c>
      <c r="E45">
        <f t="shared" si="8"/>
        <v>611.48261945043839</v>
      </c>
      <c r="F45">
        <f t="shared" si="2"/>
        <v>21804.809176932005</v>
      </c>
      <c r="G45">
        <f t="shared" si="3"/>
        <v>17567748.260688767</v>
      </c>
      <c r="L45">
        <f>Input!J46</f>
        <v>16.428571428571558</v>
      </c>
      <c r="M45">
        <f t="shared" si="4"/>
        <v>10.609180609180839</v>
      </c>
      <c r="N45">
        <f t="shared" si="5"/>
        <v>14.220526047928907</v>
      </c>
      <c r="O45">
        <f t="shared" si="6"/>
        <v>4.8754644029773537</v>
      </c>
      <c r="P45">
        <f t="shared" si="7"/>
        <v>40.606066963543626</v>
      </c>
    </row>
    <row r="46" spans="1:16" x14ac:dyDescent="0.25">
      <c r="A46">
        <f>Input!G47</f>
        <v>168</v>
      </c>
      <c r="B46">
        <f t="shared" si="0"/>
        <v>43</v>
      </c>
      <c r="C46" s="4">
        <f>Input!I47</f>
        <v>4746.7631917631907</v>
      </c>
      <c r="D46">
        <f t="shared" si="1"/>
        <v>480.02574002573874</v>
      </c>
      <c r="E46">
        <f t="shared" si="8"/>
        <v>625.70314549904333</v>
      </c>
      <c r="F46">
        <f t="shared" si="2"/>
        <v>21221.906465433593</v>
      </c>
      <c r="G46">
        <f t="shared" si="3"/>
        <v>17448742.94904945</v>
      </c>
      <c r="L46">
        <f>Input!J47</f>
        <v>16.207636207635005</v>
      </c>
      <c r="M46">
        <f t="shared" si="4"/>
        <v>10.388245388244286</v>
      </c>
      <c r="N46">
        <f t="shared" si="5"/>
        <v>14.220526048604993</v>
      </c>
      <c r="O46">
        <f t="shared" si="6"/>
        <v>3.9486067841202788</v>
      </c>
      <c r="P46">
        <f t="shared" si="7"/>
        <v>40.606066954927186</v>
      </c>
    </row>
    <row r="47" spans="1:16" x14ac:dyDescent="0.25">
      <c r="A47">
        <f>Input!G48</f>
        <v>169</v>
      </c>
      <c r="B47">
        <f t="shared" si="0"/>
        <v>44</v>
      </c>
      <c r="C47" s="4">
        <f>Input!I48</f>
        <v>4762.8442728442733</v>
      </c>
      <c r="D47">
        <f t="shared" si="1"/>
        <v>496.10682110682137</v>
      </c>
      <c r="E47">
        <f t="shared" si="8"/>
        <v>639.92367154832436</v>
      </c>
      <c r="F47">
        <f t="shared" si="2"/>
        <v>20683.286470913641</v>
      </c>
      <c r="G47">
        <f t="shared" si="3"/>
        <v>17330142.084126711</v>
      </c>
      <c r="L47">
        <f>Input!J48</f>
        <v>16.08108108108263</v>
      </c>
      <c r="M47">
        <f t="shared" si="4"/>
        <v>10.261690261691911</v>
      </c>
      <c r="N47">
        <f t="shared" si="5"/>
        <v>14.22052604928108</v>
      </c>
      <c r="O47">
        <f t="shared" si="6"/>
        <v>3.461665026362065</v>
      </c>
      <c r="P47">
        <f t="shared" si="7"/>
        <v>40.60606694631074</v>
      </c>
    </row>
    <row r="48" spans="1:16" x14ac:dyDescent="0.25">
      <c r="A48">
        <f>Input!G49</f>
        <v>170</v>
      </c>
      <c r="B48">
        <f t="shared" si="0"/>
        <v>45</v>
      </c>
      <c r="C48" s="4">
        <f>Input!I49</f>
        <v>4778.5027885027885</v>
      </c>
      <c r="D48">
        <f t="shared" si="1"/>
        <v>511.76533676533654</v>
      </c>
      <c r="E48">
        <f t="shared" si="8"/>
        <v>654.14419759828149</v>
      </c>
      <c r="F48">
        <f t="shared" si="2"/>
        <v>20271.740012087106</v>
      </c>
      <c r="G48">
        <f t="shared" si="3"/>
        <v>17211945.665920597</v>
      </c>
      <c r="L48">
        <f>Input!J49</f>
        <v>15.658515658515171</v>
      </c>
      <c r="M48">
        <f t="shared" si="4"/>
        <v>9.8391248391244517</v>
      </c>
      <c r="N48">
        <f t="shared" si="5"/>
        <v>14.220526049957163</v>
      </c>
      <c r="O48">
        <f t="shared" si="6"/>
        <v>2.0678141143208117</v>
      </c>
      <c r="P48">
        <f t="shared" si="7"/>
        <v>40.606066937694351</v>
      </c>
    </row>
    <row r="49" spans="1:16" x14ac:dyDescent="0.25">
      <c r="A49">
        <f>Input!G50</f>
        <v>171</v>
      </c>
      <c r="B49">
        <f t="shared" si="0"/>
        <v>46</v>
      </c>
      <c r="C49" s="4">
        <f>Input!I50</f>
        <v>4794.2749892749898</v>
      </c>
      <c r="D49">
        <f t="shared" si="1"/>
        <v>527.5375375375379</v>
      </c>
      <c r="E49">
        <f t="shared" si="8"/>
        <v>668.36472364891472</v>
      </c>
      <c r="F49">
        <f t="shared" si="2"/>
        <v>19832.296348048363</v>
      </c>
      <c r="G49">
        <f t="shared" si="3"/>
        <v>17094153.694431163</v>
      </c>
      <c r="L49">
        <f>Input!J50</f>
        <v>15.772200772201359</v>
      </c>
      <c r="M49">
        <f t="shared" si="4"/>
        <v>9.9528099528106395</v>
      </c>
      <c r="N49">
        <f t="shared" si="5"/>
        <v>14.22052605063325</v>
      </c>
      <c r="O49">
        <f t="shared" si="6"/>
        <v>2.4076944415534673</v>
      </c>
      <c r="P49">
        <f t="shared" si="7"/>
        <v>40.606066929077912</v>
      </c>
    </row>
    <row r="50" spans="1:16" x14ac:dyDescent="0.25">
      <c r="A50">
        <f>Input!G51</f>
        <v>172</v>
      </c>
      <c r="B50">
        <f t="shared" si="0"/>
        <v>47</v>
      </c>
      <c r="C50" s="4">
        <f>Input!I51</f>
        <v>4809.1741741741744</v>
      </c>
      <c r="D50">
        <f t="shared" si="1"/>
        <v>542.43672243672245</v>
      </c>
      <c r="E50">
        <f t="shared" si="8"/>
        <v>682.58524970022404</v>
      </c>
      <c r="F50">
        <f t="shared" si="2"/>
        <v>19641.609694128449</v>
      </c>
      <c r="G50">
        <f t="shared" si="3"/>
        <v>16976766.169658478</v>
      </c>
      <c r="L50">
        <f>Input!J51</f>
        <v>14.899184899184547</v>
      </c>
      <c r="M50">
        <f t="shared" si="4"/>
        <v>9.0797940797938281</v>
      </c>
      <c r="N50">
        <f t="shared" si="5"/>
        <v>14.220526051309333</v>
      </c>
      <c r="O50">
        <f t="shared" si="6"/>
        <v>0.46057783179931289</v>
      </c>
      <c r="P50">
        <f t="shared" si="7"/>
        <v>40.606066920461515</v>
      </c>
    </row>
    <row r="51" spans="1:16" x14ac:dyDescent="0.25">
      <c r="A51">
        <f>Input!G52</f>
        <v>173</v>
      </c>
      <c r="B51">
        <f t="shared" si="0"/>
        <v>48</v>
      </c>
      <c r="C51" s="4">
        <f>Input!I52</f>
        <v>4824.6653796653791</v>
      </c>
      <c r="D51">
        <f t="shared" si="1"/>
        <v>557.92792792792716</v>
      </c>
      <c r="E51">
        <f t="shared" si="8"/>
        <v>696.80577575220946</v>
      </c>
      <c r="F51">
        <f t="shared" si="2"/>
        <v>19287.056616304511</v>
      </c>
      <c r="G51">
        <f t="shared" si="3"/>
        <v>16859783.09160259</v>
      </c>
      <c r="L51">
        <f>Input!J52</f>
        <v>15.49120549120471</v>
      </c>
      <c r="M51">
        <f t="shared" si="4"/>
        <v>9.6718146718139906</v>
      </c>
      <c r="N51">
        <f t="shared" si="5"/>
        <v>14.22052605198542</v>
      </c>
      <c r="O51">
        <f t="shared" si="6"/>
        <v>1.6146262372546485</v>
      </c>
      <c r="P51">
        <f t="shared" si="7"/>
        <v>40.606066911845076</v>
      </c>
    </row>
    <row r="52" spans="1:16" x14ac:dyDescent="0.25">
      <c r="A52">
        <f>Input!G53</f>
        <v>174</v>
      </c>
      <c r="B52">
        <f t="shared" si="0"/>
        <v>49</v>
      </c>
      <c r="C52" s="4">
        <f>Input!I53</f>
        <v>4840.0193050193047</v>
      </c>
      <c r="D52">
        <f t="shared" si="1"/>
        <v>573.28185328185282</v>
      </c>
      <c r="E52">
        <f t="shared" si="8"/>
        <v>711.02630180487097</v>
      </c>
      <c r="F52">
        <f t="shared" si="2"/>
        <v>18973.533098910397</v>
      </c>
      <c r="G52">
        <f t="shared" si="3"/>
        <v>16743204.46026356</v>
      </c>
      <c r="L52">
        <f>Input!J53</f>
        <v>15.353925353925661</v>
      </c>
      <c r="M52">
        <f t="shared" si="4"/>
        <v>9.5345345345349415</v>
      </c>
      <c r="N52">
        <f t="shared" si="5"/>
        <v>14.220526052661503</v>
      </c>
      <c r="O52">
        <f t="shared" si="6"/>
        <v>1.2845939761060803</v>
      </c>
      <c r="P52">
        <f t="shared" si="7"/>
        <v>40.60606690322868</v>
      </c>
    </row>
    <row r="53" spans="1:16" x14ac:dyDescent="0.25">
      <c r="A53">
        <f>Input!G54</f>
        <v>175</v>
      </c>
      <c r="B53">
        <f t="shared" si="0"/>
        <v>50</v>
      </c>
      <c r="C53" s="4">
        <f>Input!I54</f>
        <v>4855.9287859287861</v>
      </c>
      <c r="D53">
        <f t="shared" si="1"/>
        <v>589.19133419133414</v>
      </c>
      <c r="E53">
        <f t="shared" si="8"/>
        <v>725.24682785820858</v>
      </c>
      <c r="F53">
        <f t="shared" si="2"/>
        <v>18511.097356936913</v>
      </c>
      <c r="G53">
        <f t="shared" si="3"/>
        <v>16627030.275641439</v>
      </c>
      <c r="L53">
        <f>Input!J54</f>
        <v>15.909480909481317</v>
      </c>
      <c r="M53">
        <f t="shared" si="4"/>
        <v>10.090090090090598</v>
      </c>
      <c r="N53">
        <f t="shared" si="5"/>
        <v>14.220526053337588</v>
      </c>
      <c r="O53">
        <f t="shared" si="6"/>
        <v>2.8525685060914845</v>
      </c>
      <c r="P53">
        <f t="shared" si="7"/>
        <v>40.606066894612262</v>
      </c>
    </row>
    <row r="54" spans="1:16" x14ac:dyDescent="0.25">
      <c r="A54">
        <f>Input!G55</f>
        <v>176</v>
      </c>
      <c r="B54">
        <f t="shared" si="0"/>
        <v>51</v>
      </c>
      <c r="C54" s="4">
        <f>Input!I55</f>
        <v>4872.0420420420423</v>
      </c>
      <c r="D54">
        <f t="shared" si="1"/>
        <v>605.30459030459042</v>
      </c>
      <c r="E54">
        <f t="shared" si="8"/>
        <v>739.46735391222228</v>
      </c>
      <c r="F54">
        <f t="shared" si="2"/>
        <v>17999.647138837307</v>
      </c>
      <c r="G54">
        <f t="shared" si="3"/>
        <v>16511260.537736297</v>
      </c>
      <c r="L54">
        <f>Input!J55</f>
        <v>16.113256113256284</v>
      </c>
      <c r="M54">
        <f t="shared" si="4"/>
        <v>10.293865293865565</v>
      </c>
      <c r="N54">
        <f t="shared" si="5"/>
        <v>14.220526054013677</v>
      </c>
      <c r="O54">
        <f t="shared" si="6"/>
        <v>3.5824270771605247</v>
      </c>
      <c r="P54">
        <f t="shared" si="7"/>
        <v>40.606066885995801</v>
      </c>
    </row>
    <row r="55" spans="1:16" x14ac:dyDescent="0.25">
      <c r="A55">
        <f>Input!G56</f>
        <v>177</v>
      </c>
      <c r="B55">
        <f t="shared" si="0"/>
        <v>52</v>
      </c>
      <c r="C55" s="4">
        <f>Input!I56</f>
        <v>4888.6615186615181</v>
      </c>
      <c r="D55">
        <f t="shared" si="1"/>
        <v>621.92406692406621</v>
      </c>
      <c r="E55">
        <f t="shared" si="8"/>
        <v>753.68787996691208</v>
      </c>
      <c r="F55">
        <f t="shared" si="2"/>
        <v>17361.70242759004</v>
      </c>
      <c r="G55">
        <f t="shared" si="3"/>
        <v>16395895.246548183</v>
      </c>
      <c r="L55">
        <f>Input!J56</f>
        <v>16.61947661947579</v>
      </c>
      <c r="M55">
        <f t="shared" si="4"/>
        <v>10.800085800085071</v>
      </c>
      <c r="N55">
        <f t="shared" si="5"/>
        <v>14.22052605468976</v>
      </c>
      <c r="O55">
        <f t="shared" si="6"/>
        <v>5.7549638122872144</v>
      </c>
      <c r="P55">
        <f t="shared" si="7"/>
        <v>40.606066877379405</v>
      </c>
    </row>
    <row r="56" spans="1:16" x14ac:dyDescent="0.25">
      <c r="A56">
        <f>Input!G57</f>
        <v>178</v>
      </c>
      <c r="B56">
        <f t="shared" si="0"/>
        <v>53</v>
      </c>
      <c r="C56" s="4">
        <f>Input!I57</f>
        <v>4906.0102960102959</v>
      </c>
      <c r="D56">
        <f t="shared" si="1"/>
        <v>639.27284427284394</v>
      </c>
      <c r="E56">
        <f t="shared" si="8"/>
        <v>767.90840602227797</v>
      </c>
      <c r="F56">
        <f t="shared" si="2"/>
        <v>16547.107746592457</v>
      </c>
      <c r="G56">
        <f t="shared" si="3"/>
        <v>16280934.402077157</v>
      </c>
      <c r="L56">
        <f>Input!J57</f>
        <v>17.34877734877773</v>
      </c>
      <c r="M56">
        <f t="shared" si="4"/>
        <v>11.529386529387011</v>
      </c>
      <c r="N56">
        <f t="shared" si="5"/>
        <v>14.220526055365845</v>
      </c>
      <c r="O56">
        <f t="shared" si="6"/>
        <v>9.7859561547331353</v>
      </c>
      <c r="P56">
        <f t="shared" si="7"/>
        <v>40.606066868762987</v>
      </c>
    </row>
    <row r="57" spans="1:16" x14ac:dyDescent="0.25">
      <c r="A57">
        <f>Input!G58</f>
        <v>179</v>
      </c>
      <c r="B57">
        <f t="shared" si="0"/>
        <v>54</v>
      </c>
      <c r="C57" s="4">
        <f>Input!I58</f>
        <v>4923.8803088803088</v>
      </c>
      <c r="D57">
        <f t="shared" si="1"/>
        <v>657.14285714285688</v>
      </c>
      <c r="E57">
        <f t="shared" si="8"/>
        <v>782.12893207831985</v>
      </c>
      <c r="F57">
        <f t="shared" si="2"/>
        <v>15621.518927773164</v>
      </c>
      <c r="G57">
        <f t="shared" si="3"/>
        <v>16166378.004323281</v>
      </c>
      <c r="L57">
        <f>Input!J58</f>
        <v>17.870012870012943</v>
      </c>
      <c r="M57">
        <f t="shared" si="4"/>
        <v>12.050622050622223</v>
      </c>
      <c r="N57">
        <f t="shared" si="5"/>
        <v>14.220526056041928</v>
      </c>
      <c r="O57">
        <f t="shared" si="6"/>
        <v>13.318754005348307</v>
      </c>
      <c r="P57">
        <f t="shared" si="7"/>
        <v>40.606066860146591</v>
      </c>
    </row>
    <row r="58" spans="1:16" x14ac:dyDescent="0.25">
      <c r="A58">
        <f>Input!G59</f>
        <v>180</v>
      </c>
      <c r="B58">
        <f t="shared" si="0"/>
        <v>55</v>
      </c>
      <c r="C58" s="4">
        <f>Input!I59</f>
        <v>4941.3642213642206</v>
      </c>
      <c r="D58">
        <f t="shared" si="1"/>
        <v>674.62676962676869</v>
      </c>
      <c r="E58">
        <f t="shared" si="8"/>
        <v>796.34945813503782</v>
      </c>
      <c r="F58">
        <f t="shared" si="2"/>
        <v>14816.412897681113</v>
      </c>
      <c r="G58">
        <f t="shared" si="3"/>
        <v>16052226.053286606</v>
      </c>
      <c r="L58">
        <f>Input!J59</f>
        <v>17.483912483911809</v>
      </c>
      <c r="M58">
        <f t="shared" si="4"/>
        <v>11.664521664521089</v>
      </c>
      <c r="N58">
        <f t="shared" si="5"/>
        <v>14.220526056718015</v>
      </c>
      <c r="O58">
        <f t="shared" si="6"/>
        <v>10.649690973192675</v>
      </c>
      <c r="P58">
        <f t="shared" si="7"/>
        <v>40.606066851530151</v>
      </c>
    </row>
    <row r="59" spans="1:16" x14ac:dyDescent="0.25">
      <c r="A59">
        <f>Input!G60</f>
        <v>181</v>
      </c>
      <c r="B59">
        <f t="shared" si="0"/>
        <v>56</v>
      </c>
      <c r="C59" s="4">
        <f>Input!I60</f>
        <v>4960.2938652938656</v>
      </c>
      <c r="D59">
        <f t="shared" si="1"/>
        <v>693.55641355641364</v>
      </c>
      <c r="E59">
        <f t="shared" si="8"/>
        <v>810.56998419243189</v>
      </c>
      <c r="F59">
        <f t="shared" si="2"/>
        <v>13692.175712990431</v>
      </c>
      <c r="G59">
        <f t="shared" si="3"/>
        <v>15938478.548967192</v>
      </c>
      <c r="L59">
        <f>Input!J60</f>
        <v>18.929643929644953</v>
      </c>
      <c r="M59">
        <f t="shared" si="4"/>
        <v>13.110253110254234</v>
      </c>
      <c r="N59">
        <f t="shared" si="5"/>
        <v>14.220526057394101</v>
      </c>
      <c r="O59">
        <f t="shared" si="6"/>
        <v>22.175791134752391</v>
      </c>
      <c r="P59">
        <f t="shared" si="7"/>
        <v>40.606066842913712</v>
      </c>
    </row>
    <row r="60" spans="1:16" x14ac:dyDescent="0.25">
      <c r="A60">
        <f>Input!G61</f>
        <v>182</v>
      </c>
      <c r="B60">
        <f t="shared" si="0"/>
        <v>57</v>
      </c>
      <c r="C60" s="4">
        <f>Input!I61</f>
        <v>4980.1544401544397</v>
      </c>
      <c r="D60">
        <f t="shared" si="1"/>
        <v>713.41698841698781</v>
      </c>
      <c r="E60">
        <f t="shared" si="8"/>
        <v>824.79051025050205</v>
      </c>
      <c r="F60">
        <f t="shared" si="2"/>
        <v>12404.061365600275</v>
      </c>
      <c r="G60">
        <f t="shared" si="3"/>
        <v>15825135.491365097</v>
      </c>
      <c r="L60">
        <f>Input!J61</f>
        <v>19.860574860574161</v>
      </c>
      <c r="M60">
        <f t="shared" si="4"/>
        <v>14.041184041183442</v>
      </c>
      <c r="N60">
        <f t="shared" si="5"/>
        <v>14.220526058070185</v>
      </c>
      <c r="O60">
        <f t="shared" si="6"/>
        <v>31.810150494626537</v>
      </c>
      <c r="P60">
        <f t="shared" si="7"/>
        <v>40.606066834297316</v>
      </c>
    </row>
    <row r="61" spans="1:16" x14ac:dyDescent="0.25">
      <c r="A61">
        <f>Input!G62</f>
        <v>183</v>
      </c>
      <c r="B61">
        <f t="shared" si="0"/>
        <v>58</v>
      </c>
      <c r="C61" s="4">
        <f>Input!I62</f>
        <v>5000.2531102531093</v>
      </c>
      <c r="D61">
        <f t="shared" si="1"/>
        <v>733.51565851565738</v>
      </c>
      <c r="E61">
        <f t="shared" si="8"/>
        <v>839.01103630924831</v>
      </c>
      <c r="F61">
        <f t="shared" si="2"/>
        <v>11129.27473581248</v>
      </c>
      <c r="G61">
        <f t="shared" si="3"/>
        <v>15712196.880480381</v>
      </c>
      <c r="L61">
        <f>Input!J62</f>
        <v>20.098670098669572</v>
      </c>
      <c r="M61">
        <f t="shared" si="4"/>
        <v>14.279279279278853</v>
      </c>
      <c r="N61">
        <f t="shared" si="5"/>
        <v>14.220526058746268</v>
      </c>
      <c r="O61">
        <f t="shared" si="6"/>
        <v>34.552577354085869</v>
      </c>
      <c r="P61">
        <f t="shared" si="7"/>
        <v>40.606066825680919</v>
      </c>
    </row>
    <row r="62" spans="1:16" x14ac:dyDescent="0.25">
      <c r="A62">
        <f>Input!G63</f>
        <v>184</v>
      </c>
      <c r="B62">
        <f t="shared" si="0"/>
        <v>59</v>
      </c>
      <c r="C62" s="4">
        <f>Input!I63</f>
        <v>5021.338481338481</v>
      </c>
      <c r="D62">
        <f t="shared" si="1"/>
        <v>754.60102960102904</v>
      </c>
      <c r="E62">
        <f t="shared" si="8"/>
        <v>853.23156236867067</v>
      </c>
      <c r="F62">
        <f t="shared" si="2"/>
        <v>9727.9819940288289</v>
      </c>
      <c r="G62">
        <f t="shared" si="3"/>
        <v>15599662.716313094</v>
      </c>
      <c r="L62">
        <f>Input!J63</f>
        <v>21.085371085371662</v>
      </c>
      <c r="M62">
        <f t="shared" si="4"/>
        <v>15.265980265980943</v>
      </c>
      <c r="N62">
        <f t="shared" si="5"/>
        <v>14.220526059422355</v>
      </c>
      <c r="O62">
        <f t="shared" si="6"/>
        <v>47.12609723030095</v>
      </c>
      <c r="P62">
        <f t="shared" si="7"/>
        <v>40.60606681706448</v>
      </c>
    </row>
    <row r="63" spans="1:16" x14ac:dyDescent="0.25">
      <c r="A63">
        <f>Input!G64</f>
        <v>185</v>
      </c>
      <c r="B63">
        <f t="shared" si="0"/>
        <v>60</v>
      </c>
      <c r="C63" s="4">
        <f>Input!I64</f>
        <v>5042.8807378807378</v>
      </c>
      <c r="D63">
        <f t="shared" si="1"/>
        <v>776.14328614328588</v>
      </c>
      <c r="E63">
        <f t="shared" si="8"/>
        <v>867.45208842876912</v>
      </c>
      <c r="F63">
        <f t="shared" si="2"/>
        <v>8337.2973748094682</v>
      </c>
      <c r="G63">
        <f t="shared" si="3"/>
        <v>15487532.998863304</v>
      </c>
      <c r="L63">
        <f>Input!J64</f>
        <v>21.542256542256837</v>
      </c>
      <c r="M63">
        <f t="shared" si="4"/>
        <v>15.722865722866118</v>
      </c>
      <c r="N63">
        <f t="shared" si="5"/>
        <v>14.22052606009844</v>
      </c>
      <c r="O63">
        <f t="shared" si="6"/>
        <v>53.607737253367439</v>
      </c>
      <c r="P63">
        <f t="shared" si="7"/>
        <v>40.606066808448062</v>
      </c>
    </row>
    <row r="64" spans="1:16" x14ac:dyDescent="0.25">
      <c r="A64">
        <f>Input!G65</f>
        <v>186</v>
      </c>
      <c r="B64">
        <f t="shared" si="0"/>
        <v>61</v>
      </c>
      <c r="C64" s="4">
        <f>Input!I65</f>
        <v>5065.8472758472763</v>
      </c>
      <c r="D64">
        <f t="shared" si="1"/>
        <v>799.10982410982433</v>
      </c>
      <c r="E64">
        <f t="shared" si="8"/>
        <v>881.67261448954366</v>
      </c>
      <c r="F64">
        <f t="shared" si="2"/>
        <v>6816.6143552854746</v>
      </c>
      <c r="G64">
        <f t="shared" si="3"/>
        <v>15375807.728131061</v>
      </c>
      <c r="L64">
        <f>Input!J65</f>
        <v>22.966537966538453</v>
      </c>
      <c r="M64">
        <f t="shared" si="4"/>
        <v>17.147147147147734</v>
      </c>
      <c r="N64">
        <f t="shared" si="5"/>
        <v>14.220526060774525</v>
      </c>
      <c r="O64">
        <f t="shared" si="6"/>
        <v>76.492724255764386</v>
      </c>
      <c r="P64">
        <f t="shared" si="7"/>
        <v>40.606066799831645</v>
      </c>
    </row>
    <row r="65" spans="1:16" x14ac:dyDescent="0.25">
      <c r="A65">
        <f>Input!G66</f>
        <v>187</v>
      </c>
      <c r="B65">
        <f t="shared" si="0"/>
        <v>62</v>
      </c>
      <c r="C65" s="4">
        <f>Input!I66</f>
        <v>5090.3260403260401</v>
      </c>
      <c r="D65">
        <f t="shared" si="1"/>
        <v>823.58858858858821</v>
      </c>
      <c r="E65">
        <f t="shared" si="8"/>
        <v>895.8931405509943</v>
      </c>
      <c r="F65">
        <f t="shared" si="2"/>
        <v>5227.9482344842827</v>
      </c>
      <c r="G65">
        <f t="shared" si="3"/>
        <v>15264486.904116428</v>
      </c>
      <c r="L65">
        <f>Input!J66</f>
        <v>24.478764478763878</v>
      </c>
      <c r="M65">
        <f t="shared" si="4"/>
        <v>18.659373659373159</v>
      </c>
      <c r="N65">
        <f t="shared" si="5"/>
        <v>14.220526061450611</v>
      </c>
      <c r="O65">
        <f t="shared" si="6"/>
        <v>105.2314554264418</v>
      </c>
      <c r="P65">
        <f t="shared" si="7"/>
        <v>40.606066791215206</v>
      </c>
    </row>
    <row r="66" spans="1:16" x14ac:dyDescent="0.25">
      <c r="A66">
        <f>Input!G67</f>
        <v>188</v>
      </c>
      <c r="B66">
        <f t="shared" si="0"/>
        <v>63</v>
      </c>
      <c r="C66" s="4">
        <f>Input!I67</f>
        <v>5117.535392535392</v>
      </c>
      <c r="D66">
        <f t="shared" si="1"/>
        <v>850.7979407979401</v>
      </c>
      <c r="E66">
        <f t="shared" si="8"/>
        <v>910.11366661312104</v>
      </c>
      <c r="F66">
        <f t="shared" si="2"/>
        <v>3518.3553289817228</v>
      </c>
      <c r="G66">
        <f t="shared" si="3"/>
        <v>15153570.526819456</v>
      </c>
      <c r="L66">
        <f>Input!J67</f>
        <v>27.209352209351891</v>
      </c>
      <c r="M66">
        <f t="shared" si="4"/>
        <v>21.389961389961172</v>
      </c>
      <c r="N66">
        <f t="shared" si="5"/>
        <v>14.220526062126694</v>
      </c>
      <c r="O66">
        <f t="shared" si="6"/>
        <v>168.70960468284096</v>
      </c>
      <c r="P66">
        <f t="shared" si="7"/>
        <v>40.606066782598809</v>
      </c>
    </row>
    <row r="67" spans="1:16" x14ac:dyDescent="0.25">
      <c r="A67">
        <f>Input!G68</f>
        <v>189</v>
      </c>
      <c r="B67">
        <f t="shared" si="0"/>
        <v>64</v>
      </c>
      <c r="C67" s="4">
        <f>Input!I68</f>
        <v>5148.0523380523373</v>
      </c>
      <c r="D67">
        <f t="shared" si="1"/>
        <v>881.31488631488537</v>
      </c>
      <c r="E67">
        <f t="shared" si="8"/>
        <v>924.33419267592387</v>
      </c>
      <c r="F67">
        <f t="shared" si="2"/>
        <v>1850.6607197848878</v>
      </c>
      <c r="G67">
        <f t="shared" si="3"/>
        <v>15043058.596240209</v>
      </c>
      <c r="L67">
        <f>Input!J68</f>
        <v>30.51694551694527</v>
      </c>
      <c r="M67">
        <f t="shared" si="4"/>
        <v>24.697554697554551</v>
      </c>
      <c r="N67">
        <f t="shared" si="5"/>
        <v>14.220526062802779</v>
      </c>
      <c r="O67">
        <f t="shared" si="6"/>
        <v>265.57328702535386</v>
      </c>
      <c r="P67">
        <f t="shared" si="7"/>
        <v>40.606066773982391</v>
      </c>
    </row>
    <row r="68" spans="1:16" x14ac:dyDescent="0.25">
      <c r="A68">
        <f>Input!G69</f>
        <v>190</v>
      </c>
      <c r="B68">
        <f t="shared" ref="B68:B83" si="9">A68-$A$3</f>
        <v>65</v>
      </c>
      <c r="C68" s="4">
        <f>Input!I69</f>
        <v>5181.068211068211</v>
      </c>
      <c r="D68">
        <f t="shared" ref="D68:D83" si="10">C68-$C$3</f>
        <v>914.33075933075907</v>
      </c>
      <c r="E68">
        <f t="shared" si="8"/>
        <v>938.55471873940269</v>
      </c>
      <c r="F68">
        <f t="shared" ref="F68:F83" si="11">(D68-E68)^2</f>
        <v>586.80020943161389</v>
      </c>
      <c r="G68">
        <f t="shared" ref="G68:G83" si="12">(E68-$H$4)^2</f>
        <v>14932951.112378744</v>
      </c>
      <c r="L68">
        <f>Input!J69</f>
        <v>33.015873015873694</v>
      </c>
      <c r="M68">
        <f t="shared" ref="M68:M83" si="13">L68-$L$3</f>
        <v>27.196482196482975</v>
      </c>
      <c r="N68">
        <f t="shared" ref="N68:N83" si="14">2*($X$3/PI())*($Z$3/(4*((B68-$Y$3)^2)+$Z$3*$Z$3))</f>
        <v>14.220526063478863</v>
      </c>
      <c r="O68">
        <f t="shared" ref="O68:O83" si="15">(L68-N68)^2</f>
        <v>353.26506706089765</v>
      </c>
      <c r="P68">
        <f t="shared" ref="P68:P83" si="16">(N68-$Q$4)^2</f>
        <v>40.606066765365995</v>
      </c>
    </row>
    <row r="69" spans="1:16" x14ac:dyDescent="0.25">
      <c r="A69">
        <f>Input!G70</f>
        <v>191</v>
      </c>
      <c r="B69">
        <f t="shared" si="9"/>
        <v>66</v>
      </c>
      <c r="C69" s="4">
        <f>Input!I70</f>
        <v>5216.5529815529817</v>
      </c>
      <c r="D69">
        <f t="shared" si="10"/>
        <v>949.81552981552977</v>
      </c>
      <c r="E69">
        <f t="shared" ref="E69:E83" si="17">N69+E68</f>
        <v>952.7752448035576</v>
      </c>
      <c r="F69">
        <f t="shared" si="11"/>
        <v>8.7599128103565587</v>
      </c>
      <c r="G69">
        <f t="shared" si="12"/>
        <v>14823248.075235117</v>
      </c>
      <c r="L69">
        <f>Input!J70</f>
        <v>35.484770484770706</v>
      </c>
      <c r="M69">
        <f t="shared" si="13"/>
        <v>29.665379665379987</v>
      </c>
      <c r="N69">
        <f t="shared" si="14"/>
        <v>14.220526064154951</v>
      </c>
      <c r="O69">
        <f t="shared" si="15"/>
        <v>452.16809077968821</v>
      </c>
      <c r="P69">
        <f t="shared" si="16"/>
        <v>40.606066756749534</v>
      </c>
    </row>
    <row r="70" spans="1:16" x14ac:dyDescent="0.25">
      <c r="A70">
        <f>Input!G71</f>
        <v>192</v>
      </c>
      <c r="B70">
        <f t="shared" si="9"/>
        <v>67</v>
      </c>
      <c r="C70" s="4">
        <f>Input!I71</f>
        <v>5254.5774345774344</v>
      </c>
      <c r="D70">
        <f t="shared" si="10"/>
        <v>987.83998283998244</v>
      </c>
      <c r="E70">
        <f t="shared" si="17"/>
        <v>966.9957708683886</v>
      </c>
      <c r="F70">
        <f t="shared" si="11"/>
        <v>434.48117271673578</v>
      </c>
      <c r="G70">
        <f t="shared" si="12"/>
        <v>14713949.484809384</v>
      </c>
      <c r="L70">
        <f>Input!J71</f>
        <v>38.024453024452669</v>
      </c>
      <c r="M70">
        <f t="shared" si="13"/>
        <v>32.205062205061949</v>
      </c>
      <c r="N70">
        <f t="shared" si="14"/>
        <v>14.220526064831036</v>
      </c>
      <c r="O70">
        <f t="shared" si="15"/>
        <v>566.6269386990017</v>
      </c>
      <c r="P70">
        <f t="shared" si="16"/>
        <v>40.606066748133117</v>
      </c>
    </row>
    <row r="71" spans="1:16" x14ac:dyDescent="0.25">
      <c r="A71">
        <f>Input!G72</f>
        <v>193</v>
      </c>
      <c r="B71">
        <f t="shared" si="9"/>
        <v>68</v>
      </c>
      <c r="C71" s="4">
        <f>Input!I72</f>
        <v>5296.0317460317456</v>
      </c>
      <c r="D71">
        <f t="shared" si="10"/>
        <v>1029.2942942942936</v>
      </c>
      <c r="E71">
        <f t="shared" si="17"/>
        <v>981.21629693389571</v>
      </c>
      <c r="F71">
        <f t="shared" si="11"/>
        <v>2311.4938301864318</v>
      </c>
      <c r="G71">
        <f t="shared" si="12"/>
        <v>14605055.341101607</v>
      </c>
      <c r="L71">
        <f>Input!J72</f>
        <v>41.45431145431121</v>
      </c>
      <c r="M71">
        <f t="shared" si="13"/>
        <v>35.634920634920491</v>
      </c>
      <c r="N71">
        <f t="shared" si="14"/>
        <v>14.220526065507119</v>
      </c>
      <c r="O71">
        <f t="shared" si="15"/>
        <v>741.6790666034392</v>
      </c>
      <c r="P71">
        <f t="shared" si="16"/>
        <v>40.60606673951672</v>
      </c>
    </row>
    <row r="72" spans="1:16" x14ac:dyDescent="0.25">
      <c r="A72">
        <f>Input!G73</f>
        <v>194</v>
      </c>
      <c r="B72">
        <f t="shared" si="9"/>
        <v>69</v>
      </c>
      <c r="C72" s="4">
        <f>Input!I73</f>
        <v>5341.0982410982406</v>
      </c>
      <c r="D72">
        <f t="shared" si="10"/>
        <v>1074.3607893607887</v>
      </c>
      <c r="E72">
        <f t="shared" si="17"/>
        <v>995.4368230000789</v>
      </c>
      <c r="F72">
        <f t="shared" si="11"/>
        <v>6228.9924661064451</v>
      </c>
      <c r="G72">
        <f t="shared" si="12"/>
        <v>14496565.644111838</v>
      </c>
      <c r="L72">
        <f>Input!J73</f>
        <v>45.066495066495008</v>
      </c>
      <c r="M72">
        <f t="shared" si="13"/>
        <v>39.247104247104289</v>
      </c>
      <c r="N72">
        <f t="shared" si="14"/>
        <v>14.220526066183206</v>
      </c>
      <c r="O72">
        <f t="shared" si="15"/>
        <v>951.47380356819679</v>
      </c>
      <c r="P72">
        <f t="shared" si="16"/>
        <v>40.606066730900281</v>
      </c>
    </row>
    <row r="73" spans="1:16" x14ac:dyDescent="0.25">
      <c r="A73">
        <f>Input!G74</f>
        <v>195</v>
      </c>
      <c r="B73">
        <f t="shared" si="9"/>
        <v>70</v>
      </c>
      <c r="C73" s="4">
        <f>Input!I74</f>
        <v>5386.8983268983266</v>
      </c>
      <c r="D73">
        <f t="shared" si="10"/>
        <v>1120.1608751608746</v>
      </c>
      <c r="E73">
        <f t="shared" si="17"/>
        <v>1009.6573490669382</v>
      </c>
      <c r="F73">
        <f t="shared" si="11"/>
        <v>12211.029279193292</v>
      </c>
      <c r="G73">
        <f t="shared" si="12"/>
        <v>14388480.393840143</v>
      </c>
      <c r="L73">
        <f>Input!J74</f>
        <v>45.800085800085981</v>
      </c>
      <c r="M73">
        <f t="shared" si="13"/>
        <v>39.980694980695262</v>
      </c>
      <c r="N73">
        <f t="shared" si="14"/>
        <v>14.220526066859293</v>
      </c>
      <c r="O73">
        <f t="shared" si="15"/>
        <v>997.2685929444325</v>
      </c>
      <c r="P73">
        <f t="shared" si="16"/>
        <v>40.606066722283842</v>
      </c>
    </row>
    <row r="74" spans="1:16" x14ac:dyDescent="0.25">
      <c r="A74">
        <f>Input!G75</f>
        <v>196</v>
      </c>
      <c r="B74">
        <f t="shared" si="9"/>
        <v>71</v>
      </c>
      <c r="C74" s="4">
        <f>Input!I75</f>
        <v>5431.9969969969961</v>
      </c>
      <c r="D74">
        <f t="shared" si="10"/>
        <v>1165.2595452595442</v>
      </c>
      <c r="E74">
        <f t="shared" si="17"/>
        <v>1023.8778751344736</v>
      </c>
      <c r="F74">
        <f t="shared" si="11"/>
        <v>19988.776647354287</v>
      </c>
      <c r="G74">
        <f t="shared" si="12"/>
        <v>14280799.59028657</v>
      </c>
      <c r="L74">
        <f>Input!J75</f>
        <v>45.098670098669572</v>
      </c>
      <c r="M74">
        <f t="shared" si="13"/>
        <v>39.279279279278853</v>
      </c>
      <c r="N74">
        <f t="shared" si="14"/>
        <v>14.220526067535376</v>
      </c>
      <c r="O74">
        <f t="shared" si="15"/>
        <v>953.45977880746852</v>
      </c>
      <c r="P74">
        <f t="shared" si="16"/>
        <v>40.606066713667445</v>
      </c>
    </row>
    <row r="75" spans="1:16" x14ac:dyDescent="0.25">
      <c r="A75">
        <f>Input!G76</f>
        <v>197</v>
      </c>
      <c r="B75">
        <f t="shared" si="9"/>
        <v>72</v>
      </c>
      <c r="C75" s="4">
        <f>Input!I76</f>
        <v>5478.4749034749029</v>
      </c>
      <c r="D75">
        <f t="shared" si="10"/>
        <v>1211.737451737451</v>
      </c>
      <c r="E75">
        <f t="shared" si="17"/>
        <v>1038.098401202685</v>
      </c>
      <c r="F75">
        <f t="shared" si="11"/>
        <v>30150.51987061504</v>
      </c>
      <c r="G75">
        <f t="shared" si="12"/>
        <v>14173523.233451184</v>
      </c>
      <c r="L75">
        <f>Input!J76</f>
        <v>46.477906477906799</v>
      </c>
      <c r="M75">
        <f t="shared" si="13"/>
        <v>40.65851565851608</v>
      </c>
      <c r="N75">
        <f t="shared" si="14"/>
        <v>14.220526068211459</v>
      </c>
      <c r="O75">
        <f t="shared" si="15"/>
        <v>1040.5385908957969</v>
      </c>
      <c r="P75">
        <f t="shared" si="16"/>
        <v>40.606066705051049</v>
      </c>
    </row>
    <row r="76" spans="1:16" x14ac:dyDescent="0.25">
      <c r="A76">
        <f>Input!G77</f>
        <v>198</v>
      </c>
      <c r="B76">
        <f t="shared" si="9"/>
        <v>73</v>
      </c>
      <c r="C76" s="4">
        <f>Input!I77</f>
        <v>5527.8099528099528</v>
      </c>
      <c r="D76">
        <f t="shared" si="10"/>
        <v>1261.0725010725009</v>
      </c>
      <c r="E76">
        <f t="shared" si="17"/>
        <v>1052.3189272715724</v>
      </c>
      <c r="F76">
        <f t="shared" si="11"/>
        <v>43578.054574659705</v>
      </c>
      <c r="G76">
        <f t="shared" si="12"/>
        <v>14066651.323334036</v>
      </c>
      <c r="L76">
        <f>Input!J77</f>
        <v>49.335049335049916</v>
      </c>
      <c r="M76">
        <f t="shared" si="13"/>
        <v>43.515658515659197</v>
      </c>
      <c r="N76">
        <f t="shared" si="14"/>
        <v>14.220526068887546</v>
      </c>
      <c r="O76">
        <f t="shared" si="15"/>
        <v>1233.0297442098586</v>
      </c>
      <c r="P76">
        <f t="shared" si="16"/>
        <v>40.60606669643461</v>
      </c>
    </row>
    <row r="77" spans="1:16" x14ac:dyDescent="0.25">
      <c r="A77">
        <f>Input!G78</f>
        <v>199</v>
      </c>
      <c r="B77">
        <f t="shared" si="9"/>
        <v>74</v>
      </c>
      <c r="C77" s="4">
        <f>Input!I78</f>
        <v>5578.1660231660226</v>
      </c>
      <c r="D77">
        <f t="shared" si="10"/>
        <v>1311.4285714285706</v>
      </c>
      <c r="E77">
        <f t="shared" si="17"/>
        <v>1066.5394533411361</v>
      </c>
      <c r="F77">
        <f t="shared" si="11"/>
        <v>59970.680157641465</v>
      </c>
      <c r="G77">
        <f t="shared" si="12"/>
        <v>13960183.859935191</v>
      </c>
      <c r="L77">
        <f>Input!J78</f>
        <v>50.356070356069722</v>
      </c>
      <c r="M77">
        <f t="shared" si="13"/>
        <v>44.536679536679003</v>
      </c>
      <c r="N77">
        <f t="shared" si="14"/>
        <v>14.220526069563633</v>
      </c>
      <c r="O77">
        <f t="shared" si="15"/>
        <v>1305.777560882043</v>
      </c>
      <c r="P77">
        <f t="shared" si="16"/>
        <v>40.606066687818171</v>
      </c>
    </row>
    <row r="78" spans="1:16" x14ac:dyDescent="0.25">
      <c r="A78">
        <f>Input!G79</f>
        <v>200</v>
      </c>
      <c r="B78">
        <f t="shared" si="9"/>
        <v>75</v>
      </c>
      <c r="C78" s="4">
        <f>Input!I79</f>
        <v>5630.20163020163</v>
      </c>
      <c r="D78">
        <f t="shared" si="10"/>
        <v>1363.4641784641781</v>
      </c>
      <c r="E78">
        <f t="shared" si="17"/>
        <v>1080.7599794113758</v>
      </c>
      <c r="F78">
        <f t="shared" si="11"/>
        <v>79921.664162086483</v>
      </c>
      <c r="G78">
        <f t="shared" si="12"/>
        <v>13854120.843254704</v>
      </c>
      <c r="L78">
        <f>Input!J79</f>
        <v>52.035607035607427</v>
      </c>
      <c r="M78">
        <f t="shared" si="13"/>
        <v>46.216216216216708</v>
      </c>
      <c r="N78">
        <f t="shared" si="14"/>
        <v>14.220526070239716</v>
      </c>
      <c r="O78">
        <f t="shared" si="15"/>
        <v>1429.9803484173156</v>
      </c>
      <c r="P78">
        <f t="shared" si="16"/>
        <v>40.606066679201774</v>
      </c>
    </row>
    <row r="79" spans="1:16" x14ac:dyDescent="0.25">
      <c r="A79">
        <f>Input!G80</f>
        <v>201</v>
      </c>
      <c r="B79">
        <f t="shared" si="9"/>
        <v>76</v>
      </c>
      <c r="C79" s="4">
        <f>Input!I80</f>
        <v>5684.2213642213655</v>
      </c>
      <c r="D79">
        <f t="shared" si="10"/>
        <v>1417.4839124839136</v>
      </c>
      <c r="E79">
        <f t="shared" si="17"/>
        <v>1094.9805054822916</v>
      </c>
      <c r="F79">
        <f t="shared" si="11"/>
        <v>104008.44752765386</v>
      </c>
      <c r="G79">
        <f t="shared" si="12"/>
        <v>13748462.273292627</v>
      </c>
      <c r="L79">
        <f>Input!J80</f>
        <v>54.019734019735552</v>
      </c>
      <c r="M79">
        <f t="shared" si="13"/>
        <v>48.200343200344832</v>
      </c>
      <c r="N79">
        <f t="shared" si="14"/>
        <v>14.220526070915801</v>
      </c>
      <c r="O79">
        <f t="shared" si="15"/>
        <v>1583.976953353397</v>
      </c>
      <c r="P79">
        <f t="shared" si="16"/>
        <v>40.606066670585356</v>
      </c>
    </row>
    <row r="80" spans="1:16" x14ac:dyDescent="0.25">
      <c r="A80">
        <f>Input!G81</f>
        <v>202</v>
      </c>
      <c r="B80">
        <f t="shared" si="9"/>
        <v>77</v>
      </c>
      <c r="C80" s="4">
        <f>Input!I81</f>
        <v>5739.4616044616041</v>
      </c>
      <c r="D80">
        <f t="shared" si="10"/>
        <v>1472.7241527241522</v>
      </c>
      <c r="E80">
        <f t="shared" si="17"/>
        <v>1109.2010315538835</v>
      </c>
      <c r="F80">
        <f t="shared" si="11"/>
        <v>132149.05962537386</v>
      </c>
      <c r="G80">
        <f t="shared" si="12"/>
        <v>13643208.150049027</v>
      </c>
      <c r="L80">
        <f>Input!J81</f>
        <v>55.240240240238563</v>
      </c>
      <c r="M80">
        <f t="shared" si="13"/>
        <v>49.420849420847844</v>
      </c>
      <c r="N80">
        <f t="shared" si="14"/>
        <v>14.220526071591886</v>
      </c>
      <c r="O80">
        <f t="shared" si="15"/>
        <v>1682.6169504774732</v>
      </c>
      <c r="P80">
        <f t="shared" si="16"/>
        <v>40.606066661968939</v>
      </c>
    </row>
    <row r="81" spans="1:16" x14ac:dyDescent="0.25">
      <c r="A81">
        <f>Input!G82</f>
        <v>203</v>
      </c>
      <c r="B81">
        <f t="shared" si="9"/>
        <v>78</v>
      </c>
      <c r="C81" s="4">
        <f>Input!I82</f>
        <v>5798.4491634491642</v>
      </c>
      <c r="D81">
        <f t="shared" si="10"/>
        <v>1531.7117117117123</v>
      </c>
      <c r="E81">
        <f t="shared" si="17"/>
        <v>1123.4215576261515</v>
      </c>
      <c r="F81">
        <f t="shared" si="11"/>
        <v>166700.84992321095</v>
      </c>
      <c r="G81">
        <f t="shared" si="12"/>
        <v>13538358.47352396</v>
      </c>
      <c r="L81">
        <f>Input!J82</f>
        <v>58.987558987560078</v>
      </c>
      <c r="M81">
        <f t="shared" si="13"/>
        <v>53.168168168169359</v>
      </c>
      <c r="N81">
        <f t="shared" si="14"/>
        <v>14.220526072267971</v>
      </c>
      <c r="O81">
        <f t="shared" si="15"/>
        <v>2004.0872360388469</v>
      </c>
      <c r="P81">
        <f t="shared" si="16"/>
        <v>40.606066653352521</v>
      </c>
    </row>
    <row r="82" spans="1:16" x14ac:dyDescent="0.25">
      <c r="A82">
        <f>Input!G83</f>
        <v>204</v>
      </c>
      <c r="B82">
        <f t="shared" si="9"/>
        <v>79</v>
      </c>
      <c r="C82" s="4">
        <f>Input!I83</f>
        <v>5861.3470613470618</v>
      </c>
      <c r="D82">
        <f t="shared" si="10"/>
        <v>1594.6096096096098</v>
      </c>
      <c r="E82">
        <f t="shared" si="17"/>
        <v>1137.6420836990956</v>
      </c>
      <c r="F82">
        <f t="shared" si="11"/>
        <v>208819.31973677652</v>
      </c>
      <c r="G82">
        <f t="shared" si="12"/>
        <v>13433913.243717477</v>
      </c>
      <c r="L82">
        <f>Input!J83</f>
        <v>62.897897897897565</v>
      </c>
      <c r="M82">
        <f t="shared" si="13"/>
        <v>57.078507078506846</v>
      </c>
      <c r="N82">
        <f t="shared" si="14"/>
        <v>14.220526072944057</v>
      </c>
      <c r="O82">
        <f t="shared" si="15"/>
        <v>2369.486527784778</v>
      </c>
      <c r="P82">
        <f t="shared" si="16"/>
        <v>40.606066644736082</v>
      </c>
    </row>
    <row r="83" spans="1:16" x14ac:dyDescent="0.25">
      <c r="A83">
        <f>Input!G84</f>
        <v>205</v>
      </c>
      <c r="B83">
        <f t="shared" si="9"/>
        <v>80</v>
      </c>
      <c r="C83" s="4">
        <f>Input!I84</f>
        <v>5928.936078936079</v>
      </c>
      <c r="D83">
        <f t="shared" si="10"/>
        <v>1662.198627198627</v>
      </c>
      <c r="E83">
        <f t="shared" si="17"/>
        <v>1151.8626097727158</v>
      </c>
      <c r="F83">
        <f t="shared" si="11"/>
        <v>260442.85068213995</v>
      </c>
      <c r="G83">
        <f t="shared" si="12"/>
        <v>13329872.46062964</v>
      </c>
      <c r="L83">
        <f>Input!J84</f>
        <v>67.589017589017203</v>
      </c>
      <c r="M83">
        <f t="shared" si="13"/>
        <v>61.769626769626484</v>
      </c>
      <c r="N83">
        <f t="shared" si="14"/>
        <v>14.220526073620141</v>
      </c>
      <c r="O83">
        <f t="shared" si="15"/>
        <v>2848.1958866290079</v>
      </c>
      <c r="P83">
        <f t="shared" si="16"/>
        <v>40.606066636119692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125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4266.7374517374519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27713568.757552464</v>
      </c>
      <c r="J3" s="2" t="s">
        <v>11</v>
      </c>
      <c r="K3" s="23">
        <f>SUM(H3:H167)</f>
        <v>326386.8164608354</v>
      </c>
      <c r="L3">
        <f>1-(K3/K5)</f>
        <v>0.99982252156339935</v>
      </c>
      <c r="N3">
        <f>Input!J4</f>
        <v>5.8193908193907191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2070.3947561948812</v>
      </c>
      <c r="S3" s="1" t="s">
        <v>11</v>
      </c>
      <c r="T3" s="23">
        <f>SUM(Q3:Q167)</f>
        <v>30237.149266118176</v>
      </c>
      <c r="U3" s="5">
        <f>1-(T3/T5)</f>
        <v>0.8072178766453223</v>
      </c>
      <c r="X3">
        <f>COUNT(B3:B500)</f>
        <v>81</v>
      </c>
      <c r="Z3">
        <v>68418.978203116902</v>
      </c>
      <c r="AA3">
        <v>1.582964035835459E-3</v>
      </c>
      <c r="AB3">
        <v>1.8529517156226216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126</v>
      </c>
      <c r="B4">
        <f t="shared" ref="B4:B67" si="0">A4-$A$3</f>
        <v>1</v>
      </c>
      <c r="C4">
        <f t="shared" ref="C4:C67" si="1">B4*$AA$3</f>
        <v>1.582964035835459E-3</v>
      </c>
      <c r="D4">
        <f t="shared" ref="D4:D67" si="2">POWER(C4,$AB$3)</f>
        <v>6.4677775384145953E-6</v>
      </c>
      <c r="E4" s="4">
        <f>Input!I5</f>
        <v>4272.0163020163018</v>
      </c>
      <c r="F4">
        <f t="shared" ref="F4:F67" si="3">E4-$E$3</f>
        <v>5.278850278849859</v>
      </c>
      <c r="G4">
        <f t="shared" ref="G4:G67" si="4">$Z$3*(1-EXP(-1*D4))</f>
        <v>0.44251729937008288</v>
      </c>
      <c r="H4">
        <f t="shared" ref="H4:H67" si="5">(F4-G4)^2</f>
        <v>23.390116688403726</v>
      </c>
      <c r="I4">
        <f t="shared" ref="I4:I67" si="6">(G4-$J$4)^2</f>
        <v>27708909.805694904</v>
      </c>
      <c r="J4">
        <f>AVERAGE(E3:E167)</f>
        <v>5264.3678402589294</v>
      </c>
      <c r="K4" t="s">
        <v>5</v>
      </c>
      <c r="L4" t="s">
        <v>6</v>
      </c>
      <c r="N4">
        <f>Input!J5</f>
        <v>5.278850278849859</v>
      </c>
      <c r="O4">
        <f t="shared" ref="O4:O67" si="7">N4-$N$3</f>
        <v>-0.54054054054086009</v>
      </c>
      <c r="P4">
        <f t="shared" ref="P4:P67" si="8">POWER(C4,$AB$3)*EXP(-D4)*$Z$3*$AA$3*$AB$3</f>
        <v>1.2979680414985143E-3</v>
      </c>
      <c r="Q4">
        <f t="shared" ref="Q4:Q67" si="9">(O4-P4)^2</f>
        <v>0.29358896938275469</v>
      </c>
      <c r="R4">
        <f t="shared" ref="R4:R67" si="10">(P4-$S$4)^2</f>
        <v>2070.2766386584713</v>
      </c>
      <c r="S4">
        <f>AVERAGE(N3:N167)</f>
        <v>45.501590699610503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127</v>
      </c>
      <c r="B5">
        <f t="shared" si="0"/>
        <v>2</v>
      </c>
      <c r="C5">
        <f t="shared" si="1"/>
        <v>3.165928071670918E-3</v>
      </c>
      <c r="D5">
        <f t="shared" si="2"/>
        <v>2.3364103459720248E-5</v>
      </c>
      <c r="E5" s="4">
        <f>Input!I6</f>
        <v>4277.6769626769628</v>
      </c>
      <c r="F5">
        <f t="shared" si="3"/>
        <v>10.93951093951091</v>
      </c>
      <c r="G5">
        <f t="shared" si="4"/>
        <v>1.5985294111679011</v>
      </c>
      <c r="H5">
        <f t="shared" si="5"/>
        <v>87.253935912845307</v>
      </c>
      <c r="I5">
        <f t="shared" si="6"/>
        <v>27696740.819201022</v>
      </c>
      <c r="K5">
        <f>SUM(I3:I167)</f>
        <v>1839022377.6605673</v>
      </c>
      <c r="L5" s="5">
        <f>1-((1-L3)*(X3-1)/(X3-1-1))</f>
        <v>0.99982027500091075</v>
      </c>
      <c r="N5">
        <f>Input!J6</f>
        <v>5.6606606606610512</v>
      </c>
      <c r="O5">
        <f t="shared" si="7"/>
        <v>-0.15873015872966789</v>
      </c>
      <c r="P5">
        <f t="shared" si="8"/>
        <v>4.6886812413675242E-3</v>
      </c>
      <c r="Q5">
        <f t="shared" si="9"/>
        <v>2.6705717257478886E-2</v>
      </c>
      <c r="R5">
        <f t="shared" si="10"/>
        <v>2069.9680932690812</v>
      </c>
      <c r="T5">
        <f>SUM(R3:R167)</f>
        <v>156846.23003393484</v>
      </c>
      <c r="U5" s="5">
        <f>1-((1-U3)*(X3-1)/(X3-1-1))</f>
        <v>0.80477759660285808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128</v>
      </c>
      <c r="B6">
        <f t="shared" si="0"/>
        <v>3</v>
      </c>
      <c r="C6">
        <f t="shared" si="1"/>
        <v>4.7488921075063773E-3</v>
      </c>
      <c r="D6">
        <f t="shared" si="2"/>
        <v>4.9526509517563232E-5</v>
      </c>
      <c r="E6" s="4">
        <f>Input!I7</f>
        <v>4284.5602745602746</v>
      </c>
      <c r="F6">
        <f t="shared" si="3"/>
        <v>17.822822822822673</v>
      </c>
      <c r="G6">
        <f t="shared" si="4"/>
        <v>3.3884692649360959</v>
      </c>
      <c r="H6">
        <f t="shared" si="5"/>
        <v>208.3505626340729</v>
      </c>
      <c r="I6">
        <f t="shared" si="6"/>
        <v>27677903.94202435</v>
      </c>
      <c r="N6">
        <f>Input!J7</f>
        <v>6.8833118833117624</v>
      </c>
      <c r="O6">
        <f t="shared" si="7"/>
        <v>1.0639210639210432</v>
      </c>
      <c r="P6">
        <f t="shared" si="8"/>
        <v>9.938662586725178E-3</v>
      </c>
      <c r="Q6">
        <f t="shared" si="9"/>
        <v>1.1108789023224552</v>
      </c>
      <c r="R6">
        <f t="shared" si="10"/>
        <v>2069.4904050576497</v>
      </c>
      <c r="X6" s="19" t="s">
        <v>17</v>
      </c>
      <c r="Y6" s="25">
        <f>SQRT((U5-L5)^2)</f>
        <v>0.19504267839805267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129</v>
      </c>
      <c r="B7">
        <f t="shared" si="0"/>
        <v>4</v>
      </c>
      <c r="C7">
        <f t="shared" si="1"/>
        <v>6.3318561433418361E-3</v>
      </c>
      <c r="D7">
        <f t="shared" si="2"/>
        <v>8.4400140115258187E-5</v>
      </c>
      <c r="E7" s="4">
        <f>Input!I8</f>
        <v>4292.8120978120978</v>
      </c>
      <c r="F7">
        <f t="shared" si="3"/>
        <v>26.074646074645898</v>
      </c>
      <c r="G7">
        <f t="shared" si="4"/>
        <v>5.7743276664279382</v>
      </c>
      <c r="H7">
        <f t="shared" si="5"/>
        <v>412.10292747503303</v>
      </c>
      <c r="I7">
        <f t="shared" si="6"/>
        <v>27652805.730679944</v>
      </c>
      <c r="N7">
        <f>Input!J8</f>
        <v>8.2518232518232253</v>
      </c>
      <c r="O7">
        <f t="shared" si="7"/>
        <v>2.4324324324325062</v>
      </c>
      <c r="P7">
        <f t="shared" si="8"/>
        <v>1.6936288680594904E-2</v>
      </c>
      <c r="Q7">
        <f t="shared" si="9"/>
        <v>5.8346216204803545</v>
      </c>
      <c r="R7">
        <f t="shared" si="10"/>
        <v>2068.8537868817252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130</v>
      </c>
      <c r="B8">
        <f t="shared" si="0"/>
        <v>5</v>
      </c>
      <c r="C8">
        <f t="shared" si="1"/>
        <v>7.9148201791772958E-3</v>
      </c>
      <c r="D8">
        <f t="shared" si="2"/>
        <v>1.2761823752018215E-4</v>
      </c>
      <c r="E8" s="4">
        <f>Input!I9</f>
        <v>4301.0853710853708</v>
      </c>
      <c r="F8">
        <f t="shared" si="3"/>
        <v>34.347919347918832</v>
      </c>
      <c r="G8">
        <f t="shared" si="4"/>
        <v>8.7309522849948049</v>
      </c>
      <c r="H8">
        <f t="shared" si="5"/>
        <v>656.22900150293435</v>
      </c>
      <c r="I8">
        <f t="shared" si="6"/>
        <v>27621719.098232348</v>
      </c>
      <c r="N8">
        <f>Input!J9</f>
        <v>8.2732732732729346</v>
      </c>
      <c r="O8">
        <f t="shared" si="7"/>
        <v>2.4538824538822155</v>
      </c>
      <c r="P8">
        <f t="shared" si="8"/>
        <v>2.5607610365526858E-2</v>
      </c>
      <c r="Q8">
        <f t="shared" si="9"/>
        <v>5.8965187156559979</v>
      </c>
      <c r="R8">
        <f t="shared" si="10"/>
        <v>2068.0650379332951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131</v>
      </c>
      <c r="B9">
        <f t="shared" si="0"/>
        <v>6</v>
      </c>
      <c r="C9">
        <f t="shared" si="1"/>
        <v>9.4977842150127546E-3</v>
      </c>
      <c r="D9">
        <f t="shared" si="2"/>
        <v>1.7890882694935882E-4</v>
      </c>
      <c r="E9" s="4">
        <f>Input!I10</f>
        <v>4309.7790647790653</v>
      </c>
      <c r="F9">
        <f t="shared" si="3"/>
        <v>43.041613041613346</v>
      </c>
      <c r="G9">
        <f t="shared" si="4"/>
        <v>12.239664206760084</v>
      </c>
      <c r="H9">
        <f t="shared" si="5"/>
        <v>948.76005202491831</v>
      </c>
      <c r="I9">
        <f t="shared" si="6"/>
        <v>27584850.377681091</v>
      </c>
      <c r="N9">
        <f>Input!J10</f>
        <v>8.6936936936945131</v>
      </c>
      <c r="O9">
        <f t="shared" si="7"/>
        <v>2.8743028743037939</v>
      </c>
      <c r="P9">
        <f t="shared" si="8"/>
        <v>3.5897632206805689E-2</v>
      </c>
      <c r="Q9">
        <f t="shared" si="9"/>
        <v>8.0565443183636614</v>
      </c>
      <c r="R9">
        <f t="shared" si="10"/>
        <v>2067.1292460993609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132</v>
      </c>
      <c r="B10">
        <f t="shared" si="0"/>
        <v>7</v>
      </c>
      <c r="C10">
        <f t="shared" si="1"/>
        <v>1.1080748250848213E-2</v>
      </c>
      <c r="D10">
        <f t="shared" si="2"/>
        <v>2.3805698935483363E-4</v>
      </c>
      <c r="E10" s="4">
        <f>Input!I11</f>
        <v>4318.7601887601895</v>
      </c>
      <c r="F10">
        <f t="shared" si="3"/>
        <v>52.022737022737601</v>
      </c>
      <c r="G10">
        <f t="shared" si="4"/>
        <v>16.285677429185132</v>
      </c>
      <c r="H10">
        <f t="shared" si="5"/>
        <v>1277.1374283931209</v>
      </c>
      <c r="I10">
        <f t="shared" si="6"/>
        <v>27542366.387811728</v>
      </c>
      <c r="N10">
        <f>Input!J11</f>
        <v>8.9811239811242558</v>
      </c>
      <c r="O10">
        <f t="shared" si="7"/>
        <v>3.1617331617335367</v>
      </c>
      <c r="P10">
        <f t="shared" si="8"/>
        <v>4.7762745680987678E-2</v>
      </c>
      <c r="Q10">
        <f t="shared" si="9"/>
        <v>9.6968117520504844</v>
      </c>
      <c r="R10">
        <f t="shared" si="10"/>
        <v>2066.0504756654245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133</v>
      </c>
      <c r="B11">
        <f t="shared" si="0"/>
        <v>8</v>
      </c>
      <c r="C11">
        <f t="shared" si="1"/>
        <v>1.2663712286683672E-2</v>
      </c>
      <c r="D11">
        <f t="shared" si="2"/>
        <v>3.0488581185047142E-4</v>
      </c>
      <c r="E11" s="4">
        <f>Input!I12</f>
        <v>4328.1231231231232</v>
      </c>
      <c r="F11">
        <f t="shared" si="3"/>
        <v>61.38567138567123</v>
      </c>
      <c r="G11">
        <f t="shared" si="4"/>
        <v>20.856796083273256</v>
      </c>
      <c r="H11">
        <f t="shared" si="5"/>
        <v>1642.5897332773247</v>
      </c>
      <c r="I11">
        <f t="shared" si="6"/>
        <v>27494408.07039208</v>
      </c>
      <c r="N11">
        <f>Input!J12</f>
        <v>9.362934362933629</v>
      </c>
      <c r="O11">
        <f t="shared" si="7"/>
        <v>3.5435435435429099</v>
      </c>
      <c r="P11">
        <f t="shared" si="8"/>
        <v>6.1166909619246389E-2</v>
      </c>
      <c r="Q11">
        <f t="shared" si="9"/>
        <v>12.126947020497507</v>
      </c>
      <c r="R11">
        <f t="shared" si="10"/>
        <v>2064.8321142140035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134</v>
      </c>
      <c r="B12">
        <f t="shared" si="0"/>
        <v>9</v>
      </c>
      <c r="C12">
        <f t="shared" si="1"/>
        <v>1.4246676322519131E-2</v>
      </c>
      <c r="D12">
        <f t="shared" si="2"/>
        <v>3.7924544102278188E-4</v>
      </c>
      <c r="E12" s="4">
        <f>Input!I13</f>
        <v>4338.8996138996145</v>
      </c>
      <c r="F12">
        <f t="shared" si="3"/>
        <v>72.162162162162531</v>
      </c>
      <c r="G12">
        <f t="shared" si="4"/>
        <v>25.942665933137359</v>
      </c>
      <c r="H12">
        <f t="shared" si="5"/>
        <v>2136.2418316648718</v>
      </c>
      <c r="I12">
        <f t="shared" si="6"/>
        <v>27441098.307010204</v>
      </c>
      <c r="N12">
        <f>Input!J13</f>
        <v>10.7764907764913</v>
      </c>
      <c r="O12">
        <f t="shared" si="7"/>
        <v>4.9570999571005814</v>
      </c>
      <c r="P12">
        <f t="shared" si="8"/>
        <v>7.6079456099925377E-2</v>
      </c>
      <c r="Q12">
        <f t="shared" si="9"/>
        <v>23.824361131188699</v>
      </c>
      <c r="R12">
        <f t="shared" si="10"/>
        <v>2063.4770717343058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135</v>
      </c>
      <c r="B13">
        <f t="shared" si="0"/>
        <v>10</v>
      </c>
      <c r="C13">
        <f t="shared" si="1"/>
        <v>1.5829640358354592E-2</v>
      </c>
      <c r="D13">
        <f t="shared" si="2"/>
        <v>4.6100622463579225E-4</v>
      </c>
      <c r="E13" s="4">
        <f>Input!I14</f>
        <v>4349.4787644787648</v>
      </c>
      <c r="F13">
        <f t="shared" si="3"/>
        <v>82.741312741312868</v>
      </c>
      <c r="G13">
        <f t="shared" si="4"/>
        <v>31.53430552079956</v>
      </c>
      <c r="H13">
        <f t="shared" si="5"/>
        <v>2622.1575884817016</v>
      </c>
      <c r="I13">
        <f t="shared" si="6"/>
        <v>27382546.802279949</v>
      </c>
      <c r="N13">
        <f>Input!J14</f>
        <v>10.579150579150337</v>
      </c>
      <c r="O13">
        <f t="shared" si="7"/>
        <v>4.7597597597596177</v>
      </c>
      <c r="P13">
        <f t="shared" si="8"/>
        <v>9.2473716354362009E-2</v>
      </c>
      <c r="Q13">
        <f t="shared" si="9"/>
        <v>21.78355901096549</v>
      </c>
      <c r="R13">
        <f t="shared" si="10"/>
        <v>2061.9879051990411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136</v>
      </c>
      <c r="B14">
        <f t="shared" si="0"/>
        <v>11</v>
      </c>
      <c r="C14">
        <f t="shared" si="1"/>
        <v>1.741260439419005E-2</v>
      </c>
      <c r="D14">
        <f t="shared" si="2"/>
        <v>5.5005413824442536E-4</v>
      </c>
      <c r="E14" s="4">
        <f>Input!I15</f>
        <v>4360.0557700557702</v>
      </c>
      <c r="F14">
        <f t="shared" si="3"/>
        <v>93.318318318318234</v>
      </c>
      <c r="G14">
        <f t="shared" si="4"/>
        <v>37.623793584782597</v>
      </c>
      <c r="H14">
        <f t="shared" si="5"/>
        <v>3101.8800852944128</v>
      </c>
      <c r="I14">
        <f t="shared" si="6"/>
        <v>27318853.32944363</v>
      </c>
      <c r="N14">
        <f>Input!J15</f>
        <v>10.577005577005366</v>
      </c>
      <c r="O14">
        <f t="shared" si="7"/>
        <v>4.7576147576146468</v>
      </c>
      <c r="P14">
        <f t="shared" si="8"/>
        <v>0.11032610488127262</v>
      </c>
      <c r="Q14">
        <f t="shared" si="9"/>
        <v>21.597291821824385</v>
      </c>
      <c r="R14">
        <f t="shared" si="10"/>
        <v>2060.3669015087194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137</v>
      </c>
      <c r="B15">
        <f t="shared" si="0"/>
        <v>12</v>
      </c>
      <c r="C15">
        <f t="shared" si="1"/>
        <v>1.8995568430025509E-2</v>
      </c>
      <c r="D15">
        <f t="shared" si="2"/>
        <v>6.4628758764121569E-4</v>
      </c>
      <c r="E15" s="4">
        <f>Input!I16</f>
        <v>4371.0081510081518</v>
      </c>
      <c r="F15">
        <f t="shared" si="3"/>
        <v>104.27069927069988</v>
      </c>
      <c r="G15">
        <f t="shared" si="4"/>
        <v>44.204050568545242</v>
      </c>
      <c r="H15">
        <f t="shared" si="5"/>
        <v>3608.0022863080553</v>
      </c>
      <c r="I15">
        <f t="shared" si="6"/>
        <v>27250109.991194673</v>
      </c>
      <c r="N15">
        <f>Input!J16</f>
        <v>10.952380952381645</v>
      </c>
      <c r="O15">
        <f t="shared" si="7"/>
        <v>5.1329901329909262</v>
      </c>
      <c r="P15">
        <f t="shared" si="8"/>
        <v>0.12961547941466331</v>
      </c>
      <c r="Q15">
        <f t="shared" si="9"/>
        <v>25.033757924049393</v>
      </c>
      <c r="R15">
        <f t="shared" si="10"/>
        <v>2058.6161353820657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138</v>
      </c>
      <c r="B16">
        <f t="shared" si="0"/>
        <v>13</v>
      </c>
      <c r="C16">
        <f t="shared" si="1"/>
        <v>2.0578532465860968E-2</v>
      </c>
      <c r="D16">
        <f t="shared" si="2"/>
        <v>7.4961508840659446E-4</v>
      </c>
      <c r="E16" s="4">
        <f>Input!I17</f>
        <v>4381.9755469755473</v>
      </c>
      <c r="F16">
        <f t="shared" si="3"/>
        <v>115.23809523809541</v>
      </c>
      <c r="G16">
        <f t="shared" si="4"/>
        <v>51.268680105579918</v>
      </c>
      <c r="H16">
        <f t="shared" si="5"/>
        <v>4092.0860723961023</v>
      </c>
      <c r="I16">
        <f t="shared" si="6"/>
        <v>27176402.853591561</v>
      </c>
      <c r="N16">
        <f>Input!J17</f>
        <v>10.967395967395532</v>
      </c>
      <c r="O16">
        <f t="shared" si="7"/>
        <v>5.1480051480048132</v>
      </c>
      <c r="P16">
        <f t="shared" si="8"/>
        <v>0.15032267671412872</v>
      </c>
      <c r="Q16">
        <f t="shared" si="9"/>
        <v>24.976830083846167</v>
      </c>
      <c r="R16">
        <f t="shared" si="10"/>
        <v>2056.7375112845834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139</v>
      </c>
      <c r="B17">
        <f t="shared" si="0"/>
        <v>14</v>
      </c>
      <c r="C17">
        <f t="shared" si="1"/>
        <v>2.2161496501696427E-2</v>
      </c>
      <c r="D17">
        <f t="shared" si="2"/>
        <v>8.5995353049190116E-4</v>
      </c>
      <c r="E17" s="4">
        <f>Input!I18</f>
        <v>4393.1059631059634</v>
      </c>
      <c r="F17">
        <f t="shared" si="3"/>
        <v>126.36851136851146</v>
      </c>
      <c r="G17">
        <f t="shared" si="4"/>
        <v>58.811850504799636</v>
      </c>
      <c r="H17">
        <f t="shared" si="5"/>
        <v>4563.9024270545733</v>
      </c>
      <c r="I17">
        <f t="shared" si="6"/>
        <v>27097813.162465099</v>
      </c>
      <c r="N17">
        <f>Input!J18</f>
        <v>11.130416130416052</v>
      </c>
      <c r="O17">
        <f t="shared" si="7"/>
        <v>5.3110253110253325</v>
      </c>
      <c r="P17">
        <f t="shared" si="8"/>
        <v>0.17243016560343322</v>
      </c>
      <c r="Q17">
        <f t="shared" si="9"/>
        <v>26.405160068553506</v>
      </c>
      <c r="R17">
        <f t="shared" si="10"/>
        <v>2054.7327947177846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140</v>
      </c>
      <c r="B18">
        <f t="shared" si="0"/>
        <v>15</v>
      </c>
      <c r="C18">
        <f t="shared" si="1"/>
        <v>2.3744460537531886E-2</v>
      </c>
      <c r="D18">
        <f t="shared" si="2"/>
        <v>9.772268476486972E-4</v>
      </c>
      <c r="E18" s="4">
        <f>Input!I19</f>
        <v>4404.3436293436289</v>
      </c>
      <c r="F18">
        <f t="shared" si="3"/>
        <v>137.60617760617697</v>
      </c>
      <c r="G18">
        <f t="shared" si="4"/>
        <v>66.828203912996059</v>
      </c>
      <c r="H18">
        <f t="shared" si="5"/>
        <v>5009.5215601126092</v>
      </c>
      <c r="I18">
        <f t="shared" si="6"/>
        <v>27014418.271387015</v>
      </c>
      <c r="N18">
        <f>Input!J19</f>
        <v>11.237666237665508</v>
      </c>
      <c r="O18">
        <f t="shared" si="7"/>
        <v>5.4182754182747885</v>
      </c>
      <c r="P18">
        <f t="shared" si="8"/>
        <v>0.19592178112614603</v>
      </c>
      <c r="Q18">
        <f t="shared" si="9"/>
        <v>27.272977511439652</v>
      </c>
      <c r="R18">
        <f t="shared" si="10"/>
        <v>2052.6036361513197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141</v>
      </c>
      <c r="B19">
        <f t="shared" si="0"/>
        <v>16</v>
      </c>
      <c r="C19">
        <f t="shared" si="1"/>
        <v>2.5327424573367344E-2</v>
      </c>
      <c r="D19">
        <f t="shared" si="2"/>
        <v>1.1013649757071469E-3</v>
      </c>
      <c r="E19" s="4">
        <f>Input!I20</f>
        <v>4413.8760188760189</v>
      </c>
      <c r="F19">
        <f t="shared" si="3"/>
        <v>147.13856713856694</v>
      </c>
      <c r="G19">
        <f t="shared" si="4"/>
        <v>75.312785221755931</v>
      </c>
      <c r="H19">
        <f t="shared" si="5"/>
        <v>5158.9429479612954</v>
      </c>
      <c r="I19">
        <f t="shared" si="6"/>
        <v>26926292.364206843</v>
      </c>
      <c r="N19">
        <f>Input!J20</f>
        <v>9.5323895323899706</v>
      </c>
      <c r="O19">
        <f t="shared" si="7"/>
        <v>3.7129987129992514</v>
      </c>
      <c r="P19">
        <f t="shared" si="8"/>
        <v>0.22078251656167816</v>
      </c>
      <c r="Q19">
        <f t="shared" si="9"/>
        <v>12.195573962660912</v>
      </c>
      <c r="R19">
        <f t="shared" si="10"/>
        <v>2050.3515897100615</v>
      </c>
    </row>
    <row r="20" spans="1:37" x14ac:dyDescent="0.25">
      <c r="A20">
        <f>Input!G21</f>
        <v>142</v>
      </c>
      <c r="B20">
        <f t="shared" si="0"/>
        <v>17</v>
      </c>
      <c r="C20">
        <f t="shared" si="1"/>
        <v>2.6910388609202803E-2</v>
      </c>
      <c r="D20">
        <f t="shared" si="2"/>
        <v>1.2323030223286996E-3</v>
      </c>
      <c r="E20" s="4">
        <f>Input!I21</f>
        <v>4423.4555984555991</v>
      </c>
      <c r="F20">
        <f t="shared" si="3"/>
        <v>156.71814671814718</v>
      </c>
      <c r="G20">
        <f t="shared" si="4"/>
        <v>84.26098542781952</v>
      </c>
      <c r="H20">
        <f t="shared" si="5"/>
        <v>5250.0402222525572</v>
      </c>
      <c r="I20">
        <f t="shared" si="6"/>
        <v>26833507.027468249</v>
      </c>
      <c r="N20">
        <f>Input!J21</f>
        <v>9.5795795795802405</v>
      </c>
      <c r="O20">
        <f t="shared" si="7"/>
        <v>3.7601887601895214</v>
      </c>
      <c r="P20">
        <f t="shared" si="8"/>
        <v>0.24699835779094001</v>
      </c>
      <c r="Q20">
        <f t="shared" si="9"/>
        <v>12.342506803505506</v>
      </c>
      <c r="R20">
        <f t="shared" si="10"/>
        <v>2047.9781280242735</v>
      </c>
    </row>
    <row r="21" spans="1:37" x14ac:dyDescent="0.25">
      <c r="A21">
        <f>Input!G22</f>
        <v>143</v>
      </c>
      <c r="B21">
        <f t="shared" si="0"/>
        <v>18</v>
      </c>
      <c r="C21">
        <f t="shared" si="1"/>
        <v>2.8493352645038262E-2</v>
      </c>
      <c r="D21">
        <f t="shared" si="2"/>
        <v>1.3699805950430823E-3</v>
      </c>
      <c r="E21" s="4">
        <f>Input!I22</f>
        <v>4433.3097383097383</v>
      </c>
      <c r="F21">
        <f t="shared" si="3"/>
        <v>166.57228657228643</v>
      </c>
      <c r="G21">
        <f t="shared" si="4"/>
        <v>93.668495810014633</v>
      </c>
      <c r="H21">
        <f t="shared" si="5"/>
        <v>5314.9627075091066</v>
      </c>
      <c r="I21">
        <f t="shared" si="6"/>
        <v>26736131.710684434</v>
      </c>
      <c r="N21">
        <f>Input!J22</f>
        <v>9.8541398541392482</v>
      </c>
      <c r="O21">
        <f t="shared" si="7"/>
        <v>4.0347490347485291</v>
      </c>
      <c r="P21">
        <f t="shared" si="8"/>
        <v>0.27455614935070222</v>
      </c>
      <c r="Q21">
        <f t="shared" si="9"/>
        <v>14.139050535396436</v>
      </c>
      <c r="R21">
        <f t="shared" si="10"/>
        <v>2045.4846542103937</v>
      </c>
    </row>
    <row r="22" spans="1:37" x14ac:dyDescent="0.25">
      <c r="A22">
        <f>Input!G23</f>
        <v>144</v>
      </c>
      <c r="B22">
        <f t="shared" si="0"/>
        <v>19</v>
      </c>
      <c r="C22">
        <f t="shared" si="1"/>
        <v>3.0076316680873721E-2</v>
      </c>
      <c r="D22">
        <f t="shared" si="2"/>
        <v>1.5143412500466125E-3</v>
      </c>
      <c r="E22" s="4">
        <f>Input!I23</f>
        <v>4443.337623337623</v>
      </c>
      <c r="F22">
        <f t="shared" si="3"/>
        <v>176.60017160017105</v>
      </c>
      <c r="G22">
        <f t="shared" si="4"/>
        <v>103.53127035725169</v>
      </c>
      <c r="H22">
        <f t="shared" si="5"/>
        <v>5339.064328847503</v>
      </c>
      <c r="I22">
        <f t="shared" si="6"/>
        <v>26634234.101234514</v>
      </c>
      <c r="N22">
        <f>Input!J23</f>
        <v>10.027885027884622</v>
      </c>
      <c r="O22">
        <f t="shared" si="7"/>
        <v>4.208494208493903</v>
      </c>
      <c r="P22">
        <f t="shared" si="8"/>
        <v>0.30344348465716298</v>
      </c>
      <c r="Q22">
        <f t="shared" si="9"/>
        <v>15.249421155737847</v>
      </c>
      <c r="R22">
        <f t="shared" si="10"/>
        <v>2042.8725116645942</v>
      </c>
    </row>
    <row r="23" spans="1:37" x14ac:dyDescent="0.25">
      <c r="A23">
        <f>Input!G24</f>
        <v>145</v>
      </c>
      <c r="B23">
        <f t="shared" si="0"/>
        <v>20</v>
      </c>
      <c r="C23">
        <f t="shared" si="1"/>
        <v>3.1659280716709183E-2</v>
      </c>
      <c r="D23">
        <f t="shared" si="2"/>
        <v>1.6653320346892925E-3</v>
      </c>
      <c r="E23" s="4">
        <f>Input!I24</f>
        <v>4453.2368082368075</v>
      </c>
      <c r="F23">
        <f t="shared" si="3"/>
        <v>186.4993564993556</v>
      </c>
      <c r="G23">
        <f t="shared" si="4"/>
        <v>113.84549459684479</v>
      </c>
      <c r="H23">
        <f t="shared" si="5"/>
        <v>5278.5836493491124</v>
      </c>
      <c r="I23">
        <f t="shared" si="6"/>
        <v>26527880.433164459</v>
      </c>
      <c r="N23">
        <f>Input!J24</f>
        <v>9.8991848991845472</v>
      </c>
      <c r="O23">
        <f t="shared" si="7"/>
        <v>4.0797940797938281</v>
      </c>
      <c r="P23">
        <f t="shared" si="8"/>
        <v>0.33364861497443887</v>
      </c>
      <c r="Q23">
        <f t="shared" si="9"/>
        <v>14.03360584358688</v>
      </c>
      <c r="R23">
        <f t="shared" si="10"/>
        <v>2040.1429921610379</v>
      </c>
    </row>
    <row r="24" spans="1:37" x14ac:dyDescent="0.25">
      <c r="A24">
        <f>Input!G25</f>
        <v>146</v>
      </c>
      <c r="B24">
        <f t="shared" si="0"/>
        <v>21</v>
      </c>
      <c r="C24">
        <f t="shared" si="1"/>
        <v>3.3242244752544642E-2</v>
      </c>
      <c r="D24">
        <f t="shared" si="2"/>
        <v>1.8229031037289923E-3</v>
      </c>
      <c r="E24" s="4">
        <f>Input!I25</f>
        <v>4463.1767481767483</v>
      </c>
      <c r="F24">
        <f t="shared" si="3"/>
        <v>196.43929643929641</v>
      </c>
      <c r="G24">
        <f t="shared" si="4"/>
        <v>124.60755946132659</v>
      </c>
      <c r="H24">
        <f t="shared" si="5"/>
        <v>5159.7984372722376</v>
      </c>
      <c r="I24">
        <f t="shared" si="6"/>
        <v>26417135.744064651</v>
      </c>
      <c r="N24">
        <f>Input!J25</f>
        <v>9.9399399399408139</v>
      </c>
      <c r="O24">
        <f t="shared" si="7"/>
        <v>4.1205491205500948</v>
      </c>
      <c r="P24">
        <f t="shared" si="8"/>
        <v>0.36516037313719552</v>
      </c>
      <c r="Q24">
        <f t="shared" si="9"/>
        <v>14.102944644195427</v>
      </c>
      <c r="R24">
        <f t="shared" si="10"/>
        <v>2037.2973426165795</v>
      </c>
    </row>
    <row r="25" spans="1:37" x14ac:dyDescent="0.25">
      <c r="A25">
        <f>Input!G26</f>
        <v>147</v>
      </c>
      <c r="B25">
        <f t="shared" si="0"/>
        <v>22</v>
      </c>
      <c r="C25">
        <f t="shared" si="1"/>
        <v>3.4825208788380101E-2</v>
      </c>
      <c r="D25">
        <f t="shared" si="2"/>
        <v>1.9870073944349403E-3</v>
      </c>
      <c r="E25" s="4">
        <f>Input!I26</f>
        <v>4473.3419133419129</v>
      </c>
      <c r="F25">
        <f t="shared" si="3"/>
        <v>206.60446160446099</v>
      </c>
      <c r="G25">
        <f t="shared" si="4"/>
        <v>135.81403917416446</v>
      </c>
      <c r="H25">
        <f t="shared" si="5"/>
        <v>5011.2839078598299</v>
      </c>
      <c r="I25">
        <f t="shared" si="6"/>
        <v>26302064.090620991</v>
      </c>
      <c r="N25">
        <f>Input!J26</f>
        <v>10.165165165164581</v>
      </c>
      <c r="O25">
        <f t="shared" si="7"/>
        <v>4.3457743457738616</v>
      </c>
      <c r="P25">
        <f t="shared" si="8"/>
        <v>0.39796810903962471</v>
      </c>
      <c r="Q25">
        <f t="shared" si="9"/>
        <v>15.585174082797739</v>
      </c>
      <c r="R25">
        <f t="shared" si="10"/>
        <v>2034.3367707926557</v>
      </c>
    </row>
    <row r="26" spans="1:37" x14ac:dyDescent="0.25">
      <c r="A26">
        <f>Input!G27</f>
        <v>148</v>
      </c>
      <c r="B26">
        <f t="shared" si="0"/>
        <v>23</v>
      </c>
      <c r="C26">
        <f t="shared" si="1"/>
        <v>3.6408172824215559E-2</v>
      </c>
      <c r="D26">
        <f t="shared" si="2"/>
        <v>2.1576003491947751E-3</v>
      </c>
      <c r="E26" s="4">
        <f>Input!I27</f>
        <v>4483.7258687258682</v>
      </c>
      <c r="F26">
        <f t="shared" si="3"/>
        <v>216.98841698841625</v>
      </c>
      <c r="G26">
        <f t="shared" si="4"/>
        <v>147.4616723789066</v>
      </c>
      <c r="H26">
        <f t="shared" si="5"/>
        <v>4833.9682159959793</v>
      </c>
      <c r="I26">
        <f t="shared" si="6"/>
        <v>26182728.73088862</v>
      </c>
      <c r="N26">
        <f>Input!J27</f>
        <v>10.383955383955254</v>
      </c>
      <c r="O26">
        <f t="shared" si="7"/>
        <v>4.5645645645645345</v>
      </c>
      <c r="P26">
        <f t="shared" si="8"/>
        <v>0.43206163461886871</v>
      </c>
      <c r="Q26">
        <f t="shared" si="9"/>
        <v>17.077580466009515</v>
      </c>
      <c r="R26">
        <f t="shared" si="10"/>
        <v>2031.2624501401258</v>
      </c>
    </row>
    <row r="27" spans="1:37" x14ac:dyDescent="0.25">
      <c r="A27">
        <f>Input!G28</f>
        <v>149</v>
      </c>
      <c r="B27">
        <f t="shared" si="0"/>
        <v>24</v>
      </c>
      <c r="C27">
        <f t="shared" si="1"/>
        <v>3.7991136860051018E-2</v>
      </c>
      <c r="D27">
        <f t="shared" si="2"/>
        <v>2.3346396768748083E-3</v>
      </c>
      <c r="E27" s="4">
        <f>Input!I28</f>
        <v>4494.6181896181897</v>
      </c>
      <c r="F27">
        <f t="shared" si="3"/>
        <v>227.8807378807378</v>
      </c>
      <c r="G27">
        <f t="shared" si="4"/>
        <v>159.54734591388194</v>
      </c>
      <c r="H27">
        <f t="shared" si="5"/>
        <v>4669.4524576959602</v>
      </c>
      <c r="I27">
        <f t="shared" si="6"/>
        <v>26059192.279485215</v>
      </c>
      <c r="N27">
        <f>Input!J28</f>
        <v>10.89232089232155</v>
      </c>
      <c r="O27">
        <f t="shared" si="7"/>
        <v>5.0729300729308306</v>
      </c>
      <c r="P27">
        <f t="shared" si="8"/>
        <v>0.46743117658106964</v>
      </c>
      <c r="Q27">
        <f t="shared" si="9"/>
        <v>21.210620084278869</v>
      </c>
      <c r="R27">
        <f t="shared" si="10"/>
        <v>2028.0755239456623</v>
      </c>
    </row>
    <row r="28" spans="1:37" x14ac:dyDescent="0.25">
      <c r="A28">
        <f>Input!G29</f>
        <v>150</v>
      </c>
      <c r="B28">
        <f t="shared" si="0"/>
        <v>25</v>
      </c>
      <c r="C28">
        <f t="shared" si="1"/>
        <v>3.9574100895886477E-2</v>
      </c>
      <c r="D28">
        <f t="shared" si="2"/>
        <v>2.5180851460994756E-3</v>
      </c>
      <c r="E28" s="4">
        <f>Input!I29</f>
        <v>4505.6756756756758</v>
      </c>
      <c r="F28">
        <f t="shared" si="3"/>
        <v>238.93822393822393</v>
      </c>
      <c r="G28">
        <f t="shared" si="4"/>
        <v>172.06808076533576</v>
      </c>
      <c r="H28">
        <f t="shared" si="5"/>
        <v>4471.6160479625614</v>
      </c>
      <c r="I28">
        <f t="shared" si="6"/>
        <v>25931516.840538509</v>
      </c>
      <c r="N28">
        <f>Input!J29</f>
        <v>11.05748605748613</v>
      </c>
      <c r="O28">
        <f t="shared" si="7"/>
        <v>5.2380952380954113</v>
      </c>
      <c r="P28">
        <f t="shared" si="8"/>
        <v>0.50406733550218785</v>
      </c>
      <c r="Q28">
        <f t="shared" si="9"/>
        <v>22.411020182531196</v>
      </c>
      <c r="R28">
        <f t="shared" si="10"/>
        <v>2024.7771089034738</v>
      </c>
    </row>
    <row r="29" spans="1:37" x14ac:dyDescent="0.25">
      <c r="A29">
        <f>Input!G30</f>
        <v>151</v>
      </c>
      <c r="B29">
        <f t="shared" si="0"/>
        <v>26</v>
      </c>
      <c r="C29">
        <f t="shared" si="1"/>
        <v>4.1157064931721936E-2</v>
      </c>
      <c r="D29">
        <f t="shared" si="2"/>
        <v>2.7078984050512211E-3</v>
      </c>
      <c r="E29" s="4">
        <f>Input!I30</f>
        <v>4516.9734019734015</v>
      </c>
      <c r="F29">
        <f t="shared" si="3"/>
        <v>250.23595023594953</v>
      </c>
      <c r="G29">
        <f t="shared" si="4"/>
        <v>185.02101983037335</v>
      </c>
      <c r="H29">
        <f t="shared" si="5"/>
        <v>4252.987147804145</v>
      </c>
      <c r="I29">
        <f t="shared" si="6"/>
        <v>25799764.122197684</v>
      </c>
      <c r="N29">
        <f>Input!J30</f>
        <v>11.297726297725603</v>
      </c>
      <c r="O29">
        <f t="shared" si="7"/>
        <v>5.4783354783348841</v>
      </c>
      <c r="P29">
        <f t="shared" si="8"/>
        <v>0.54196105022324759</v>
      </c>
      <c r="Q29">
        <f t="shared" si="9"/>
        <v>24.367792494514486</v>
      </c>
      <c r="R29">
        <f t="shared" si="10"/>
        <v>2021.3682982100613</v>
      </c>
    </row>
    <row r="30" spans="1:37" x14ac:dyDescent="0.25">
      <c r="A30">
        <f>Input!G31</f>
        <v>152</v>
      </c>
      <c r="B30">
        <f t="shared" si="0"/>
        <v>27</v>
      </c>
      <c r="C30">
        <f t="shared" si="1"/>
        <v>4.2740028967557395E-2</v>
      </c>
      <c r="D30">
        <f t="shared" si="2"/>
        <v>2.9040428234814297E-3</v>
      </c>
      <c r="E30" s="4">
        <f>Input!I31</f>
        <v>4528.2582582582581</v>
      </c>
      <c r="F30">
        <f t="shared" si="3"/>
        <v>261.52080652080622</v>
      </c>
      <c r="G30">
        <f t="shared" si="4"/>
        <v>198.40341719509922</v>
      </c>
      <c r="H30">
        <f t="shared" si="5"/>
        <v>3983.8048352928713</v>
      </c>
      <c r="I30">
        <f t="shared" si="6"/>
        <v>25663995.535748448</v>
      </c>
      <c r="N30">
        <f>Input!J31</f>
        <v>11.284856284856687</v>
      </c>
      <c r="O30">
        <f t="shared" si="7"/>
        <v>5.465465465465968</v>
      </c>
      <c r="P30">
        <f t="shared" si="8"/>
        <v>0.58110356667787988</v>
      </c>
      <c r="Q30">
        <f t="shared" si="9"/>
        <v>23.856991158332772</v>
      </c>
      <c r="R30">
        <f t="shared" si="10"/>
        <v>2017.8501642599651</v>
      </c>
    </row>
    <row r="31" spans="1:37" x14ac:dyDescent="0.25">
      <c r="A31">
        <f>Input!G32</f>
        <v>153</v>
      </c>
      <c r="B31">
        <f t="shared" si="0"/>
        <v>28</v>
      </c>
      <c r="C31">
        <f t="shared" si="1"/>
        <v>4.4322993003392853E-2</v>
      </c>
      <c r="D31">
        <f t="shared" si="2"/>
        <v>3.1064833534595435E-3</v>
      </c>
      <c r="E31" s="4">
        <f>Input!I32</f>
        <v>4539.5388245388249</v>
      </c>
      <c r="F31">
        <f t="shared" si="3"/>
        <v>272.80137280137296</v>
      </c>
      <c r="G31">
        <f t="shared" si="4"/>
        <v>212.21262869096384</v>
      </c>
      <c r="H31">
        <f t="shared" si="5"/>
        <v>3670.9959128766363</v>
      </c>
      <c r="I31">
        <f t="shared" si="6"/>
        <v>25524272.281773351</v>
      </c>
      <c r="N31">
        <f>Input!J32</f>
        <v>11.280566280566745</v>
      </c>
      <c r="O31">
        <f t="shared" si="7"/>
        <v>5.4611754611760261</v>
      </c>
      <c r="P31">
        <f t="shared" si="8"/>
        <v>0.6214864104575506</v>
      </c>
      <c r="Q31">
        <f t="shared" si="9"/>
        <v>23.4225901076443</v>
      </c>
      <c r="R31">
        <f t="shared" si="10"/>
        <v>2014.2237610052453</v>
      </c>
    </row>
    <row r="32" spans="1:37" x14ac:dyDescent="0.25">
      <c r="A32">
        <f>Input!G33</f>
        <v>154</v>
      </c>
      <c r="B32">
        <f t="shared" si="0"/>
        <v>29</v>
      </c>
      <c r="C32">
        <f t="shared" si="1"/>
        <v>4.5905957039228312E-2</v>
      </c>
      <c r="D32">
        <f t="shared" si="2"/>
        <v>3.3151864060372905E-3</v>
      </c>
      <c r="E32" s="4">
        <f>Input!I33</f>
        <v>4551.3620763620766</v>
      </c>
      <c r="F32">
        <f t="shared" si="3"/>
        <v>284.62462462462463</v>
      </c>
      <c r="G32">
        <f t="shared" si="4"/>
        <v>226.44610353631725</v>
      </c>
      <c r="H32">
        <f t="shared" si="5"/>
        <v>3384.7403160226263</v>
      </c>
      <c r="I32">
        <f t="shared" si="6"/>
        <v>25380655.42534218</v>
      </c>
      <c r="N32">
        <f>Input!J33</f>
        <v>11.823251823251667</v>
      </c>
      <c r="O32">
        <f t="shared" si="7"/>
        <v>6.0038610038609477</v>
      </c>
      <c r="P32">
        <f t="shared" si="8"/>
        <v>0.66310136254997887</v>
      </c>
      <c r="Q32">
        <f t="shared" si="9"/>
        <v>28.523713546256072</v>
      </c>
      <c r="R32">
        <f t="shared" si="10"/>
        <v>2010.4901260296901</v>
      </c>
    </row>
    <row r="33" spans="1:18" x14ac:dyDescent="0.25">
      <c r="A33">
        <f>Input!G34</f>
        <v>155</v>
      </c>
      <c r="B33">
        <f t="shared" si="0"/>
        <v>30</v>
      </c>
      <c r="C33">
        <f t="shared" si="1"/>
        <v>4.7488921075063771E-2</v>
      </c>
      <c r="D33">
        <f t="shared" si="2"/>
        <v>3.5301197415143512E-3</v>
      </c>
      <c r="E33" s="4">
        <f>Input!I34</f>
        <v>4563.4491634491642</v>
      </c>
      <c r="F33">
        <f t="shared" si="3"/>
        <v>296.71171171171227</v>
      </c>
      <c r="G33">
        <f t="shared" si="4"/>
        <v>241.10137690529405</v>
      </c>
      <c r="H33">
        <f t="shared" si="5"/>
        <v>3092.5093372819301</v>
      </c>
      <c r="I33">
        <f t="shared" si="6"/>
        <v>25233205.961853337</v>
      </c>
      <c r="N33">
        <f>Input!J34</f>
        <v>12.087087087087639</v>
      </c>
      <c r="O33">
        <f t="shared" si="7"/>
        <v>6.2676962676969197</v>
      </c>
      <c r="P33">
        <f t="shared" si="8"/>
        <v>0.7059404377882299</v>
      </c>
      <c r="Q33">
        <f t="shared" si="9"/>
        <v>30.9331279115233</v>
      </c>
      <c r="R33">
        <f t="shared" si="10"/>
        <v>2006.6502823794981</v>
      </c>
    </row>
    <row r="34" spans="1:18" x14ac:dyDescent="0.25">
      <c r="A34">
        <f>Input!G35</f>
        <v>156</v>
      </c>
      <c r="B34">
        <f t="shared" si="0"/>
        <v>31</v>
      </c>
      <c r="C34">
        <f t="shared" si="1"/>
        <v>4.907188511089923E-2</v>
      </c>
      <c r="D34">
        <f t="shared" si="2"/>
        <v>3.7512523713953082E-3</v>
      </c>
      <c r="E34" s="4">
        <f>Input!I35</f>
        <v>4575.7378807378818</v>
      </c>
      <c r="F34">
        <f t="shared" si="3"/>
        <v>309.0004290004299</v>
      </c>
      <c r="G34">
        <f t="shared" si="4"/>
        <v>256.17606329362087</v>
      </c>
      <c r="H34">
        <f t="shared" si="5"/>
        <v>2790.4136123267022</v>
      </c>
      <c r="I34">
        <f t="shared" si="6"/>
        <v>25081984.874862932</v>
      </c>
      <c r="N34">
        <f>Input!J35</f>
        <v>12.288717288717635</v>
      </c>
      <c r="O34">
        <f t="shared" si="7"/>
        <v>6.4693264693269157</v>
      </c>
      <c r="P34">
        <f t="shared" si="8"/>
        <v>0.74999586562873599</v>
      </c>
      <c r="Q34">
        <f t="shared" si="9"/>
        <v>32.710742554398585</v>
      </c>
      <c r="R34">
        <f t="shared" si="10"/>
        <v>2002.7052401848639</v>
      </c>
    </row>
    <row r="35" spans="1:18" x14ac:dyDescent="0.25">
      <c r="A35">
        <f>Input!G36</f>
        <v>157</v>
      </c>
      <c r="B35">
        <f t="shared" si="0"/>
        <v>32</v>
      </c>
      <c r="C35">
        <f t="shared" si="1"/>
        <v>5.0654849146734689E-2</v>
      </c>
      <c r="D35">
        <f t="shared" si="2"/>
        <v>3.9785544704497794E-3</v>
      </c>
      <c r="E35" s="4">
        <f>Input!I36</f>
        <v>4588.2496782496773</v>
      </c>
      <c r="F35">
        <f t="shared" si="3"/>
        <v>321.51222651222542</v>
      </c>
      <c r="G35">
        <f t="shared" si="4"/>
        <v>271.6678505728525</v>
      </c>
      <c r="H35">
        <f t="shared" si="5"/>
        <v>2484.4618127855383</v>
      </c>
      <c r="I35">
        <f t="shared" si="6"/>
        <v>24927053.187011354</v>
      </c>
      <c r="N35">
        <f>Input!J36</f>
        <v>12.511797511795521</v>
      </c>
      <c r="O35">
        <f t="shared" si="7"/>
        <v>6.692406692404802</v>
      </c>
      <c r="P35">
        <f t="shared" si="8"/>
        <v>0.79526007294095336</v>
      </c>
      <c r="Q35">
        <f t="shared" si="9"/>
        <v>34.776338251453893</v>
      </c>
      <c r="R35">
        <f t="shared" si="10"/>
        <v>1998.6559981010917</v>
      </c>
    </row>
    <row r="36" spans="1:18" x14ac:dyDescent="0.25">
      <c r="A36">
        <f>Input!G37</f>
        <v>158</v>
      </c>
      <c r="B36">
        <f t="shared" si="0"/>
        <v>33</v>
      </c>
      <c r="C36">
        <f t="shared" si="1"/>
        <v>5.2237813182570147E-2</v>
      </c>
      <c r="D36">
        <f t="shared" si="2"/>
        <v>4.2119972975470168E-3</v>
      </c>
      <c r="E36" s="4">
        <f>Input!I37</f>
        <v>4600.7421707421709</v>
      </c>
      <c r="F36">
        <f t="shared" si="3"/>
        <v>334.00471900471894</v>
      </c>
      <c r="G36">
        <f t="shared" si="4"/>
        <v>287.57449464240779</v>
      </c>
      <c r="H36">
        <f t="shared" si="5"/>
        <v>2155.7657343345518</v>
      </c>
      <c r="I36">
        <f t="shared" si="6"/>
        <v>24768472.004972894</v>
      </c>
      <c r="N36">
        <f>Input!J37</f>
        <v>12.492492492493511</v>
      </c>
      <c r="O36">
        <f t="shared" si="7"/>
        <v>6.6731016731027921</v>
      </c>
      <c r="P36">
        <f t="shared" si="8"/>
        <v>0.84172566854326192</v>
      </c>
      <c r="Q36">
        <f t="shared" si="9"/>
        <v>34.004946106552673</v>
      </c>
      <c r="R36">
        <f t="shared" si="10"/>
        <v>1994.5035445931426</v>
      </c>
    </row>
    <row r="37" spans="1:18" x14ac:dyDescent="0.25">
      <c r="A37">
        <f>Input!G38</f>
        <v>159</v>
      </c>
      <c r="B37">
        <f t="shared" si="0"/>
        <v>34</v>
      </c>
      <c r="C37">
        <f t="shared" si="1"/>
        <v>5.3820777218405606E-2</v>
      </c>
      <c r="D37">
        <f t="shared" si="2"/>
        <v>4.451553124146447E-3</v>
      </c>
      <c r="E37" s="4">
        <f>Input!I38</f>
        <v>4613.2282282282276</v>
      </c>
      <c r="F37">
        <f t="shared" si="3"/>
        <v>346.49077649077572</v>
      </c>
      <c r="G37">
        <f t="shared" si="4"/>
        <v>303.89381460303554</v>
      </c>
      <c r="H37">
        <f t="shared" si="5"/>
        <v>1814.5011620655894</v>
      </c>
      <c r="I37">
        <f t="shared" si="6"/>
        <v>24606302.559206784</v>
      </c>
      <c r="N37">
        <f>Input!J38</f>
        <v>12.486057486056779</v>
      </c>
      <c r="O37">
        <f t="shared" si="7"/>
        <v>6.6666666666660603</v>
      </c>
      <c r="P37">
        <f t="shared" si="8"/>
        <v>0.889385429261766</v>
      </c>
      <c r="Q37">
        <f t="shared" si="9"/>
        <v>33.376978496063693</v>
      </c>
      <c r="R37">
        <f t="shared" si="10"/>
        <v>1990.2488590837318</v>
      </c>
    </row>
    <row r="38" spans="1:18" x14ac:dyDescent="0.25">
      <c r="A38">
        <f>Input!G39</f>
        <v>160</v>
      </c>
      <c r="B38">
        <f t="shared" si="0"/>
        <v>35</v>
      </c>
      <c r="C38">
        <f t="shared" si="1"/>
        <v>5.5403741254241065E-2</v>
      </c>
      <c r="D38">
        <f t="shared" si="2"/>
        <v>4.6971951694973653E-3</v>
      </c>
      <c r="E38" s="4">
        <f>Input!I39</f>
        <v>4626.398541398542</v>
      </c>
      <c r="F38">
        <f t="shared" si="3"/>
        <v>359.66108966109005</v>
      </c>
      <c r="G38">
        <f t="shared" si="4"/>
        <v>320.62368838715111</v>
      </c>
      <c r="H38">
        <f t="shared" si="5"/>
        <v>1523.9186982225297</v>
      </c>
      <c r="I38">
        <f t="shared" si="6"/>
        <v>24440606.239166413</v>
      </c>
      <c r="N38">
        <f>Input!J39</f>
        <v>13.17031317031433</v>
      </c>
      <c r="O38">
        <f t="shared" si="7"/>
        <v>7.3509223509236108</v>
      </c>
      <c r="P38">
        <f t="shared" si="8"/>
        <v>0.9382322873229979</v>
      </c>
      <c r="Q38">
        <f t="shared" si="9"/>
        <v>41.122593851802037</v>
      </c>
      <c r="R38">
        <f t="shared" si="10"/>
        <v>1985.8929129819956</v>
      </c>
    </row>
    <row r="39" spans="1:18" x14ac:dyDescent="0.25">
      <c r="A39">
        <f>Input!G40</f>
        <v>161</v>
      </c>
      <c r="B39">
        <f t="shared" si="0"/>
        <v>36</v>
      </c>
      <c r="C39">
        <f t="shared" si="1"/>
        <v>5.6986705290076524E-2</v>
      </c>
      <c r="D39">
        <f t="shared" si="2"/>
        <v>4.9488975417422464E-3</v>
      </c>
      <c r="E39" s="4">
        <f>Input!I40</f>
        <v>4639.3071643071644</v>
      </c>
      <c r="F39">
        <f t="shared" si="3"/>
        <v>372.56971256971246</v>
      </c>
      <c r="G39">
        <f t="shared" si="4"/>
        <v>337.76204879101113</v>
      </c>
      <c r="H39">
        <f t="shared" si="5"/>
        <v>1211.5734577311173</v>
      </c>
      <c r="I39">
        <f t="shared" si="6"/>
        <v>24271444.624525238</v>
      </c>
      <c r="N39">
        <f>Input!J40</f>
        <v>12.908622908622419</v>
      </c>
      <c r="O39">
        <f t="shared" si="7"/>
        <v>7.0892320892317002</v>
      </c>
      <c r="P39">
        <f t="shared" si="8"/>
        <v>0.98825931891978636</v>
      </c>
      <c r="Q39">
        <f t="shared" si="9"/>
        <v>37.221868744087438</v>
      </c>
      <c r="R39">
        <f t="shared" si="10"/>
        <v>1981.4366706071849</v>
      </c>
    </row>
    <row r="40" spans="1:18" x14ac:dyDescent="0.25">
      <c r="A40">
        <f>Input!G41</f>
        <v>162</v>
      </c>
      <c r="B40">
        <f t="shared" si="0"/>
        <v>37</v>
      </c>
      <c r="C40">
        <f t="shared" si="1"/>
        <v>5.8569669325911983E-2</v>
      </c>
      <c r="D40">
        <f t="shared" si="2"/>
        <v>5.2066351842345896E-3</v>
      </c>
      <c r="E40" s="4">
        <f>Input!I41</f>
        <v>4653.2410982410984</v>
      </c>
      <c r="F40">
        <f t="shared" si="3"/>
        <v>386.50364650364645</v>
      </c>
      <c r="G40">
        <f t="shared" si="4"/>
        <v>355.30687986181977</v>
      </c>
      <c r="H40">
        <f t="shared" si="5"/>
        <v>973.23824890459014</v>
      </c>
      <c r="I40">
        <f t="shared" si="6"/>
        <v>24098879.512894992</v>
      </c>
      <c r="N40">
        <f>Input!J41</f>
        <v>13.933933933933986</v>
      </c>
      <c r="O40">
        <f t="shared" si="7"/>
        <v>8.1145431145432667</v>
      </c>
      <c r="P40">
        <f t="shared" si="8"/>
        <v>1.0394597338128118</v>
      </c>
      <c r="Q40">
        <f t="shared" si="9"/>
        <v>50.05680484428828</v>
      </c>
      <c r="R40">
        <f t="shared" si="10"/>
        <v>1976.8810900197459</v>
      </c>
    </row>
    <row r="41" spans="1:18" x14ac:dyDescent="0.25">
      <c r="A41">
        <f>Input!G42</f>
        <v>163</v>
      </c>
      <c r="B41">
        <f t="shared" si="0"/>
        <v>38</v>
      </c>
      <c r="C41">
        <f t="shared" si="1"/>
        <v>6.0152633361747442E-2</v>
      </c>
      <c r="D41">
        <f t="shared" si="2"/>
        <v>5.4703838264795841E-3</v>
      </c>
      <c r="E41" s="4">
        <f>Input!I42</f>
        <v>4667.4281424281426</v>
      </c>
      <c r="F41">
        <f t="shared" si="3"/>
        <v>400.69069069069064</v>
      </c>
      <c r="G41">
        <f t="shared" si="4"/>
        <v>373.25621359928118</v>
      </c>
      <c r="H41">
        <f t="shared" si="5"/>
        <v>752.6505332790706</v>
      </c>
      <c r="I41">
        <f t="shared" si="6"/>
        <v>23922972.944445189</v>
      </c>
      <c r="N41">
        <f>Input!J42</f>
        <v>14.187044187044194</v>
      </c>
      <c r="O41">
        <f t="shared" si="7"/>
        <v>8.3676533676534746</v>
      </c>
      <c r="P41">
        <f t="shared" si="8"/>
        <v>1.09182686584986</v>
      </c>
      <c r="Q41">
        <f t="shared" si="9"/>
        <v>52.937651284347815</v>
      </c>
      <c r="R41">
        <f t="shared" si="10"/>
        <v>1972.2271237703949</v>
      </c>
    </row>
    <row r="42" spans="1:18" x14ac:dyDescent="0.25">
      <c r="A42">
        <f>Input!G43</f>
        <v>164</v>
      </c>
      <c r="B42">
        <f t="shared" si="0"/>
        <v>39</v>
      </c>
      <c r="C42">
        <f t="shared" si="1"/>
        <v>6.17355973975829E-2</v>
      </c>
      <c r="D42">
        <f t="shared" si="2"/>
        <v>5.7401199391868161E-3</v>
      </c>
      <c r="E42" s="4">
        <f>Input!I43</f>
        <v>4681.999141999142</v>
      </c>
      <c r="F42">
        <f t="shared" si="3"/>
        <v>415.26169026169009</v>
      </c>
      <c r="G42">
        <f t="shared" si="4"/>
        <v>391.60812693693589</v>
      </c>
      <c r="H42">
        <f t="shared" si="5"/>
        <v>559.49105795815706</v>
      </c>
      <c r="I42">
        <f t="shared" si="6"/>
        <v>23743787.223773833</v>
      </c>
      <c r="N42">
        <f>Input!J43</f>
        <v>14.570999570999447</v>
      </c>
      <c r="O42">
        <f t="shared" si="7"/>
        <v>8.7516087516087282</v>
      </c>
      <c r="P42">
        <f t="shared" si="8"/>
        <v>1.1453541643009384</v>
      </c>
      <c r="Q42">
        <f t="shared" si="9"/>
        <v>57.855108846940794</v>
      </c>
      <c r="R42">
        <f t="shared" si="10"/>
        <v>1967.4757195763309</v>
      </c>
    </row>
    <row r="43" spans="1:18" x14ac:dyDescent="0.25">
      <c r="A43">
        <f>Input!G44</f>
        <v>165</v>
      </c>
      <c r="B43">
        <f t="shared" si="0"/>
        <v>40</v>
      </c>
      <c r="C43">
        <f t="shared" si="1"/>
        <v>6.3318561433418366E-2</v>
      </c>
      <c r="D43">
        <f t="shared" si="2"/>
        <v>6.0158206929925677E-3</v>
      </c>
      <c r="E43" s="4">
        <f>Input!I44</f>
        <v>4697.790647790649</v>
      </c>
      <c r="F43">
        <f t="shared" si="3"/>
        <v>431.0531960531971</v>
      </c>
      <c r="G43">
        <f t="shared" si="4"/>
        <v>410.36073897294358</v>
      </c>
      <c r="H43">
        <f t="shared" si="5"/>
        <v>428.17778001813394</v>
      </c>
      <c r="I43">
        <f t="shared" si="6"/>
        <v>23561384.939334784</v>
      </c>
      <c r="N43">
        <f>Input!J44</f>
        <v>15.791505791507007</v>
      </c>
      <c r="O43">
        <f t="shared" si="7"/>
        <v>9.9721149721162874</v>
      </c>
      <c r="P43">
        <f t="shared" si="8"/>
        <v>1.2000351859210809</v>
      </c>
      <c r="Q43">
        <f t="shared" si="9"/>
        <v>76.949383775374542</v>
      </c>
      <c r="R43">
        <f t="shared" si="10"/>
        <v>1962.6278209325055</v>
      </c>
    </row>
    <row r="44" spans="1:18" x14ac:dyDescent="0.25">
      <c r="A44">
        <f>Input!G45</f>
        <v>166</v>
      </c>
      <c r="B44">
        <f t="shared" si="0"/>
        <v>41</v>
      </c>
      <c r="C44">
        <f t="shared" si="1"/>
        <v>6.4901525469253818E-2</v>
      </c>
      <c r="D44">
        <f t="shared" si="2"/>
        <v>6.297463920466876E-3</v>
      </c>
      <c r="E44" s="4">
        <f>Input!I45</f>
        <v>4714.1269841269841</v>
      </c>
      <c r="F44">
        <f t="shared" si="3"/>
        <v>447.38953238953218</v>
      </c>
      <c r="G44">
        <f t="shared" si="4"/>
        <v>429.51220842418195</v>
      </c>
      <c r="H44">
        <f t="shared" si="5"/>
        <v>319.59871216208563</v>
      </c>
      <c r="I44">
        <f t="shared" si="6"/>
        <v>23375828.980684172</v>
      </c>
      <c r="N44">
        <f>Input!J45</f>
        <v>16.33633633633508</v>
      </c>
      <c r="O44">
        <f t="shared" si="7"/>
        <v>10.516945516944361</v>
      </c>
      <c r="P44">
        <f t="shared" si="8"/>
        <v>1.2558635876641806</v>
      </c>
      <c r="Q44">
        <f t="shared" si="9"/>
        <v>85.767638500839908</v>
      </c>
      <c r="R44">
        <f t="shared" si="10"/>
        <v>1957.6843676648218</v>
      </c>
    </row>
    <row r="45" spans="1:18" x14ac:dyDescent="0.25">
      <c r="A45">
        <f>Input!G46</f>
        <v>167</v>
      </c>
      <c r="B45">
        <f t="shared" si="0"/>
        <v>42</v>
      </c>
      <c r="C45">
        <f t="shared" si="1"/>
        <v>6.6484489505089284E-2</v>
      </c>
      <c r="D45">
        <f t="shared" si="2"/>
        <v>6.5850280810692847E-3</v>
      </c>
      <c r="E45" s="4">
        <f>Input!I46</f>
        <v>4730.5555555555557</v>
      </c>
      <c r="F45">
        <f t="shared" si="3"/>
        <v>463.81810381810374</v>
      </c>
      <c r="G45">
        <f t="shared" si="4"/>
        <v>449.06073128075872</v>
      </c>
      <c r="H45">
        <f t="shared" si="5"/>
        <v>217.78004420598501</v>
      </c>
      <c r="I45">
        <f t="shared" si="6"/>
        <v>23187182.553775709</v>
      </c>
      <c r="N45">
        <f>Input!J46</f>
        <v>16.428571428571558</v>
      </c>
      <c r="O45">
        <f t="shared" si="7"/>
        <v>10.609180609180839</v>
      </c>
      <c r="P45">
        <f t="shared" si="8"/>
        <v>1.3128331199809125</v>
      </c>
      <c r="Q45">
        <f t="shared" si="9"/>
        <v>86.422076639953801</v>
      </c>
      <c r="R45">
        <f t="shared" si="10"/>
        <v>1952.6462964312714</v>
      </c>
    </row>
    <row r="46" spans="1:18" x14ac:dyDescent="0.25">
      <c r="A46">
        <f>Input!G47</f>
        <v>168</v>
      </c>
      <c r="B46">
        <f t="shared" si="0"/>
        <v>43</v>
      </c>
      <c r="C46">
        <f t="shared" si="1"/>
        <v>6.8067453540924736E-2</v>
      </c>
      <c r="D46">
        <f t="shared" si="2"/>
        <v>6.8784922287589761E-3</v>
      </c>
      <c r="E46" s="4">
        <f>Input!I47</f>
        <v>4746.7631917631907</v>
      </c>
      <c r="F46">
        <f t="shared" si="3"/>
        <v>480.02574002573874</v>
      </c>
      <c r="G46">
        <f t="shared" si="4"/>
        <v>469.0045386408234</v>
      </c>
      <c r="H46">
        <f t="shared" si="5"/>
        <v>121.46687996685989</v>
      </c>
      <c r="I46">
        <f t="shared" si="6"/>
        <v>22995509.194505699</v>
      </c>
      <c r="N46">
        <f>Input!J47</f>
        <v>16.207636207635005</v>
      </c>
      <c r="O46">
        <f t="shared" si="7"/>
        <v>10.388245388244286</v>
      </c>
      <c r="P46">
        <f t="shared" si="8"/>
        <v>1.370937620642168</v>
      </c>
      <c r="Q46">
        <f t="shared" si="9"/>
        <v>81.311839375657485</v>
      </c>
      <c r="R46">
        <f t="shared" si="10"/>
        <v>1947.5145411762576</v>
      </c>
    </row>
    <row r="47" spans="1:18" x14ac:dyDescent="0.25">
      <c r="A47">
        <f>Input!G48</f>
        <v>169</v>
      </c>
      <c r="B47">
        <f t="shared" si="0"/>
        <v>44</v>
      </c>
      <c r="C47">
        <f t="shared" si="1"/>
        <v>6.9650417576760201E-2</v>
      </c>
      <c r="D47">
        <f t="shared" si="2"/>
        <v>7.1778359820005369E-3</v>
      </c>
      <c r="E47" s="4">
        <f>Input!I48</f>
        <v>4762.8442728442733</v>
      </c>
      <c r="F47">
        <f t="shared" si="3"/>
        <v>496.10682110682137</v>
      </c>
      <c r="G47">
        <f t="shared" si="4"/>
        <v>489.34189470810122</v>
      </c>
      <c r="H47">
        <f t="shared" si="5"/>
        <v>45.76422918010077</v>
      </c>
      <c r="I47">
        <f t="shared" si="6"/>
        <v>22800872.780683585</v>
      </c>
      <c r="N47">
        <f>Input!J48</f>
        <v>16.08108108108263</v>
      </c>
      <c r="O47">
        <f t="shared" si="7"/>
        <v>10.261690261691911</v>
      </c>
      <c r="P47">
        <f t="shared" si="8"/>
        <v>1.430171009036499</v>
      </c>
      <c r="Q47">
        <f t="shared" si="9"/>
        <v>77.9957323100232</v>
      </c>
      <c r="R47">
        <f t="shared" si="10"/>
        <v>1942.2900335427141</v>
      </c>
    </row>
    <row r="48" spans="1:18" x14ac:dyDescent="0.25">
      <c r="A48">
        <f>Input!G49</f>
        <v>170</v>
      </c>
      <c r="B48">
        <f t="shared" si="0"/>
        <v>45</v>
      </c>
      <c r="C48">
        <f t="shared" si="1"/>
        <v>7.1233381612595653E-2</v>
      </c>
      <c r="D48">
        <f t="shared" si="2"/>
        <v>7.4830394959371554E-3</v>
      </c>
      <c r="E48" s="4">
        <f>Input!I49</f>
        <v>4778.5027885027885</v>
      </c>
      <c r="F48">
        <f t="shared" si="3"/>
        <v>511.76533676533654</v>
      </c>
      <c r="G48">
        <f t="shared" si="4"/>
        <v>510.07109493657737</v>
      </c>
      <c r="H48">
        <f t="shared" si="5"/>
        <v>2.8704553743172334</v>
      </c>
      <c r="I48">
        <f t="shared" si="6"/>
        <v>22603337.542582709</v>
      </c>
      <c r="N48">
        <f>Input!J49</f>
        <v>15.658515658515171</v>
      </c>
      <c r="O48">
        <f t="shared" si="7"/>
        <v>9.8391248391244517</v>
      </c>
      <c r="P48">
        <f t="shared" si="8"/>
        <v>1.4905272808961834</v>
      </c>
      <c r="Q48">
        <f t="shared" si="9"/>
        <v>69.699081189255011</v>
      </c>
      <c r="R48">
        <f t="shared" si="10"/>
        <v>1936.9737032460939</v>
      </c>
    </row>
    <row r="49" spans="1:18" x14ac:dyDescent="0.25">
      <c r="A49">
        <f>Input!G50</f>
        <v>171</v>
      </c>
      <c r="B49">
        <f t="shared" si="0"/>
        <v>46</v>
      </c>
      <c r="C49">
        <f t="shared" si="1"/>
        <v>7.2816345648431119E-2</v>
      </c>
      <c r="D49">
        <f t="shared" si="2"/>
        <v>7.7940834365295792E-3</v>
      </c>
      <c r="E49" s="4">
        <f>Input!I50</f>
        <v>4794.2749892749898</v>
      </c>
      <c r="F49">
        <f t="shared" si="3"/>
        <v>527.5375375375379</v>
      </c>
      <c r="G49">
        <f t="shared" si="4"/>
        <v>531.19046430862079</v>
      </c>
      <c r="H49">
        <f t="shared" si="5"/>
        <v>13.343873994894061</v>
      </c>
      <c r="I49">
        <f t="shared" si="6"/>
        <v>22402968.072207849</v>
      </c>
      <c r="N49">
        <f>Input!J50</f>
        <v>15.772200772201359</v>
      </c>
      <c r="O49">
        <f t="shared" si="7"/>
        <v>9.9528099528106395</v>
      </c>
      <c r="P49">
        <f t="shared" si="8"/>
        <v>1.5520005034118014</v>
      </c>
      <c r="Q49">
        <f t="shared" si="9"/>
        <v>70.573599405108823</v>
      </c>
      <c r="R49">
        <f t="shared" si="10"/>
        <v>1931.5664784138048</v>
      </c>
    </row>
    <row r="50" spans="1:18" x14ac:dyDescent="0.25">
      <c r="A50">
        <f>Input!G51</f>
        <v>172</v>
      </c>
      <c r="B50">
        <f t="shared" si="0"/>
        <v>47</v>
      </c>
      <c r="C50">
        <f t="shared" si="1"/>
        <v>7.4399309684266571E-2</v>
      </c>
      <c r="D50">
        <f t="shared" si="2"/>
        <v>8.1109489564816922E-3</v>
      </c>
      <c r="E50" s="4">
        <f>Input!I51</f>
        <v>4809.1741741741744</v>
      </c>
      <c r="F50">
        <f t="shared" si="3"/>
        <v>542.43672243672245</v>
      </c>
      <c r="G50">
        <f t="shared" si="4"/>
        <v>552.69835573432556</v>
      </c>
      <c r="H50">
        <f t="shared" si="5"/>
        <v>105.30111793447691</v>
      </c>
      <c r="I50">
        <f t="shared" si="6"/>
        <v>22199829.331400346</v>
      </c>
      <c r="N50">
        <f>Input!J51</f>
        <v>14.899184899184547</v>
      </c>
      <c r="O50">
        <f t="shared" si="7"/>
        <v>9.0797940797938281</v>
      </c>
      <c r="P50">
        <f t="shared" si="8"/>
        <v>1.6145848106997229</v>
      </c>
      <c r="Q50">
        <f t="shared" si="9"/>
        <v>55.72934943136854</v>
      </c>
      <c r="R50">
        <f t="shared" si="10"/>
        <v>1926.0692858932894</v>
      </c>
    </row>
    <row r="51" spans="1:18" x14ac:dyDescent="0.25">
      <c r="A51">
        <f>Input!G52</f>
        <v>173</v>
      </c>
      <c r="B51">
        <f t="shared" si="0"/>
        <v>48</v>
      </c>
      <c r="C51">
        <f t="shared" si="1"/>
        <v>7.5982273720102037E-2</v>
      </c>
      <c r="D51">
        <f t="shared" si="2"/>
        <v>8.4336176727936134E-3</v>
      </c>
      <c r="E51" s="4">
        <f>Input!I52</f>
        <v>4824.6653796653791</v>
      </c>
      <c r="F51">
        <f t="shared" si="3"/>
        <v>557.92792792792716</v>
      </c>
      <c r="G51">
        <f t="shared" si="4"/>
        <v>574.59314856122967</v>
      </c>
      <c r="H51">
        <f t="shared" si="5"/>
        <v>277.72957875665173</v>
      </c>
      <c r="I51">
        <f t="shared" si="6"/>
        <v>21993986.658888251</v>
      </c>
      <c r="N51">
        <f>Input!J52</f>
        <v>15.49120549120471</v>
      </c>
      <c r="O51">
        <f t="shared" si="7"/>
        <v>9.6718146718139906</v>
      </c>
      <c r="P51">
        <f t="shared" si="8"/>
        <v>1.6782743995908844</v>
      </c>
      <c r="Q51">
        <f t="shared" si="9"/>
        <v>63.896686083652639</v>
      </c>
      <c r="R51">
        <f t="shared" si="10"/>
        <v>1920.4830515315653</v>
      </c>
    </row>
    <row r="52" spans="1:18" x14ac:dyDescent="0.25">
      <c r="A52">
        <f>Input!G53</f>
        <v>174</v>
      </c>
      <c r="B52">
        <f t="shared" si="0"/>
        <v>49</v>
      </c>
      <c r="C52">
        <f t="shared" si="1"/>
        <v>7.7565237755937488E-2</v>
      </c>
      <c r="D52">
        <f t="shared" si="2"/>
        <v>8.7620716458004129E-3</v>
      </c>
      <c r="E52" s="4">
        <f>Input!I53</f>
        <v>4840.0193050193047</v>
      </c>
      <c r="F52">
        <f t="shared" si="3"/>
        <v>573.28185328185282</v>
      </c>
      <c r="G52">
        <f t="shared" si="4"/>
        <v>596.87324718484922</v>
      </c>
      <c r="H52">
        <f t="shared" si="5"/>
        <v>556.55386628633573</v>
      </c>
      <c r="I52">
        <f t="shared" si="6"/>
        <v>21785505.776375778</v>
      </c>
      <c r="N52">
        <f>Input!J53</f>
        <v>15.353925353925661</v>
      </c>
      <c r="O52">
        <f t="shared" si="7"/>
        <v>9.5345345345349415</v>
      </c>
      <c r="P52">
        <f t="shared" si="8"/>
        <v>1.743063525712675</v>
      </c>
      <c r="Q52">
        <f t="shared" si="9"/>
        <v>60.707020481317876</v>
      </c>
      <c r="R52">
        <f t="shared" si="10"/>
        <v>1914.8087004287543</v>
      </c>
    </row>
    <row r="53" spans="1:18" x14ac:dyDescent="0.25">
      <c r="A53">
        <f>Input!G54</f>
        <v>175</v>
      </c>
      <c r="B53">
        <f t="shared" si="0"/>
        <v>50</v>
      </c>
      <c r="C53">
        <f t="shared" si="1"/>
        <v>7.9148201791772954E-2</v>
      </c>
      <c r="D53">
        <f t="shared" si="2"/>
        <v>9.0962933595694177E-3</v>
      </c>
      <c r="E53" s="4">
        <f>Input!I54</f>
        <v>4855.9287859287861</v>
      </c>
      <c r="F53">
        <f t="shared" si="3"/>
        <v>589.19133419133414</v>
      </c>
      <c r="G53">
        <f t="shared" si="4"/>
        <v>619.5370797511921</v>
      </c>
      <c r="H53">
        <f t="shared" si="5"/>
        <v>920.86427358363915</v>
      </c>
      <c r="I53">
        <f t="shared" si="6"/>
        <v>21574452.793758884</v>
      </c>
      <c r="N53">
        <f>Input!J54</f>
        <v>15.909480909481317</v>
      </c>
      <c r="O53">
        <f t="shared" si="7"/>
        <v>10.090090090090598</v>
      </c>
      <c r="P53">
        <f t="shared" si="8"/>
        <v>1.8089464998387137</v>
      </c>
      <c r="Q53">
        <f t="shared" si="9"/>
        <v>68.577339162369881</v>
      </c>
      <c r="R53">
        <f t="shared" si="10"/>
        <v>1909.0471571678515</v>
      </c>
    </row>
    <row r="54" spans="1:18" x14ac:dyDescent="0.25">
      <c r="A54">
        <f>Input!G55</f>
        <v>176</v>
      </c>
      <c r="B54">
        <f t="shared" si="0"/>
        <v>51</v>
      </c>
      <c r="C54">
        <f t="shared" si="1"/>
        <v>8.0731165827608406E-2</v>
      </c>
      <c r="D54">
        <f t="shared" si="2"/>
        <v>9.4362657035425238E-3</v>
      </c>
      <c r="E54" s="4">
        <f>Input!I55</f>
        <v>4872.0420420420423</v>
      </c>
      <c r="F54">
        <f t="shared" si="3"/>
        <v>605.30459030459042</v>
      </c>
      <c r="G54">
        <f t="shared" si="4"/>
        <v>642.58309694374805</v>
      </c>
      <c r="H54">
        <f t="shared" si="5"/>
        <v>1389.6870572457192</v>
      </c>
      <c r="I54">
        <f t="shared" si="6"/>
        <v>21360894.213540975</v>
      </c>
      <c r="N54">
        <f>Input!J55</f>
        <v>16.113256113256284</v>
      </c>
      <c r="O54">
        <f t="shared" si="7"/>
        <v>10.293865293865565</v>
      </c>
      <c r="P54">
        <f t="shared" si="8"/>
        <v>1.8759176844839685</v>
      </c>
      <c r="Q54">
        <f t="shared" si="9"/>
        <v>70.861841954293325</v>
      </c>
      <c r="R54">
        <f t="shared" si="10"/>
        <v>1903.1993460227397</v>
      </c>
    </row>
    <row r="55" spans="1:18" x14ac:dyDescent="0.25">
      <c r="A55">
        <f>Input!G56</f>
        <v>177</v>
      </c>
      <c r="B55">
        <f t="shared" si="0"/>
        <v>52</v>
      </c>
      <c r="C55">
        <f t="shared" si="1"/>
        <v>8.2314129863443872E-2</v>
      </c>
      <c r="D55">
        <f t="shared" si="2"/>
        <v>9.7819719553212427E-3</v>
      </c>
      <c r="E55" s="4">
        <f>Input!I56</f>
        <v>4888.6615186615181</v>
      </c>
      <c r="F55">
        <f t="shared" si="3"/>
        <v>621.92406692406621</v>
      </c>
      <c r="G55">
        <f t="shared" si="4"/>
        <v>666.00977084785097</v>
      </c>
      <c r="H55">
        <f t="shared" si="5"/>
        <v>1943.5492904556113</v>
      </c>
      <c r="I55">
        <f t="shared" si="6"/>
        <v>21144896.934517983</v>
      </c>
      <c r="N55">
        <f>Input!J56</f>
        <v>16.61947661947579</v>
      </c>
      <c r="O55">
        <f t="shared" si="7"/>
        <v>10.800085800085071</v>
      </c>
      <c r="P55">
        <f t="shared" si="8"/>
        <v>1.9439714907249377</v>
      </c>
      <c r="Q55">
        <f t="shared" si="9"/>
        <v>78.430760660453316</v>
      </c>
      <c r="R55">
        <f t="shared" si="10"/>
        <v>1897.2661911462765</v>
      </c>
    </row>
    <row r="56" spans="1:18" x14ac:dyDescent="0.25">
      <c r="A56">
        <f>Input!G57</f>
        <v>178</v>
      </c>
      <c r="B56">
        <f t="shared" si="0"/>
        <v>53</v>
      </c>
      <c r="C56">
        <f t="shared" si="1"/>
        <v>8.3897093899279324E-2</v>
      </c>
      <c r="D56">
        <f t="shared" si="2"/>
        <v>1.0133395764502659E-2</v>
      </c>
      <c r="E56" s="4">
        <f>Input!I57</f>
        <v>4906.0102960102959</v>
      </c>
      <c r="F56">
        <f t="shared" si="3"/>
        <v>639.27284427284394</v>
      </c>
      <c r="G56">
        <f t="shared" si="4"/>
        <v>689.81559388616358</v>
      </c>
      <c r="H56">
        <f t="shared" si="5"/>
        <v>2554.5695384747228</v>
      </c>
      <c r="I56">
        <f t="shared" si="6"/>
        <v>20926528.254794117</v>
      </c>
      <c r="N56">
        <f>Input!J57</f>
        <v>17.34877734877773</v>
      </c>
      <c r="O56">
        <f t="shared" si="7"/>
        <v>11.529386529387011</v>
      </c>
      <c r="P56">
        <f t="shared" si="8"/>
        <v>2.0131023752266803</v>
      </c>
      <c r="Q56">
        <f t="shared" si="9"/>
        <v>90.559664102723019</v>
      </c>
      <c r="R56">
        <f t="shared" si="10"/>
        <v>1891.2486167400682</v>
      </c>
    </row>
    <row r="57" spans="1:18" x14ac:dyDescent="0.25">
      <c r="A57">
        <f>Input!G58</f>
        <v>179</v>
      </c>
      <c r="B57">
        <f t="shared" si="0"/>
        <v>54</v>
      </c>
      <c r="C57">
        <f t="shared" si="1"/>
        <v>8.5480057935114789E-2</v>
      </c>
      <c r="D57">
        <f t="shared" si="2"/>
        <v>1.049052113748334E-2</v>
      </c>
      <c r="E57" s="4">
        <f>Input!I58</f>
        <v>4923.8803088803088</v>
      </c>
      <c r="F57">
        <f t="shared" si="3"/>
        <v>657.14285714285688</v>
      </c>
      <c r="G57">
        <f t="shared" si="4"/>
        <v>713.99907781976106</v>
      </c>
      <c r="H57">
        <f t="shared" si="5"/>
        <v>3232.6298296608256</v>
      </c>
      <c r="I57">
        <f t="shared" si="6"/>
        <v>20705855.874182172</v>
      </c>
      <c r="N57">
        <f>Input!J58</f>
        <v>17.870012870012943</v>
      </c>
      <c r="O57">
        <f t="shared" si="7"/>
        <v>12.050622050622223</v>
      </c>
      <c r="P57">
        <f t="shared" si="8"/>
        <v>2.0833048374602523</v>
      </c>
      <c r="Q57">
        <f t="shared" si="9"/>
        <v>99.347412427794922</v>
      </c>
      <c r="R57">
        <f t="shared" si="10"/>
        <v>1885.1475472073962</v>
      </c>
    </row>
    <row r="58" spans="1:18" x14ac:dyDescent="0.25">
      <c r="A58">
        <f>Input!G59</f>
        <v>180</v>
      </c>
      <c r="B58">
        <f t="shared" si="0"/>
        <v>55</v>
      </c>
      <c r="C58">
        <f t="shared" si="1"/>
        <v>8.7063021970950241E-2</v>
      </c>
      <c r="D58">
        <f t="shared" si="2"/>
        <v>1.0853332423156146E-2</v>
      </c>
      <c r="E58" s="4">
        <f>Input!I59</f>
        <v>4941.3642213642206</v>
      </c>
      <c r="F58">
        <f t="shared" si="3"/>
        <v>674.62676962676869</v>
      </c>
      <c r="G58">
        <f t="shared" si="4"/>
        <v>738.55875280963357</v>
      </c>
      <c r="H58">
        <f t="shared" si="5"/>
        <v>4087.298473694118</v>
      </c>
      <c r="I58">
        <f t="shared" si="6"/>
        <v>20482947.896038625</v>
      </c>
      <c r="N58">
        <f>Input!J59</f>
        <v>17.483912483911809</v>
      </c>
      <c r="O58">
        <f t="shared" si="7"/>
        <v>11.664521664521089</v>
      </c>
      <c r="P58">
        <f t="shared" si="8"/>
        <v>2.1545734170956816</v>
      </c>
      <c r="Q58">
        <f t="shared" si="9"/>
        <v>90.43911566870959</v>
      </c>
      <c r="R58">
        <f t="shared" si="10"/>
        <v>1878.9639072906384</v>
      </c>
    </row>
    <row r="59" spans="1:18" x14ac:dyDescent="0.25">
      <c r="A59">
        <f>Input!G60</f>
        <v>181</v>
      </c>
      <c r="B59">
        <f t="shared" si="0"/>
        <v>56</v>
      </c>
      <c r="C59">
        <f t="shared" si="1"/>
        <v>8.8645986006785707E-2</v>
      </c>
      <c r="D59">
        <f t="shared" si="2"/>
        <v>1.1221814299432238E-2</v>
      </c>
      <c r="E59" s="4">
        <f>Input!I60</f>
        <v>4960.2938652938656</v>
      </c>
      <c r="F59">
        <f t="shared" si="3"/>
        <v>693.55641355641364</v>
      </c>
      <c r="G59">
        <f t="shared" si="4"/>
        <v>763.49316653392884</v>
      </c>
      <c r="H59">
        <f t="shared" si="5"/>
        <v>4891.149417037981</v>
      </c>
      <c r="I59">
        <f t="shared" si="6"/>
        <v>20257872.828579128</v>
      </c>
      <c r="N59">
        <f>Input!J60</f>
        <v>18.929643929644953</v>
      </c>
      <c r="O59">
        <f t="shared" si="7"/>
        <v>13.110253110254234</v>
      </c>
      <c r="P59">
        <f t="shared" si="8"/>
        <v>2.2269026915570711</v>
      </c>
      <c r="Q59">
        <f t="shared" si="9"/>
        <v>118.44731633615569</v>
      </c>
      <c r="R59">
        <f t="shared" si="10"/>
        <v>1872.6986221943635</v>
      </c>
    </row>
    <row r="60" spans="1:18" x14ac:dyDescent="0.25">
      <c r="A60">
        <f>Input!G61</f>
        <v>182</v>
      </c>
      <c r="B60">
        <f t="shared" si="0"/>
        <v>57</v>
      </c>
      <c r="C60">
        <f t="shared" si="1"/>
        <v>9.0228950042621159E-2</v>
      </c>
      <c r="D60">
        <f t="shared" si="2"/>
        <v>1.1595951760526461E-2</v>
      </c>
      <c r="E60" s="4">
        <f>Input!I61</f>
        <v>4980.1544401544397</v>
      </c>
      <c r="F60">
        <f t="shared" si="3"/>
        <v>713.41698841698781</v>
      </c>
      <c r="G60">
        <f t="shared" si="4"/>
        <v>788.80088335693824</v>
      </c>
      <c r="H60">
        <f t="shared" si="5"/>
        <v>5682.7316163174855</v>
      </c>
      <c r="I60">
        <f t="shared" si="6"/>
        <v>20030699.585712947</v>
      </c>
      <c r="N60">
        <f>Input!J61</f>
        <v>19.860574860574161</v>
      </c>
      <c r="O60">
        <f t="shared" si="7"/>
        <v>14.041184041183442</v>
      </c>
      <c r="P60">
        <f t="shared" si="8"/>
        <v>2.3002872737275935</v>
      </c>
      <c r="Q60">
        <f t="shared" si="9"/>
        <v>137.84865690405516</v>
      </c>
      <c r="R60">
        <f t="shared" si="10"/>
        <v>1866.3526176952028</v>
      </c>
    </row>
    <row r="61" spans="1:18" x14ac:dyDescent="0.25">
      <c r="A61">
        <f>Input!G62</f>
        <v>183</v>
      </c>
      <c r="B61">
        <f t="shared" si="0"/>
        <v>58</v>
      </c>
      <c r="C61">
        <f t="shared" si="1"/>
        <v>9.1811914078456625E-2</v>
      </c>
      <c r="D61">
        <f t="shared" si="2"/>
        <v>1.1975730104950358E-2</v>
      </c>
      <c r="E61" s="4">
        <f>Input!I62</f>
        <v>5000.2531102531093</v>
      </c>
      <c r="F61">
        <f t="shared" si="3"/>
        <v>733.51565851565738</v>
      </c>
      <c r="G61">
        <f t="shared" si="4"/>
        <v>814.48048354586251</v>
      </c>
      <c r="H61">
        <f t="shared" si="5"/>
        <v>6555.3028921717314</v>
      </c>
      <c r="I61">
        <f t="shared" si="6"/>
        <v>19801497.487434804</v>
      </c>
      <c r="N61">
        <f>Input!J62</f>
        <v>20.098670098669572</v>
      </c>
      <c r="O61">
        <f t="shared" si="7"/>
        <v>14.279279279278853</v>
      </c>
      <c r="P61">
        <f t="shared" si="8"/>
        <v>2.374721809793344</v>
      </c>
      <c r="Q61">
        <f t="shared" si="9"/>
        <v>141.71848854428322</v>
      </c>
      <c r="R61">
        <f t="shared" si="10"/>
        <v>1859.9268202394792</v>
      </c>
    </row>
    <row r="62" spans="1:18" x14ac:dyDescent="0.25">
      <c r="A62">
        <f>Input!G63</f>
        <v>184</v>
      </c>
      <c r="B62">
        <f t="shared" si="0"/>
        <v>59</v>
      </c>
      <c r="C62">
        <f t="shared" si="1"/>
        <v>9.3394878114292076E-2</v>
      </c>
      <c r="D62">
        <f t="shared" si="2"/>
        <v>1.2361134924161589E-2</v>
      </c>
      <c r="E62" s="4">
        <f>Input!I63</f>
        <v>5021.338481338481</v>
      </c>
      <c r="F62">
        <f t="shared" si="3"/>
        <v>754.60102960102904</v>
      </c>
      <c r="G62">
        <f t="shared" si="4"/>
        <v>840.53056253189243</v>
      </c>
      <c r="H62">
        <f t="shared" si="5"/>
        <v>7383.8846297163354</v>
      </c>
      <c r="I62">
        <f t="shared" si="6"/>
        <v>19570336.259807359</v>
      </c>
      <c r="N62">
        <f>Input!J63</f>
        <v>21.085371085371662</v>
      </c>
      <c r="O62">
        <f t="shared" si="7"/>
        <v>15.265980265980943</v>
      </c>
      <c r="P62">
        <f t="shared" si="8"/>
        <v>2.4502009772159297</v>
      </c>
      <c r="Q62">
        <f t="shared" si="9"/>
        <v>164.24419877833824</v>
      </c>
      <c r="R62">
        <f t="shared" si="10"/>
        <v>1853.4221570295012</v>
      </c>
    </row>
    <row r="63" spans="1:18" x14ac:dyDescent="0.25">
      <c r="A63">
        <f>Input!G64</f>
        <v>185</v>
      </c>
      <c r="B63">
        <f t="shared" si="0"/>
        <v>60</v>
      </c>
      <c r="C63">
        <f t="shared" si="1"/>
        <v>9.4977842150127542E-2</v>
      </c>
      <c r="D63">
        <f t="shared" si="2"/>
        <v>1.2752152091823428E-2</v>
      </c>
      <c r="E63" s="4">
        <f>Input!I64</f>
        <v>5042.8807378807378</v>
      </c>
      <c r="F63">
        <f t="shared" si="3"/>
        <v>776.14328614328588</v>
      </c>
      <c r="G63">
        <f t="shared" si="4"/>
        <v>866.94973021262729</v>
      </c>
      <c r="H63">
        <f t="shared" si="5"/>
        <v>8245.8102845184294</v>
      </c>
      <c r="I63">
        <f t="shared" si="6"/>
        <v>19337286.034563191</v>
      </c>
      <c r="N63">
        <f>Input!J64</f>
        <v>21.542256542256837</v>
      </c>
      <c r="O63">
        <f t="shared" si="7"/>
        <v>15.722865722866118</v>
      </c>
      <c r="P63">
        <f t="shared" si="8"/>
        <v>2.5267194828246216</v>
      </c>
      <c r="Q63">
        <f t="shared" si="9"/>
        <v>174.13827558856133</v>
      </c>
      <c r="R63">
        <f t="shared" si="10"/>
        <v>1846.8395560993313</v>
      </c>
    </row>
    <row r="64" spans="1:18" x14ac:dyDescent="0.25">
      <c r="A64">
        <f>Input!G65</f>
        <v>186</v>
      </c>
      <c r="B64">
        <f t="shared" si="0"/>
        <v>61</v>
      </c>
      <c r="C64">
        <f t="shared" si="1"/>
        <v>9.6560806185962994E-2</v>
      </c>
      <c r="D64">
        <f t="shared" si="2"/>
        <v>1.3148767753631824E-2</v>
      </c>
      <c r="E64" s="4">
        <f>Input!I65</f>
        <v>5065.8472758472763</v>
      </c>
      <c r="F64">
        <f t="shared" si="3"/>
        <v>799.10982410982433</v>
      </c>
      <c r="G64">
        <f t="shared" si="4"/>
        <v>893.73661029268567</v>
      </c>
      <c r="H64">
        <f t="shared" si="5"/>
        <v>8954.2286632969572</v>
      </c>
      <c r="I64">
        <f t="shared" si="6"/>
        <v>19102417.348356243</v>
      </c>
      <c r="N64">
        <f>Input!J65</f>
        <v>22.966537966538453</v>
      </c>
      <c r="O64">
        <f t="shared" si="7"/>
        <v>17.147147147147734</v>
      </c>
      <c r="P64">
        <f t="shared" si="8"/>
        <v>2.6042720610196812</v>
      </c>
      <c r="Q64">
        <f t="shared" si="9"/>
        <v>211.495215770724</v>
      </c>
      <c r="R64">
        <f t="shared" si="10"/>
        <v>1840.1799463807918</v>
      </c>
    </row>
    <row r="65" spans="1:18" x14ac:dyDescent="0.25">
      <c r="A65">
        <f>Input!G66</f>
        <v>187</v>
      </c>
      <c r="B65">
        <f t="shared" si="0"/>
        <v>62</v>
      </c>
      <c r="C65">
        <f t="shared" si="1"/>
        <v>9.814377022179846E-2</v>
      </c>
      <c r="D65">
        <f t="shared" si="2"/>
        <v>1.3550968317671103E-2</v>
      </c>
      <c r="E65" s="4">
        <f>Input!I66</f>
        <v>5090.3260403260401</v>
      </c>
      <c r="F65">
        <f t="shared" si="3"/>
        <v>823.58858858858821</v>
      </c>
      <c r="G65">
        <f t="shared" si="4"/>
        <v>920.88983966008709</v>
      </c>
      <c r="H65">
        <f t="shared" si="5"/>
        <v>9467.5334600788628</v>
      </c>
      <c r="I65">
        <f t="shared" si="6"/>
        <v>18865801.141686115</v>
      </c>
      <c r="N65">
        <f>Input!J66</f>
        <v>24.478764478763878</v>
      </c>
      <c r="O65">
        <f t="shared" si="7"/>
        <v>18.659373659373159</v>
      </c>
      <c r="P65">
        <f t="shared" si="8"/>
        <v>2.6828534720791666</v>
      </c>
      <c r="Q65">
        <f t="shared" si="9"/>
        <v>255.24919729501246</v>
      </c>
      <c r="R65">
        <f t="shared" si="10"/>
        <v>1833.4442577603779</v>
      </c>
    </row>
    <row r="66" spans="1:18" x14ac:dyDescent="0.25">
      <c r="A66">
        <f>Input!G67</f>
        <v>188</v>
      </c>
      <c r="B66">
        <f t="shared" si="0"/>
        <v>63</v>
      </c>
      <c r="C66">
        <f t="shared" si="1"/>
        <v>9.9726734257633912E-2</v>
      </c>
      <c r="D66">
        <f t="shared" si="2"/>
        <v>1.395874044526272E-2</v>
      </c>
      <c r="E66" s="4">
        <f>Input!I67</f>
        <v>5117.535392535392</v>
      </c>
      <c r="F66">
        <f t="shared" si="3"/>
        <v>850.7979407979401</v>
      </c>
      <c r="G66">
        <f t="shared" si="4"/>
        <v>948.40806779589525</v>
      </c>
      <c r="H66">
        <f t="shared" si="5"/>
        <v>9527.7368925569335</v>
      </c>
      <c r="I66">
        <f t="shared" si="6"/>
        <v>18627508.757519163</v>
      </c>
      <c r="N66">
        <f>Input!J67</f>
        <v>27.209352209351891</v>
      </c>
      <c r="O66">
        <f t="shared" si="7"/>
        <v>21.389961389961172</v>
      </c>
      <c r="P66">
        <f t="shared" si="8"/>
        <v>2.7624585005621967</v>
      </c>
      <c r="Q66">
        <f t="shared" si="9"/>
        <v>346.98386389456721</v>
      </c>
      <c r="R66">
        <f t="shared" si="10"/>
        <v>1826.6334211277276</v>
      </c>
    </row>
    <row r="67" spans="1:18" x14ac:dyDescent="0.25">
      <c r="A67">
        <f>Input!G68</f>
        <v>189</v>
      </c>
      <c r="B67">
        <f t="shared" si="0"/>
        <v>64</v>
      </c>
      <c r="C67">
        <f t="shared" si="1"/>
        <v>0.10130969829346938</v>
      </c>
      <c r="D67">
        <f t="shared" si="2"/>
        <v>1.4372071042274401E-2</v>
      </c>
      <c r="E67" s="4">
        <f>Input!I68</f>
        <v>5148.0523380523373</v>
      </c>
      <c r="F67">
        <f t="shared" si="3"/>
        <v>881.31488631488537</v>
      </c>
      <c r="G67">
        <f t="shared" si="4"/>
        <v>976.28995621490742</v>
      </c>
      <c r="H67">
        <f t="shared" si="5"/>
        <v>9020.2639025140743</v>
      </c>
      <c r="I67">
        <f t="shared" si="6"/>
        <v>18387611.939627454</v>
      </c>
      <c r="N67">
        <f>Input!J68</f>
        <v>30.51694551694527</v>
      </c>
      <c r="O67">
        <f t="shared" si="7"/>
        <v>24.697554697554551</v>
      </c>
      <c r="P67">
        <f t="shared" si="8"/>
        <v>2.8430819538022201</v>
      </c>
      <c r="Q67">
        <f t="shared" si="9"/>
        <v>477.6179789074136</v>
      </c>
      <c r="R67">
        <f t="shared" si="10"/>
        <v>1819.7483684162019</v>
      </c>
    </row>
    <row r="68" spans="1:18" x14ac:dyDescent="0.25">
      <c r="A68">
        <f>Input!G69</f>
        <v>190</v>
      </c>
      <c r="B68">
        <f t="shared" ref="B68:B83" si="11">A68-$A$3</f>
        <v>65</v>
      </c>
      <c r="C68">
        <f t="shared" ref="C68:C83" si="12">B68*$AA$3</f>
        <v>0.10289266232930484</v>
      </c>
      <c r="D68">
        <f t="shared" ref="D68:D83" si="13">POWER(C68,$AB$3)</f>
        <v>1.479094725085963E-2</v>
      </c>
      <c r="E68" s="4">
        <f>Input!I69</f>
        <v>5181.068211068211</v>
      </c>
      <c r="F68">
        <f t="shared" ref="F68:F83" si="14">E68-$E$3</f>
        <v>914.33075933075907</v>
      </c>
      <c r="G68">
        <f t="shared" ref="G68:G83" si="15">$Z$3*(1-EXP(-1*D68))</f>
        <v>1004.5341779353373</v>
      </c>
      <c r="H68">
        <f t="shared" ref="H68:H83" si="16">(F68-G68)^2</f>
        <v>8136.6567279527726</v>
      </c>
      <c r="I68">
        <f t="shared" ref="I68:I83" si="17">(G68-$J$4)^2</f>
        <v>18146182.830665227</v>
      </c>
      <c r="N68">
        <f>Input!J69</f>
        <v>33.015873015873694</v>
      </c>
      <c r="O68">
        <f t="shared" ref="O68:O83" si="18">N68-$N$3</f>
        <v>27.196482196482975</v>
      </c>
      <c r="P68">
        <f t="shared" ref="P68:P83" si="19">POWER(C68,$AB$3)*EXP(-D68)*$Z$3*$AA$3*$AB$3</f>
        <v>2.9247186604843747</v>
      </c>
      <c r="Q68">
        <f t="shared" ref="Q68:Q83" si="20">(O68-P68)^2</f>
        <v>589.11850514743139</v>
      </c>
      <c r="R68">
        <f t="shared" ref="R68:R83" si="21">(P68-$S$4)^2</f>
        <v>1812.7900326361205</v>
      </c>
    </row>
    <row r="69" spans="1:18" x14ac:dyDescent="0.25">
      <c r="A69">
        <f>Input!G70</f>
        <v>191</v>
      </c>
      <c r="B69">
        <f t="shared" si="11"/>
        <v>66</v>
      </c>
      <c r="C69">
        <f t="shared" si="12"/>
        <v>0.10447562636514029</v>
      </c>
      <c r="D69">
        <f t="shared" si="13"/>
        <v>1.5215356441599749E-2</v>
      </c>
      <c r="E69" s="4">
        <f>Input!I70</f>
        <v>5216.5529815529817</v>
      </c>
      <c r="F69">
        <f t="shared" si="14"/>
        <v>949.81552981552977</v>
      </c>
      <c r="G69">
        <f t="shared" si="15"/>
        <v>1033.1394169757145</v>
      </c>
      <c r="H69">
        <f t="shared" si="16"/>
        <v>6942.8701714832041</v>
      </c>
      <c r="I69">
        <f t="shared" si="17"/>
        <v>17903293.969999764</v>
      </c>
      <c r="N69">
        <f>Input!J70</f>
        <v>35.484770484770706</v>
      </c>
      <c r="O69">
        <f t="shared" si="18"/>
        <v>29.665379665379987</v>
      </c>
      <c r="P69">
        <f t="shared" si="19"/>
        <v>3.0073634693014535</v>
      </c>
      <c r="Q69">
        <f t="shared" si="20"/>
        <v>710.64982751038542</v>
      </c>
      <c r="R69">
        <f t="shared" si="21"/>
        <v>1805.7593479011391</v>
      </c>
    </row>
    <row r="70" spans="1:18" x14ac:dyDescent="0.25">
      <c r="A70">
        <f>Input!G71</f>
        <v>192</v>
      </c>
      <c r="B70">
        <f t="shared" si="11"/>
        <v>67</v>
      </c>
      <c r="C70">
        <f t="shared" si="12"/>
        <v>0.10605859040097576</v>
      </c>
      <c r="D70">
        <f t="shared" si="13"/>
        <v>1.5645286206023328E-2</v>
      </c>
      <c r="E70" s="4">
        <f>Input!I71</f>
        <v>5254.5774345774344</v>
      </c>
      <c r="F70">
        <f t="shared" si="14"/>
        <v>987.83998283998244</v>
      </c>
      <c r="G70">
        <f t="shared" si="15"/>
        <v>1062.1043678771093</v>
      </c>
      <c r="H70">
        <f t="shared" si="16"/>
        <v>5515.1988849426352</v>
      </c>
      <c r="I70">
        <f t="shared" si="17"/>
        <v>17659018.291314512</v>
      </c>
      <c r="N70">
        <f>Input!J71</f>
        <v>38.024453024452669</v>
      </c>
      <c r="O70">
        <f t="shared" si="18"/>
        <v>32.205062205061949</v>
      </c>
      <c r="P70">
        <f t="shared" si="19"/>
        <v>3.0910112476835043</v>
      </c>
      <c r="Q70">
        <f t="shared" si="20"/>
        <v>847.62796314882883</v>
      </c>
      <c r="R70">
        <f t="shared" si="21"/>
        <v>1798.6572494482125</v>
      </c>
    </row>
    <row r="71" spans="1:18" x14ac:dyDescent="0.25">
      <c r="A71">
        <f>Input!G72</f>
        <v>193</v>
      </c>
      <c r="B71">
        <f t="shared" si="11"/>
        <v>68</v>
      </c>
      <c r="C71">
        <f t="shared" si="12"/>
        <v>0.10764155443681121</v>
      </c>
      <c r="D71">
        <f t="shared" si="13"/>
        <v>1.6080724349479238E-2</v>
      </c>
      <c r="E71" s="4">
        <f>Input!I72</f>
        <v>5296.0317460317456</v>
      </c>
      <c r="F71">
        <f t="shared" si="14"/>
        <v>1029.2942942942936</v>
      </c>
      <c r="G71">
        <f t="shared" si="15"/>
        <v>1091.4277352492702</v>
      </c>
      <c r="H71">
        <f t="shared" si="16"/>
        <v>3860.564484905557</v>
      </c>
      <c r="I71">
        <f t="shared" si="17"/>
        <v>17413429.119998027</v>
      </c>
      <c r="N71">
        <f>Input!J72</f>
        <v>41.45431145431121</v>
      </c>
      <c r="O71">
        <f t="shared" si="18"/>
        <v>35.634920634920491</v>
      </c>
      <c r="P71">
        <f t="shared" si="19"/>
        <v>3.1756568805963963</v>
      </c>
      <c r="Q71">
        <f t="shared" si="20"/>
        <v>1053.6038034727776</v>
      </c>
      <c r="R71">
        <f t="shared" si="21"/>
        <v>1791.4846736515619</v>
      </c>
    </row>
    <row r="72" spans="1:18" x14ac:dyDescent="0.25">
      <c r="A72">
        <f>Input!G73</f>
        <v>194</v>
      </c>
      <c r="B72">
        <f t="shared" si="11"/>
        <v>69</v>
      </c>
      <c r="C72">
        <f t="shared" si="12"/>
        <v>0.10922451847264668</v>
      </c>
      <c r="D72">
        <f t="shared" si="13"/>
        <v>1.6521658884341667E-2</v>
      </c>
      <c r="E72" s="4">
        <f>Input!I73</f>
        <v>5341.0982410982406</v>
      </c>
      <c r="F72">
        <f t="shared" si="14"/>
        <v>1074.3607893607887</v>
      </c>
      <c r="G72">
        <f t="shared" si="15"/>
        <v>1121.1082333390543</v>
      </c>
      <c r="H72">
        <f t="shared" si="16"/>
        <v>2185.3235185010867</v>
      </c>
      <c r="I72">
        <f t="shared" si="17"/>
        <v>17166600.17033384</v>
      </c>
      <c r="N72">
        <f>Input!J73</f>
        <v>45.066495066495008</v>
      </c>
      <c r="O72">
        <f t="shared" si="18"/>
        <v>39.247104247104289</v>
      </c>
      <c r="P72">
        <f t="shared" si="19"/>
        <v>3.2612952694050903</v>
      </c>
      <c r="Q72">
        <f t="shared" si="20"/>
        <v>1294.9784477794565</v>
      </c>
      <c r="R72">
        <f t="shared" si="21"/>
        <v>1784.2425580310323</v>
      </c>
    </row>
    <row r="73" spans="1:18" x14ac:dyDescent="0.25">
      <c r="A73">
        <f>Input!G74</f>
        <v>195</v>
      </c>
      <c r="B73">
        <f t="shared" si="11"/>
        <v>70</v>
      </c>
      <c r="C73">
        <f t="shared" si="12"/>
        <v>0.11080748250848213</v>
      </c>
      <c r="D73">
        <f t="shared" si="13"/>
        <v>1.6968078023527074E-2</v>
      </c>
      <c r="E73" s="4">
        <f>Input!I74</f>
        <v>5386.8983268983266</v>
      </c>
      <c r="F73">
        <f t="shared" si="14"/>
        <v>1120.1608751608746</v>
      </c>
      <c r="G73">
        <f t="shared" si="15"/>
        <v>1151.1445856198777</v>
      </c>
      <c r="H73">
        <f t="shared" si="16"/>
        <v>959.99031380733675</v>
      </c>
      <c r="I73">
        <f t="shared" si="17"/>
        <v>16918605.542503472</v>
      </c>
      <c r="N73">
        <f>Input!J74</f>
        <v>45.800085800085981</v>
      </c>
      <c r="O73">
        <f t="shared" si="18"/>
        <v>39.980694980695262</v>
      </c>
      <c r="P73">
        <f t="shared" si="19"/>
        <v>3.347921330797663</v>
      </c>
      <c r="Q73">
        <f t="shared" si="20"/>
        <v>1341.9601052846319</v>
      </c>
      <c r="R73">
        <f t="shared" si="21"/>
        <v>1776.9318412551902</v>
      </c>
    </row>
    <row r="74" spans="1:18" x14ac:dyDescent="0.25">
      <c r="A74">
        <f>Input!G75</f>
        <v>196</v>
      </c>
      <c r="B74">
        <f t="shared" si="11"/>
        <v>71</v>
      </c>
      <c r="C74">
        <f t="shared" si="12"/>
        <v>0.1123904465443176</v>
      </c>
      <c r="D74">
        <f t="shared" si="13"/>
        <v>1.7419970174304494E-2</v>
      </c>
      <c r="E74" s="4">
        <f>Input!I75</f>
        <v>5431.9969969969961</v>
      </c>
      <c r="F74">
        <f t="shared" si="14"/>
        <v>1165.2595452595442</v>
      </c>
      <c r="G74">
        <f t="shared" si="15"/>
        <v>1181.5355244009154</v>
      </c>
      <c r="H74">
        <f t="shared" si="16"/>
        <v>264.90749701034974</v>
      </c>
      <c r="I74">
        <f t="shared" si="17"/>
        <v>16669519.719414515</v>
      </c>
      <c r="N74">
        <f>Input!J75</f>
        <v>45.098670098669572</v>
      </c>
      <c r="O74">
        <f t="shared" si="18"/>
        <v>39.279279279278853</v>
      </c>
      <c r="P74">
        <f t="shared" si="19"/>
        <v>3.4355299957664331</v>
      </c>
      <c r="Q74">
        <f t="shared" si="20"/>
        <v>1284.7743626992974</v>
      </c>
      <c r="R74">
        <f t="shared" si="21"/>
        <v>1769.5534631394944</v>
      </c>
    </row>
    <row r="75" spans="1:18" x14ac:dyDescent="0.25">
      <c r="A75">
        <f>Input!G76</f>
        <v>197</v>
      </c>
      <c r="B75">
        <f t="shared" si="11"/>
        <v>72</v>
      </c>
      <c r="C75">
        <f t="shared" si="12"/>
        <v>0.11397341058015305</v>
      </c>
      <c r="D75">
        <f t="shared" si="13"/>
        <v>1.7877323932381853E-2</v>
      </c>
      <c r="E75" s="4">
        <f>Input!I76</f>
        <v>5478.4749034749029</v>
      </c>
      <c r="F75">
        <f t="shared" si="14"/>
        <v>1211.737451737451</v>
      </c>
      <c r="G75">
        <f t="shared" si="15"/>
        <v>1212.2797904548254</v>
      </c>
      <c r="H75">
        <f t="shared" si="16"/>
        <v>0.29413128436328512</v>
      </c>
      <c r="I75">
        <f t="shared" si="17"/>
        <v>16419417.563365228</v>
      </c>
      <c r="N75">
        <f>Input!J76</f>
        <v>46.477906477906799</v>
      </c>
      <c r="O75">
        <f t="shared" si="18"/>
        <v>40.65851565851608</v>
      </c>
      <c r="P75">
        <f t="shared" si="19"/>
        <v>3.5241162086427789</v>
      </c>
      <c r="Q75">
        <f t="shared" si="20"/>
        <v>1378.9636225027505</v>
      </c>
      <c r="R75">
        <f t="shared" si="21"/>
        <v>1762.1083646398458</v>
      </c>
    </row>
    <row r="76" spans="1:18" x14ac:dyDescent="0.25">
      <c r="A76">
        <f>Input!G77</f>
        <v>198</v>
      </c>
      <c r="B76">
        <f t="shared" si="11"/>
        <v>73</v>
      </c>
      <c r="C76">
        <f t="shared" si="12"/>
        <v>0.11555637461598851</v>
      </c>
      <c r="D76">
        <f t="shared" si="13"/>
        <v>1.8340128076252384E-2</v>
      </c>
      <c r="E76" s="4">
        <f>Input!I77</f>
        <v>5527.8099528099528</v>
      </c>
      <c r="F76">
        <f t="shared" si="14"/>
        <v>1261.0725010725009</v>
      </c>
      <c r="G76">
        <f t="shared" si="15"/>
        <v>1243.3761326630008</v>
      </c>
      <c r="H76">
        <f t="shared" si="16"/>
        <v>313.16145488475343</v>
      </c>
      <c r="I76">
        <f t="shared" si="17"/>
        <v>16168374.31255522</v>
      </c>
      <c r="N76">
        <f>Input!J77</f>
        <v>49.335049335049916</v>
      </c>
      <c r="O76">
        <f t="shared" si="18"/>
        <v>43.515658515659197</v>
      </c>
      <c r="P76">
        <f t="shared" si="19"/>
        <v>3.6136749261825254</v>
      </c>
      <c r="Q76">
        <f t="shared" si="20"/>
        <v>1592.1682943748656</v>
      </c>
      <c r="R76">
        <f t="shared" si="21"/>
        <v>1754.5974878417962</v>
      </c>
    </row>
    <row r="77" spans="1:18" x14ac:dyDescent="0.25">
      <c r="A77">
        <f>Input!G78</f>
        <v>199</v>
      </c>
      <c r="B77">
        <f t="shared" si="11"/>
        <v>74</v>
      </c>
      <c r="C77">
        <f t="shared" si="12"/>
        <v>0.11713933865182397</v>
      </c>
      <c r="D77">
        <f t="shared" si="13"/>
        <v>1.8808371561786188E-2</v>
      </c>
      <c r="E77" s="4">
        <f>Input!I78</f>
        <v>5578.1660231660226</v>
      </c>
      <c r="F77">
        <f t="shared" si="14"/>
        <v>1311.4285714285706</v>
      </c>
      <c r="G77">
        <f t="shared" si="15"/>
        <v>1274.8233076773176</v>
      </c>
      <c r="H77">
        <f t="shared" si="16"/>
        <v>1339.9453342987972</v>
      </c>
      <c r="I77">
        <f t="shared" si="17"/>
        <v>15916465.577451831</v>
      </c>
      <c r="N77">
        <f>Input!J78</f>
        <v>50.356070356069722</v>
      </c>
      <c r="O77">
        <f t="shared" si="18"/>
        <v>44.536679536679003</v>
      </c>
      <c r="P77">
        <f t="shared" si="19"/>
        <v>3.7042011166989495</v>
      </c>
      <c r="Q77">
        <f t="shared" si="20"/>
        <v>1667.2912939181369</v>
      </c>
      <c r="R77">
        <f t="shared" si="21"/>
        <v>1747.0217759456834</v>
      </c>
    </row>
    <row r="78" spans="1:18" x14ac:dyDescent="0.25">
      <c r="A78">
        <f>Input!G79</f>
        <v>200</v>
      </c>
      <c r="B78">
        <f t="shared" si="11"/>
        <v>75</v>
      </c>
      <c r="C78">
        <f t="shared" si="12"/>
        <v>0.11872230268765943</v>
      </c>
      <c r="D78">
        <f t="shared" si="13"/>
        <v>1.9282043517053347E-2</v>
      </c>
      <c r="E78" s="4">
        <f>Input!I79</f>
        <v>5630.20163020163</v>
      </c>
      <c r="F78">
        <f t="shared" si="14"/>
        <v>1363.4641784641781</v>
      </c>
      <c r="G78">
        <f t="shared" si="15"/>
        <v>1306.6200795973259</v>
      </c>
      <c r="H78">
        <f t="shared" si="16"/>
        <v>3231.2515759844637</v>
      </c>
      <c r="I78">
        <f t="shared" si="17"/>
        <v>15663767.337021938</v>
      </c>
      <c r="N78">
        <f>Input!J79</f>
        <v>52.035607035607427</v>
      </c>
      <c r="O78">
        <f t="shared" si="18"/>
        <v>46.216216216216708</v>
      </c>
      <c r="P78">
        <f t="shared" si="19"/>
        <v>3.795689759240759</v>
      </c>
      <c r="Q78">
        <f t="shared" si="20"/>
        <v>1799.5010648869966</v>
      </c>
      <c r="R78">
        <f t="shared" si="21"/>
        <v>1739.3821732479339</v>
      </c>
    </row>
    <row r="79" spans="1:18" x14ac:dyDescent="0.25">
      <c r="A79">
        <f>Input!G80</f>
        <v>201</v>
      </c>
      <c r="B79">
        <f t="shared" si="11"/>
        <v>76</v>
      </c>
      <c r="C79">
        <f t="shared" si="12"/>
        <v>0.12030526672349488</v>
      </c>
      <c r="D79">
        <f t="shared" si="13"/>
        <v>1.9761133237365294E-2</v>
      </c>
      <c r="E79" s="4">
        <f>Input!I80</f>
        <v>5684.2213642213655</v>
      </c>
      <c r="F79">
        <f t="shared" si="14"/>
        <v>1417.4839124839136</v>
      </c>
      <c r="G79">
        <f t="shared" si="15"/>
        <v>1338.7652196622694</v>
      </c>
      <c r="H79">
        <f t="shared" si="16"/>
        <v>6196.6325995483867</v>
      </c>
      <c r="I79">
        <f t="shared" si="17"/>
        <v>15410355.934835365</v>
      </c>
      <c r="N79">
        <f>Input!J80</f>
        <v>54.019734019735552</v>
      </c>
      <c r="O79">
        <f t="shared" si="18"/>
        <v>48.200343200344832</v>
      </c>
      <c r="P79">
        <f t="shared" si="19"/>
        <v>3.8881358428123969</v>
      </c>
      <c r="Q79">
        <f t="shared" si="20"/>
        <v>1963.5717208969518</v>
      </c>
      <c r="R79">
        <f t="shared" si="21"/>
        <v>1731.6796251187739</v>
      </c>
    </row>
    <row r="80" spans="1:18" x14ac:dyDescent="0.25">
      <c r="A80">
        <f>Input!G81</f>
        <v>202</v>
      </c>
      <c r="B80">
        <f t="shared" si="11"/>
        <v>77</v>
      </c>
      <c r="C80">
        <f t="shared" si="12"/>
        <v>0.12188823075933035</v>
      </c>
      <c r="D80">
        <f t="shared" si="13"/>
        <v>2.0245630180523E-2</v>
      </c>
      <c r="E80" s="4">
        <f>Input!I81</f>
        <v>5739.4616044616041</v>
      </c>
      <c r="F80">
        <f t="shared" si="14"/>
        <v>1472.7241527241522</v>
      </c>
      <c r="G80">
        <f t="shared" si="15"/>
        <v>1371.2575059568373</v>
      </c>
      <c r="H80">
        <f t="shared" si="16"/>
        <v>10295.480406203043</v>
      </c>
      <c r="I80">
        <f t="shared" si="17"/>
        <v>15156308.075049749</v>
      </c>
      <c r="N80">
        <f>Input!J81</f>
        <v>55.240240240238563</v>
      </c>
      <c r="O80">
        <f t="shared" si="18"/>
        <v>49.420849420847844</v>
      </c>
      <c r="P80">
        <f t="shared" si="19"/>
        <v>3.9815343656344773</v>
      </c>
      <c r="Q80">
        <f t="shared" si="20"/>
        <v>2064.7313526869407</v>
      </c>
      <c r="R80">
        <f t="shared" si="21"/>
        <v>1723.915077976543</v>
      </c>
    </row>
    <row r="81" spans="1:18" x14ac:dyDescent="0.25">
      <c r="A81">
        <f>Input!G82</f>
        <v>203</v>
      </c>
      <c r="B81">
        <f t="shared" si="11"/>
        <v>78</v>
      </c>
      <c r="C81">
        <f t="shared" si="12"/>
        <v>0.1234711947951658</v>
      </c>
      <c r="D81">
        <f t="shared" si="13"/>
        <v>2.0735523962260149E-2</v>
      </c>
      <c r="E81" s="4">
        <f>Input!I82</f>
        <v>5798.4491634491642</v>
      </c>
      <c r="F81">
        <f t="shared" si="14"/>
        <v>1531.7117117117123</v>
      </c>
      <c r="G81">
        <f t="shared" si="15"/>
        <v>1404.0957231300736</v>
      </c>
      <c r="H81">
        <f t="shared" si="16"/>
        <v>16285.84054166894</v>
      </c>
      <c r="I81">
        <f t="shared" si="17"/>
        <v>14901700.818282498</v>
      </c>
      <c r="N81">
        <f>Input!J82</f>
        <v>58.987558987560078</v>
      </c>
      <c r="O81">
        <f t="shared" si="18"/>
        <v>53.168168168169359</v>
      </c>
      <c r="P81">
        <f t="shared" si="19"/>
        <v>4.0758803344419832</v>
      </c>
      <c r="Q81">
        <f t="shared" si="20"/>
        <v>2410.052724749537</v>
      </c>
      <c r="R81">
        <f t="shared" si="21"/>
        <v>1716.0894792588306</v>
      </c>
    </row>
    <row r="82" spans="1:18" x14ac:dyDescent="0.25">
      <c r="A82">
        <f>Input!G83</f>
        <v>204</v>
      </c>
      <c r="B82">
        <f t="shared" si="11"/>
        <v>79</v>
      </c>
      <c r="C82">
        <f t="shared" si="12"/>
        <v>0.12505415883100127</v>
      </c>
      <c r="D82">
        <f t="shared" si="13"/>
        <v>2.1230804351871611E-2</v>
      </c>
      <c r="E82" s="4">
        <f>Input!I83</f>
        <v>5861.3470613470618</v>
      </c>
      <c r="F82">
        <f t="shared" si="14"/>
        <v>1594.6096096096098</v>
      </c>
      <c r="G82">
        <f t="shared" si="15"/>
        <v>1437.2786621267273</v>
      </c>
      <c r="H82">
        <f t="shared" si="16"/>
        <v>24753.027035861531</v>
      </c>
      <c r="I82">
        <f t="shared" si="17"/>
        <v>14646611.577376613</v>
      </c>
      <c r="N82">
        <f>Input!J83</f>
        <v>62.897897897897565</v>
      </c>
      <c r="O82">
        <f t="shared" si="18"/>
        <v>57.078507078506846</v>
      </c>
      <c r="P82">
        <f t="shared" si="19"/>
        <v>4.1711687638183648</v>
      </c>
      <c r="Q82">
        <f t="shared" si="20"/>
        <v>2799.1864475449038</v>
      </c>
      <c r="R82">
        <f t="shared" si="21"/>
        <v>1708.2037773906079</v>
      </c>
    </row>
    <row r="83" spans="1:18" x14ac:dyDescent="0.25">
      <c r="A83">
        <f>Input!G84</f>
        <v>205</v>
      </c>
      <c r="B83">
        <f t="shared" si="11"/>
        <v>80</v>
      </c>
      <c r="C83">
        <f t="shared" si="12"/>
        <v>0.12663712286683673</v>
      </c>
      <c r="D83">
        <f t="shared" si="13"/>
        <v>2.1731461268016585E-2</v>
      </c>
      <c r="E83" s="4">
        <f>Input!I84</f>
        <v>5928.936078936079</v>
      </c>
      <c r="F83">
        <f t="shared" si="14"/>
        <v>1662.198627198627</v>
      </c>
      <c r="G83">
        <f t="shared" si="15"/>
        <v>1470.8051199302724</v>
      </c>
      <c r="H83">
        <f t="shared" si="16"/>
        <v>36631.474624481707</v>
      </c>
      <c r="I83">
        <f t="shared" si="17"/>
        <v>14391118.113067359</v>
      </c>
      <c r="N83">
        <f>Input!J84</f>
        <v>67.589017589017203</v>
      </c>
      <c r="O83">
        <f t="shared" si="18"/>
        <v>61.769626769626484</v>
      </c>
      <c r="P83">
        <f t="shared" si="19"/>
        <v>4.2673946755634331</v>
      </c>
      <c r="Q83">
        <f t="shared" si="20"/>
        <v>3306.506695799495</v>
      </c>
      <c r="R83">
        <f t="shared" si="21"/>
        <v>1700.2589217495395</v>
      </c>
    </row>
    <row r="84" spans="1:18" x14ac:dyDescent="0.25">
      <c r="A84">
        <f>Input!G85</f>
        <v>206</v>
      </c>
      <c r="E84" s="4">
        <f>Input!I85</f>
        <v>6003.472758472758</v>
      </c>
      <c r="N84">
        <f>Input!J85</f>
        <v>74.536679536679003</v>
      </c>
    </row>
    <row r="85" spans="1:18" x14ac:dyDescent="0.25">
      <c r="A85">
        <f>Input!G86</f>
        <v>207</v>
      </c>
      <c r="E85" s="4">
        <f>Input!I86</f>
        <v>6083.4813384813388</v>
      </c>
      <c r="N85">
        <f>Input!J86</f>
        <v>80.008580008580793</v>
      </c>
    </row>
    <row r="86" spans="1:18" x14ac:dyDescent="0.25">
      <c r="A86">
        <f>Input!G87</f>
        <v>208</v>
      </c>
      <c r="E86" s="4">
        <f>Input!I87</f>
        <v>6166.9626769626766</v>
      </c>
      <c r="N86">
        <f>Input!J87</f>
        <v>83.481338481337843</v>
      </c>
    </row>
    <row r="87" spans="1:18" x14ac:dyDescent="0.25">
      <c r="A87">
        <f>Input!G88</f>
        <v>209</v>
      </c>
      <c r="E87" s="4">
        <f>Input!I88</f>
        <v>6254.2900042900046</v>
      </c>
      <c r="N87">
        <f>Input!J88</f>
        <v>87.327327327328021</v>
      </c>
    </row>
    <row r="88" spans="1:18" x14ac:dyDescent="0.25">
      <c r="A88">
        <f>Input!G89</f>
        <v>210</v>
      </c>
      <c r="E88" s="4">
        <f>Input!I89</f>
        <v>6340.9223509223511</v>
      </c>
      <c r="N88">
        <f>Input!J89</f>
        <v>86.632346632346525</v>
      </c>
    </row>
    <row r="89" spans="1:18" x14ac:dyDescent="0.25">
      <c r="A89">
        <f>Input!G90</f>
        <v>211</v>
      </c>
      <c r="E89" s="4">
        <f>Input!I90</f>
        <v>6432.3101673101673</v>
      </c>
      <c r="N89">
        <f>Input!J90</f>
        <v>91.387816387816201</v>
      </c>
    </row>
    <row r="90" spans="1:18" x14ac:dyDescent="0.25">
      <c r="A90">
        <f>Input!G91</f>
        <v>212</v>
      </c>
      <c r="E90" s="4">
        <f>Input!I91</f>
        <v>6525.6928356928356</v>
      </c>
      <c r="N90">
        <f>Input!J91</f>
        <v>93.382668382668271</v>
      </c>
    </row>
    <row r="91" spans="1:18" x14ac:dyDescent="0.25">
      <c r="A91">
        <f>Input!G92</f>
        <v>213</v>
      </c>
      <c r="E91" s="4">
        <f>Input!I92</f>
        <v>6619.6761046761039</v>
      </c>
      <c r="N91">
        <f>Input!J92</f>
        <v>93.983268983268317</v>
      </c>
    </row>
    <row r="92" spans="1:18" x14ac:dyDescent="0.25">
      <c r="A92">
        <f>Input!G93</f>
        <v>214</v>
      </c>
      <c r="E92" s="4">
        <f>Input!I93</f>
        <v>6713.8631488631481</v>
      </c>
      <c r="N92">
        <f>Input!J93</f>
        <v>94.187044187044194</v>
      </c>
    </row>
    <row r="93" spans="1:18" x14ac:dyDescent="0.25">
      <c r="A93">
        <f>Input!G94</f>
        <v>215</v>
      </c>
      <c r="E93" s="4">
        <f>Input!I94</f>
        <v>6822.7005577005575</v>
      </c>
      <c r="N93">
        <f>Input!J94</f>
        <v>108.83740883740938</v>
      </c>
    </row>
    <row r="94" spans="1:18" x14ac:dyDescent="0.25">
      <c r="A94">
        <f>Input!G95</f>
        <v>216</v>
      </c>
      <c r="E94" s="4">
        <f>Input!I95</f>
        <v>6968.5800085800083</v>
      </c>
      <c r="N94">
        <f>Input!J95</f>
        <v>145.87945087945081</v>
      </c>
    </row>
    <row r="95" spans="1:18" x14ac:dyDescent="0.25">
      <c r="A95">
        <f>Input!G96</f>
        <v>217</v>
      </c>
      <c r="E95" s="4">
        <f>Input!I96</f>
        <v>7132.797082797083</v>
      </c>
      <c r="N95">
        <f>Input!J96</f>
        <v>164.2170742170747</v>
      </c>
    </row>
    <row r="96" spans="1:18" x14ac:dyDescent="0.25">
      <c r="A96">
        <f>Input!G97</f>
        <v>218</v>
      </c>
      <c r="E96" s="4">
        <f>Input!I97</f>
        <v>7312.8850278850277</v>
      </c>
      <c r="N96">
        <f>Input!J97</f>
        <v>180.08794508794472</v>
      </c>
    </row>
    <row r="97" spans="1:14" x14ac:dyDescent="0.25">
      <c r="A97">
        <f>Input!G98</f>
        <v>219</v>
      </c>
      <c r="E97" s="4">
        <f>Input!I98</f>
        <v>7508.1038181038184</v>
      </c>
      <c r="N97">
        <f>Input!J98</f>
        <v>195.21879021879067</v>
      </c>
    </row>
    <row r="98" spans="1:14" x14ac:dyDescent="0.25">
      <c r="A98">
        <f>Input!G99</f>
        <v>220</v>
      </c>
      <c r="E98" s="4">
        <f>Input!I99</f>
        <v>7726.1154011154013</v>
      </c>
      <c r="N98">
        <f>Input!J99</f>
        <v>218.01158301158284</v>
      </c>
    </row>
    <row r="99" spans="1:14" x14ac:dyDescent="0.25">
      <c r="A99">
        <f>Input!G100</f>
        <v>221</v>
      </c>
      <c r="E99" s="4">
        <f>Input!I100</f>
        <v>7958.9189189189192</v>
      </c>
      <c r="N99">
        <f>Input!J100</f>
        <v>232.80351780351793</v>
      </c>
    </row>
    <row r="100" spans="1:14" x14ac:dyDescent="0.25">
      <c r="A100">
        <f>Input!G101</f>
        <v>222</v>
      </c>
      <c r="E100" s="4">
        <f>Input!I101</f>
        <v>8196.6430716430714</v>
      </c>
      <c r="N100">
        <f>Input!J101</f>
        <v>237.72415272415219</v>
      </c>
    </row>
    <row r="101" spans="1:14" x14ac:dyDescent="0.25">
      <c r="A101">
        <f>Input!G102</f>
        <v>223</v>
      </c>
      <c r="E101" s="4">
        <f>Input!I102</f>
        <v>8412.7262977262981</v>
      </c>
      <c r="N101">
        <f>Input!J102</f>
        <v>216.08322608322669</v>
      </c>
    </row>
    <row r="102" spans="1:14" x14ac:dyDescent="0.25">
      <c r="A102">
        <f>Input!G103</f>
        <v>224</v>
      </c>
      <c r="E102" s="4">
        <f>Input!I103</f>
        <v>8631.7674817674815</v>
      </c>
      <c r="N102">
        <f>Input!J103</f>
        <v>219.04118404118344</v>
      </c>
    </row>
    <row r="103" spans="1:14" x14ac:dyDescent="0.25">
      <c r="A103">
        <f>Input!G104</f>
        <v>225</v>
      </c>
      <c r="E103" s="4">
        <f>Input!I104</f>
        <v>8856.5787215787223</v>
      </c>
      <c r="N103">
        <f>Input!J104</f>
        <v>224.81123981124074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125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4266.7374517374519</v>
      </c>
      <c r="F3">
        <f>E3-$E$3</f>
        <v>0</v>
      </c>
      <c r="G3">
        <f>P3</f>
        <v>0</v>
      </c>
      <c r="H3">
        <f>(F3-G3)^2</f>
        <v>0</v>
      </c>
      <c r="I3">
        <f>(G3-$J$4)^2</f>
        <v>303354.65634694317</v>
      </c>
      <c r="J3" s="2" t="s">
        <v>11</v>
      </c>
      <c r="K3" s="23">
        <f>SUM(H3:H161)</f>
        <v>41512542.851344556</v>
      </c>
      <c r="L3">
        <f>1-(K3/K5)</f>
        <v>-0.66884045451725327</v>
      </c>
      <c r="N3" s="4">
        <f>Input!J4</f>
        <v>5.8193908193907191</v>
      </c>
      <c r="O3">
        <f>N3-$N$3</f>
        <v>0</v>
      </c>
      <c r="P3" s="4">
        <v>0</v>
      </c>
      <c r="Q3">
        <f>(O3-P3)^2</f>
        <v>0</v>
      </c>
      <c r="R3">
        <f>(O3-$S$4)^2</f>
        <v>238.12428590012976</v>
      </c>
      <c r="S3" s="2" t="s">
        <v>11</v>
      </c>
      <c r="T3" s="23">
        <f>SUM(Q4:Q167)</f>
        <v>41232.991444282343</v>
      </c>
      <c r="U3">
        <f>1-(T3/T5)</f>
        <v>-0.92061177841028941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126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4272.0163020163018</v>
      </c>
      <c r="F4">
        <f t="shared" ref="F4:F67" si="3">E4-$E$3</f>
        <v>5.278850278849859</v>
      </c>
      <c r="G4">
        <f>P4</f>
        <v>1.5905808897170817E-11</v>
      </c>
      <c r="H4">
        <f>(F4-G4)^2</f>
        <v>27.866260266345307</v>
      </c>
      <c r="I4">
        <f t="shared" ref="I4:I67" si="4">(G4-$J$4)^2</f>
        <v>303354.65634692565</v>
      </c>
      <c r="J4">
        <f>AVERAGE(F3:F161)</f>
        <v>550.77641230080212</v>
      </c>
      <c r="K4" t="s">
        <v>5</v>
      </c>
      <c r="L4" t="s">
        <v>6</v>
      </c>
      <c r="N4" s="4">
        <f>Input!J5</f>
        <v>5.278850278849859</v>
      </c>
      <c r="O4">
        <f>N4-$N$3</f>
        <v>-0.54054054054086009</v>
      </c>
      <c r="P4">
        <f>$Y$3*((1/$AA$3)*(1/SQRT(2*PI()))*EXP(-1*D4*D4/2))</f>
        <v>1.5905808897170817E-11</v>
      </c>
      <c r="Q4">
        <f>(O4-P4)^2</f>
        <v>0.29218407598540069</v>
      </c>
      <c r="R4">
        <f t="shared" ref="R4:R67" si="5">(O4-$S$4)^2</f>
        <v>255.09893075876647</v>
      </c>
      <c r="S4">
        <f>AVERAGE(O3:O167)</f>
        <v>15.431276223959241</v>
      </c>
      <c r="T4" t="s">
        <v>5</v>
      </c>
      <c r="U4" t="s">
        <v>6</v>
      </c>
    </row>
    <row r="5" spans="1:27" ht="14.45" x14ac:dyDescent="0.3">
      <c r="A5">
        <f>Input!G6</f>
        <v>127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4277.6769626769628</v>
      </c>
      <c r="F5">
        <f t="shared" si="3"/>
        <v>10.93951093951091</v>
      </c>
      <c r="G5">
        <f>G4+P5</f>
        <v>3.1811617794341634E-11</v>
      </c>
      <c r="H5">
        <f t="shared" ref="H5:H68" si="6">(F5-G5)^2</f>
        <v>119.67289959498288</v>
      </c>
      <c r="I5">
        <f t="shared" si="4"/>
        <v>303354.65634690813</v>
      </c>
      <c r="K5">
        <f>SUM(I3:I161)</f>
        <v>24875081.820420586</v>
      </c>
      <c r="L5">
        <f>1-((1-L3)*(W3-1)/(W3-1-1))</f>
        <v>-0.68996501723266146</v>
      </c>
      <c r="N5" s="4">
        <f>Input!J6</f>
        <v>5.6606606606610512</v>
      </c>
      <c r="O5">
        <f t="shared" ref="O5:O68" si="7">N5-$N$3</f>
        <v>-0.15873015872966789</v>
      </c>
      <c r="P5">
        <f t="shared" ref="P5:P68" si="8">$Y$3*((1/$AA$3)*(1/SQRT(2*PI()))*EXP(-1*D5*D5/2))</f>
        <v>1.5905808897170817E-11</v>
      </c>
      <c r="Q5">
        <f t="shared" ref="Q5:Q68" si="9">(O5-P5)^2</f>
        <v>2.5195263295395027E-2</v>
      </c>
      <c r="R5">
        <f t="shared" si="5"/>
        <v>243.04829901228092</v>
      </c>
      <c r="T5">
        <f>SUM(R4:R167)</f>
        <v>21468.675714574303</v>
      </c>
      <c r="U5">
        <f>1-((1-U3)*(Y3-1)/(Y3-1-1))</f>
        <v>0.97306283952273287</v>
      </c>
    </row>
    <row r="6" spans="1:27" ht="14.45" x14ac:dyDescent="0.3">
      <c r="A6">
        <f>Input!G7</f>
        <v>128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4284.5602745602746</v>
      </c>
      <c r="F6">
        <f t="shared" si="3"/>
        <v>17.822822822822673</v>
      </c>
      <c r="G6">
        <f t="shared" ref="G6:G69" si="10">G5+P6</f>
        <v>4.771742669151245E-11</v>
      </c>
      <c r="H6">
        <f t="shared" si="6"/>
        <v>317.65301337202783</v>
      </c>
      <c r="I6">
        <f t="shared" si="4"/>
        <v>303354.65634689055</v>
      </c>
      <c r="N6" s="4">
        <f>Input!J7</f>
        <v>6.8833118833117624</v>
      </c>
      <c r="O6">
        <f t="shared" si="7"/>
        <v>1.0639210639210432</v>
      </c>
      <c r="P6">
        <f t="shared" si="8"/>
        <v>1.5905808897170817E-11</v>
      </c>
      <c r="Q6">
        <f t="shared" si="9"/>
        <v>1.1319280302210397</v>
      </c>
      <c r="R6">
        <f t="shared" si="5"/>
        <v>206.42089429467623</v>
      </c>
    </row>
    <row r="7" spans="1:27" ht="14.45" x14ac:dyDescent="0.3">
      <c r="A7">
        <f>Input!G8</f>
        <v>129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4292.8120978120978</v>
      </c>
      <c r="F7">
        <f t="shared" si="3"/>
        <v>26.074646074645898</v>
      </c>
      <c r="G7">
        <f t="shared" si="10"/>
        <v>6.3623235588683267E-11</v>
      </c>
      <c r="H7">
        <f t="shared" si="6"/>
        <v>679.88716791472893</v>
      </c>
      <c r="I7">
        <f t="shared" si="4"/>
        <v>303354.65634687303</v>
      </c>
      <c r="N7" s="4">
        <f>Input!J8</f>
        <v>8.2518232518232253</v>
      </c>
      <c r="O7">
        <f t="shared" si="7"/>
        <v>2.4324324324325062</v>
      </c>
      <c r="P7">
        <f t="shared" si="8"/>
        <v>1.5905808897170817E-11</v>
      </c>
      <c r="Q7">
        <f t="shared" si="9"/>
        <v>5.9167275382721387</v>
      </c>
      <c r="R7">
        <f t="shared" si="5"/>
        <v>168.96993991651314</v>
      </c>
      <c r="T7" s="17"/>
      <c r="U7" s="18"/>
    </row>
    <row r="8" spans="1:27" x14ac:dyDescent="0.25">
      <c r="A8">
        <f>Input!G9</f>
        <v>130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4301.0853710853708</v>
      </c>
      <c r="F8">
        <f t="shared" si="3"/>
        <v>34.347919347918832</v>
      </c>
      <c r="G8">
        <f t="shared" si="10"/>
        <v>7.9529044485854084E-11</v>
      </c>
      <c r="H8">
        <f t="shared" si="6"/>
        <v>1179.7795635256734</v>
      </c>
      <c r="I8">
        <f t="shared" si="4"/>
        <v>303354.65634685551</v>
      </c>
      <c r="N8" s="4">
        <f>Input!J9</f>
        <v>8.2732732732729346</v>
      </c>
      <c r="O8">
        <f t="shared" si="7"/>
        <v>2.4538824538822155</v>
      </c>
      <c r="P8">
        <f t="shared" si="8"/>
        <v>1.5905808897170817E-11</v>
      </c>
      <c r="Q8">
        <f t="shared" si="9"/>
        <v>6.0215390973929406</v>
      </c>
      <c r="R8">
        <f t="shared" si="5"/>
        <v>168.41274906363398</v>
      </c>
      <c r="T8" s="19" t="s">
        <v>28</v>
      </c>
      <c r="U8" s="24">
        <f>SQRT((U5-L5)^2)</f>
        <v>1.6630278567553942</v>
      </c>
    </row>
    <row r="9" spans="1:27" x14ac:dyDescent="0.25">
      <c r="A9">
        <f>Input!G10</f>
        <v>131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4309.7790647790653</v>
      </c>
      <c r="F9">
        <f t="shared" si="3"/>
        <v>43.041613041613346</v>
      </c>
      <c r="G9">
        <f t="shared" si="10"/>
        <v>9.5434853383024901E-11</v>
      </c>
      <c r="H9">
        <f t="shared" si="6"/>
        <v>1852.5804532157649</v>
      </c>
      <c r="I9">
        <f t="shared" si="4"/>
        <v>303354.65634683811</v>
      </c>
      <c r="N9" s="4">
        <f>Input!J10</f>
        <v>8.6936936936945131</v>
      </c>
      <c r="O9">
        <f t="shared" si="7"/>
        <v>2.8743028743037939</v>
      </c>
      <c r="P9">
        <f t="shared" si="8"/>
        <v>1.5905808897170814E-11</v>
      </c>
      <c r="Q9">
        <f t="shared" si="9"/>
        <v>8.2616170131396149</v>
      </c>
      <c r="R9">
        <f t="shared" si="5"/>
        <v>157.67757970395715</v>
      </c>
      <c r="T9" s="21"/>
      <c r="U9" s="22"/>
    </row>
    <row r="10" spans="1:27" x14ac:dyDescent="0.25">
      <c r="A10">
        <f>Input!G11</f>
        <v>132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4318.7601887601895</v>
      </c>
      <c r="F10">
        <f t="shared" si="3"/>
        <v>52.022737022737601</v>
      </c>
      <c r="G10">
        <f t="shared" si="10"/>
        <v>1.113406622801957E-10</v>
      </c>
      <c r="H10">
        <f t="shared" si="6"/>
        <v>2706.3651673253289</v>
      </c>
      <c r="I10">
        <f t="shared" si="4"/>
        <v>303354.65634682059</v>
      </c>
      <c r="N10" s="4">
        <f>Input!J11</f>
        <v>8.9811239811242558</v>
      </c>
      <c r="O10">
        <f t="shared" si="7"/>
        <v>3.1617331617335367</v>
      </c>
      <c r="P10">
        <f t="shared" si="8"/>
        <v>1.5905808897170801E-11</v>
      </c>
      <c r="Q10">
        <f t="shared" si="9"/>
        <v>9.9965565859049654</v>
      </c>
      <c r="R10">
        <f t="shared" si="5"/>
        <v>150.54168695581092</v>
      </c>
    </row>
    <row r="11" spans="1:27" x14ac:dyDescent="0.25">
      <c r="A11">
        <f>Input!G12</f>
        <v>133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4328.1231231231232</v>
      </c>
      <c r="F11">
        <f t="shared" si="3"/>
        <v>61.38567138567123</v>
      </c>
      <c r="G11">
        <f t="shared" si="10"/>
        <v>1.272464711773664E-10</v>
      </c>
      <c r="H11">
        <f t="shared" si="6"/>
        <v>3768.2006514539939</v>
      </c>
      <c r="I11">
        <f t="shared" si="4"/>
        <v>303354.65634680301</v>
      </c>
      <c r="N11" s="4">
        <f>Input!J12</f>
        <v>9.362934362933629</v>
      </c>
      <c r="O11">
        <f t="shared" si="7"/>
        <v>3.5435435435429099</v>
      </c>
      <c r="P11">
        <f t="shared" si="8"/>
        <v>1.59058088971707E-11</v>
      </c>
      <c r="Q11">
        <f t="shared" si="9"/>
        <v>12.556700844871916</v>
      </c>
      <c r="R11">
        <f t="shared" si="5"/>
        <v>141.31818828103846</v>
      </c>
    </row>
    <row r="12" spans="1:27" x14ac:dyDescent="0.25">
      <c r="A12">
        <f>Input!G13</f>
        <v>134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4338.8996138996145</v>
      </c>
      <c r="F12">
        <f t="shared" si="3"/>
        <v>72.162162162162531</v>
      </c>
      <c r="G12">
        <f t="shared" si="10"/>
        <v>1.4315228007453636E-10</v>
      </c>
      <c r="H12">
        <f t="shared" si="6"/>
        <v>5207.3776478975824</v>
      </c>
      <c r="I12">
        <f t="shared" si="4"/>
        <v>303354.65634678549</v>
      </c>
      <c r="N12" s="4">
        <f>Input!J13</f>
        <v>10.7764907764913</v>
      </c>
      <c r="O12">
        <f t="shared" si="7"/>
        <v>4.9570999571005814</v>
      </c>
      <c r="P12">
        <f t="shared" si="8"/>
        <v>1.5905808897169964E-11</v>
      </c>
      <c r="Q12">
        <f t="shared" si="9"/>
        <v>24.572839984528894</v>
      </c>
      <c r="R12">
        <f t="shared" si="5"/>
        <v>109.70836846922521</v>
      </c>
    </row>
    <row r="13" spans="1:27" x14ac:dyDescent="0.25">
      <c r="A13">
        <f>Input!G14</f>
        <v>135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4349.4787644787648</v>
      </c>
      <c r="F13">
        <f t="shared" si="3"/>
        <v>82.741312741312868</v>
      </c>
      <c r="G13">
        <f t="shared" si="10"/>
        <v>1.5905808897170085E-10</v>
      </c>
      <c r="H13">
        <f t="shared" si="6"/>
        <v>6846.1248341294213</v>
      </c>
      <c r="I13">
        <f t="shared" si="4"/>
        <v>303354.65634676797</v>
      </c>
      <c r="N13" s="4">
        <f>Input!J14</f>
        <v>10.579150579150337</v>
      </c>
      <c r="O13">
        <f t="shared" si="7"/>
        <v>4.7597597597596177</v>
      </c>
      <c r="P13">
        <f t="shared" si="8"/>
        <v>1.5905808897164506E-11</v>
      </c>
      <c r="Q13">
        <f t="shared" si="9"/>
        <v>22.655312970475521</v>
      </c>
      <c r="R13">
        <f t="shared" si="5"/>
        <v>113.88126364568363</v>
      </c>
    </row>
    <row r="14" spans="1:27" x14ac:dyDescent="0.25">
      <c r="A14">
        <f>Input!G15</f>
        <v>136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4360.0557700557702</v>
      </c>
      <c r="F14">
        <f t="shared" si="3"/>
        <v>93.318318318318234</v>
      </c>
      <c r="G14">
        <f t="shared" si="10"/>
        <v>1.7496389786882502E-10</v>
      </c>
      <c r="H14">
        <f t="shared" si="6"/>
        <v>8708.3085337263128</v>
      </c>
      <c r="I14">
        <f t="shared" si="4"/>
        <v>303354.65634675045</v>
      </c>
      <c r="N14" s="4">
        <f>Input!J15</f>
        <v>10.577005577005366</v>
      </c>
      <c r="O14">
        <f t="shared" si="7"/>
        <v>4.7576147576146468</v>
      </c>
      <c r="P14">
        <f t="shared" si="8"/>
        <v>1.5905808897124178E-11</v>
      </c>
      <c r="Q14">
        <f t="shared" si="9"/>
        <v>22.634898181721329</v>
      </c>
      <c r="R14">
        <f t="shared" si="5"/>
        <v>113.92704909812943</v>
      </c>
    </row>
    <row r="15" spans="1:27" x14ac:dyDescent="0.25">
      <c r="A15">
        <f>Input!G16</f>
        <v>137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4371.0081510081518</v>
      </c>
      <c r="F15">
        <f t="shared" si="3"/>
        <v>104.27069927069988</v>
      </c>
      <c r="G15">
        <f t="shared" si="10"/>
        <v>1.9086970676565123E-10</v>
      </c>
      <c r="H15">
        <f t="shared" si="6"/>
        <v>10872.378726360928</v>
      </c>
      <c r="I15">
        <f t="shared" si="4"/>
        <v>303354.65634673293</v>
      </c>
      <c r="N15" s="4">
        <f>Input!J16</f>
        <v>10.952380952381645</v>
      </c>
      <c r="O15">
        <f t="shared" si="7"/>
        <v>5.1329901329909262</v>
      </c>
      <c r="P15">
        <f t="shared" si="8"/>
        <v>1.5905808896826206E-11</v>
      </c>
      <c r="Q15">
        <f t="shared" si="9"/>
        <v>26.34758770521892</v>
      </c>
      <c r="R15">
        <f t="shared" si="5"/>
        <v>106.05469641143145</v>
      </c>
    </row>
    <row r="16" spans="1:27" x14ac:dyDescent="0.25">
      <c r="A16">
        <f>Input!G17</f>
        <v>138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4381.9755469755473</v>
      </c>
      <c r="F16">
        <f t="shared" si="3"/>
        <v>115.23809523809541</v>
      </c>
      <c r="G16">
        <f t="shared" si="10"/>
        <v>2.0677551566027569E-10</v>
      </c>
      <c r="H16">
        <f t="shared" si="6"/>
        <v>13279.818594056689</v>
      </c>
      <c r="I16">
        <f t="shared" si="4"/>
        <v>303354.65634671535</v>
      </c>
      <c r="N16" s="4">
        <f>Input!J17</f>
        <v>10.967395967395532</v>
      </c>
      <c r="O16">
        <f t="shared" si="7"/>
        <v>5.1480051480048132</v>
      </c>
      <c r="P16">
        <f t="shared" si="8"/>
        <v>1.5905808894624467E-11</v>
      </c>
      <c r="Q16">
        <f t="shared" si="9"/>
        <v>26.501957003720296</v>
      </c>
      <c r="R16">
        <f t="shared" si="5"/>
        <v>105.74566402156093</v>
      </c>
    </row>
    <row r="17" spans="1:18" x14ac:dyDescent="0.25">
      <c r="A17">
        <f>Input!G18</f>
        <v>139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4393.1059631059634</v>
      </c>
      <c r="F17">
        <f t="shared" si="3"/>
        <v>126.36851136851146</v>
      </c>
      <c r="G17">
        <f t="shared" si="10"/>
        <v>2.2268132453863139E-10</v>
      </c>
      <c r="H17">
        <f t="shared" si="6"/>
        <v>15969.00066543733</v>
      </c>
      <c r="I17">
        <f t="shared" si="4"/>
        <v>303354.65634669783</v>
      </c>
      <c r="N17" s="4">
        <f>Input!J18</f>
        <v>11.130416130416052</v>
      </c>
      <c r="O17">
        <f t="shared" si="7"/>
        <v>5.3110253110253325</v>
      </c>
      <c r="P17">
        <f t="shared" si="8"/>
        <v>1.5905808878355702E-11</v>
      </c>
      <c r="Q17">
        <f t="shared" si="9"/>
        <v>28.20698985418278</v>
      </c>
      <c r="R17">
        <f t="shared" si="5"/>
        <v>102.4194785407396</v>
      </c>
    </row>
    <row r="18" spans="1:18" x14ac:dyDescent="0.25">
      <c r="A18">
        <f>Input!G19</f>
        <v>140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4404.3436293436289</v>
      </c>
      <c r="F18">
        <f t="shared" si="3"/>
        <v>137.60617760617697</v>
      </c>
      <c r="G18">
        <f t="shared" si="10"/>
        <v>2.3858713329677624E-10</v>
      </c>
      <c r="H18">
        <f t="shared" si="6"/>
        <v>18935.460115317055</v>
      </c>
      <c r="I18">
        <f t="shared" si="4"/>
        <v>303354.65634668031</v>
      </c>
      <c r="N18" s="4">
        <f>Input!J19</f>
        <v>11.237666237665508</v>
      </c>
      <c r="O18">
        <f t="shared" si="7"/>
        <v>5.4182754182747885</v>
      </c>
      <c r="P18">
        <f t="shared" si="8"/>
        <v>1.5905808758144875E-11</v>
      </c>
      <c r="Q18">
        <f t="shared" si="9"/>
        <v>29.357708508108473</v>
      </c>
      <c r="R18">
        <f t="shared" si="5"/>
        <v>100.2601851346375</v>
      </c>
    </row>
    <row r="19" spans="1:18" x14ac:dyDescent="0.25">
      <c r="A19">
        <f>Input!G20</f>
        <v>141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4413.8760188760189</v>
      </c>
      <c r="F19">
        <f t="shared" si="3"/>
        <v>147.13856713856694</v>
      </c>
      <c r="G19">
        <f t="shared" si="10"/>
        <v>2.5449294116667661E-10</v>
      </c>
      <c r="H19">
        <f t="shared" si="6"/>
        <v>21649.757939515683</v>
      </c>
      <c r="I19">
        <f t="shared" si="4"/>
        <v>303354.65634666278</v>
      </c>
      <c r="N19" s="4">
        <f>Input!J20</f>
        <v>9.5323895323899706</v>
      </c>
      <c r="O19">
        <f t="shared" si="7"/>
        <v>3.7129987129992514</v>
      </c>
      <c r="P19">
        <f t="shared" si="8"/>
        <v>1.5905807869900371E-11</v>
      </c>
      <c r="Q19">
        <f t="shared" si="9"/>
        <v>13.78635944261598</v>
      </c>
      <c r="R19">
        <f t="shared" si="5"/>
        <v>137.31802782387064</v>
      </c>
    </row>
    <row r="20" spans="1:18" x14ac:dyDescent="0.25">
      <c r="A20">
        <f>Input!G21</f>
        <v>142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4423.4555984555991</v>
      </c>
      <c r="F20">
        <f t="shared" si="3"/>
        <v>156.71814671814718</v>
      </c>
      <c r="G20">
        <f t="shared" si="10"/>
        <v>2.7039874247329008E-10</v>
      </c>
      <c r="H20">
        <f t="shared" si="6"/>
        <v>24560.577510685951</v>
      </c>
      <c r="I20">
        <f t="shared" si="4"/>
        <v>303354.65634664538</v>
      </c>
      <c r="N20" s="4">
        <f>Input!J21</f>
        <v>9.5795795795802405</v>
      </c>
      <c r="O20">
        <f t="shared" si="7"/>
        <v>3.7601887601895214</v>
      </c>
      <c r="P20">
        <f t="shared" si="8"/>
        <v>1.5905801306613451E-11</v>
      </c>
      <c r="Q20">
        <f t="shared" si="9"/>
        <v>14.139019512135992</v>
      </c>
      <c r="R20">
        <f t="shared" si="5"/>
        <v>136.2142825869627</v>
      </c>
    </row>
    <row r="21" spans="1:18" x14ac:dyDescent="0.25">
      <c r="A21">
        <f>Input!G22</f>
        <v>143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4433.3097383097383</v>
      </c>
      <c r="F21">
        <f t="shared" si="3"/>
        <v>166.57228657228643</v>
      </c>
      <c r="G21">
        <f t="shared" si="10"/>
        <v>2.8630449528349222E-10</v>
      </c>
      <c r="H21">
        <f t="shared" si="6"/>
        <v>27746.326653824537</v>
      </c>
      <c r="I21">
        <f t="shared" si="4"/>
        <v>303354.65634662786</v>
      </c>
      <c r="N21" s="4">
        <f>Input!J22</f>
        <v>9.8541398541392482</v>
      </c>
      <c r="O21">
        <f t="shared" si="7"/>
        <v>4.0347490347485291</v>
      </c>
      <c r="P21">
        <f t="shared" si="8"/>
        <v>1.5905752810202133E-11</v>
      </c>
      <c r="Q21">
        <f t="shared" si="9"/>
        <v>16.279199773275838</v>
      </c>
      <c r="R21">
        <f t="shared" si="5"/>
        <v>129.88083197441901</v>
      </c>
    </row>
    <row r="22" spans="1:18" x14ac:dyDescent="0.25">
      <c r="A22">
        <f>Input!G23</f>
        <v>144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4443.337623337623</v>
      </c>
      <c r="F22">
        <f t="shared" si="3"/>
        <v>176.60017160017105</v>
      </c>
      <c r="G22">
        <f t="shared" si="10"/>
        <v>3.0220988975557336E-10</v>
      </c>
      <c r="H22">
        <f t="shared" si="6"/>
        <v>31187.620609103124</v>
      </c>
      <c r="I22">
        <f t="shared" si="4"/>
        <v>303354.65634661028</v>
      </c>
      <c r="N22" s="4">
        <f>Input!J23</f>
        <v>10.027885027884622</v>
      </c>
      <c r="O22">
        <f t="shared" si="7"/>
        <v>4.208494208493903</v>
      </c>
      <c r="P22">
        <f t="shared" si="8"/>
        <v>1.5905394472081117E-11</v>
      </c>
      <c r="Q22">
        <f t="shared" si="9"/>
        <v>17.711423502792847</v>
      </c>
      <c r="R22">
        <f t="shared" si="5"/>
        <v>125.95083616665224</v>
      </c>
    </row>
    <row r="23" spans="1:18" x14ac:dyDescent="0.25">
      <c r="A23">
        <f>Input!G24</f>
        <v>145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4453.2368082368075</v>
      </c>
      <c r="F23">
        <f t="shared" si="3"/>
        <v>186.4993564993556</v>
      </c>
      <c r="G23">
        <f t="shared" si="10"/>
        <v>3.1811263669737343E-10</v>
      </c>
      <c r="H23">
        <f t="shared" si="6"/>
        <v>34782.009974555069</v>
      </c>
      <c r="I23">
        <f t="shared" si="4"/>
        <v>303354.65634659276</v>
      </c>
      <c r="N23" s="4">
        <f>Input!J24</f>
        <v>9.8991848991845472</v>
      </c>
      <c r="O23">
        <f t="shared" si="7"/>
        <v>4.0797940797938281</v>
      </c>
      <c r="P23">
        <f t="shared" si="8"/>
        <v>1.590274694180009E-11</v>
      </c>
      <c r="Q23">
        <f t="shared" si="9"/>
        <v>16.644719733391007</v>
      </c>
      <c r="R23">
        <f t="shared" si="5"/>
        <v>128.8561468693062</v>
      </c>
    </row>
    <row r="24" spans="1:18" x14ac:dyDescent="0.25">
      <c r="A24">
        <f>Input!G25</f>
        <v>146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4463.1767481767483</v>
      </c>
      <c r="F24">
        <f t="shared" si="3"/>
        <v>196.43929643929641</v>
      </c>
      <c r="G24">
        <f t="shared" si="10"/>
        <v>3.3399583454326653E-10</v>
      </c>
      <c r="H24">
        <f t="shared" si="6"/>
        <v>38588.397185434558</v>
      </c>
      <c r="I24">
        <f t="shared" si="4"/>
        <v>303354.65634657524</v>
      </c>
      <c r="N24" s="4">
        <f>Input!J25</f>
        <v>9.9399399399408139</v>
      </c>
      <c r="O24">
        <f t="shared" si="7"/>
        <v>4.1205491205500948</v>
      </c>
      <c r="P24">
        <f t="shared" si="8"/>
        <v>1.5883197845893091E-11</v>
      </c>
      <c r="Q24">
        <f t="shared" si="9"/>
        <v>16.978925054735264</v>
      </c>
      <c r="R24">
        <f t="shared" si="5"/>
        <v>127.93254760779425</v>
      </c>
    </row>
    <row r="25" spans="1:18" x14ac:dyDescent="0.25">
      <c r="A25">
        <f>Input!G26</f>
        <v>147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4473.3419133419129</v>
      </c>
      <c r="F25">
        <f t="shared" si="3"/>
        <v>206.60446160446099</v>
      </c>
      <c r="G25">
        <f t="shared" si="10"/>
        <v>3.4973532589942913E-10</v>
      </c>
      <c r="H25">
        <f t="shared" si="6"/>
        <v>42685.403554724689</v>
      </c>
      <c r="I25">
        <f t="shared" si="4"/>
        <v>303354.65634655795</v>
      </c>
      <c r="N25" s="4">
        <f>Input!J26</f>
        <v>10.165165165164581</v>
      </c>
      <c r="O25">
        <f t="shared" si="7"/>
        <v>4.3457743457738616</v>
      </c>
      <c r="P25">
        <f t="shared" si="8"/>
        <v>1.5739491356162613E-11</v>
      </c>
      <c r="Q25">
        <f t="shared" si="9"/>
        <v>18.885754664249436</v>
      </c>
      <c r="R25">
        <f t="shared" si="5"/>
        <v>122.88835189125157</v>
      </c>
    </row>
    <row r="26" spans="1:18" x14ac:dyDescent="0.25">
      <c r="A26">
        <f>Input!G27</f>
        <v>148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4483.7258687258682</v>
      </c>
      <c r="F26">
        <f t="shared" si="3"/>
        <v>216.98841698841625</v>
      </c>
      <c r="G26">
        <f t="shared" si="10"/>
        <v>3.6445249314752842E-10</v>
      </c>
      <c r="H26">
        <f t="shared" si="6"/>
        <v>47083.973106980644</v>
      </c>
      <c r="I26">
        <f t="shared" si="4"/>
        <v>303354.65634654165</v>
      </c>
      <c r="N26" s="4">
        <f>Input!J27</f>
        <v>10.383955383955254</v>
      </c>
      <c r="O26">
        <f t="shared" si="7"/>
        <v>4.5645645645645345</v>
      </c>
      <c r="P26">
        <f t="shared" si="8"/>
        <v>1.4717167248099301E-11</v>
      </c>
      <c r="Q26">
        <f t="shared" si="9"/>
        <v>20.835249663943863</v>
      </c>
      <c r="R26">
        <f t="shared" si="5"/>
        <v>118.08542228842485</v>
      </c>
    </row>
    <row r="27" spans="1:18" x14ac:dyDescent="0.25">
      <c r="A27">
        <f>Input!G28</f>
        <v>149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4494.6181896181897</v>
      </c>
      <c r="F27">
        <f t="shared" si="3"/>
        <v>227.8807378807378</v>
      </c>
      <c r="G27">
        <f t="shared" si="10"/>
        <v>3.7341256631609317E-10</v>
      </c>
      <c r="H27">
        <f t="shared" si="6"/>
        <v>51929.630696899345</v>
      </c>
      <c r="I27">
        <f t="shared" si="4"/>
        <v>303354.65634653176</v>
      </c>
      <c r="N27" s="4">
        <f>Input!J28</f>
        <v>10.89232089232155</v>
      </c>
      <c r="O27">
        <f t="shared" si="7"/>
        <v>5.0729300729308306</v>
      </c>
      <c r="P27">
        <f t="shared" si="8"/>
        <v>8.9600731685647465E-12</v>
      </c>
      <c r="Q27">
        <f t="shared" si="9"/>
        <v>25.734619524755097</v>
      </c>
      <c r="R27">
        <f t="shared" si="5"/>
        <v>107.29533498452508</v>
      </c>
    </row>
    <row r="28" spans="1:18" x14ac:dyDescent="0.25">
      <c r="A28">
        <f>Input!G29</f>
        <v>150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4505.6756756756758</v>
      </c>
      <c r="F28">
        <f t="shared" si="3"/>
        <v>238.93822393822393</v>
      </c>
      <c r="G28">
        <f t="shared" si="10"/>
        <v>3.7364158786833386E-10</v>
      </c>
      <c r="H28">
        <f t="shared" si="6"/>
        <v>57091.474858574293</v>
      </c>
      <c r="I28">
        <f t="shared" si="4"/>
        <v>303354.65634653153</v>
      </c>
      <c r="N28" s="4">
        <f>Input!J29</f>
        <v>11.05748605748613</v>
      </c>
      <c r="O28">
        <f t="shared" si="7"/>
        <v>5.2380952380954113</v>
      </c>
      <c r="P28">
        <f t="shared" si="8"/>
        <v>2.2902155224067229E-13</v>
      </c>
      <c r="Q28">
        <f t="shared" si="9"/>
        <v>27.437641723355423</v>
      </c>
      <c r="R28">
        <f t="shared" si="5"/>
        <v>103.90093861057591</v>
      </c>
    </row>
    <row r="29" spans="1:18" x14ac:dyDescent="0.25">
      <c r="A29">
        <f>Input!G30</f>
        <v>151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4516.9734019734015</v>
      </c>
      <c r="F29">
        <f t="shared" si="3"/>
        <v>250.23595023594953</v>
      </c>
      <c r="G29">
        <f t="shared" si="10"/>
        <v>3.7364158786833428E-10</v>
      </c>
      <c r="H29">
        <f t="shared" si="6"/>
        <v>62618.030790301615</v>
      </c>
      <c r="I29">
        <f t="shared" si="4"/>
        <v>303354.65634653153</v>
      </c>
      <c r="N29" s="4">
        <f>Input!J30</f>
        <v>11.297726297725603</v>
      </c>
      <c r="O29">
        <f t="shared" si="7"/>
        <v>5.4783354783348841</v>
      </c>
      <c r="P29">
        <f t="shared" si="8"/>
        <v>3.919975116794979E-25</v>
      </c>
      <c r="Q29">
        <f t="shared" si="9"/>
        <v>30.012159613182703</v>
      </c>
      <c r="R29">
        <f t="shared" si="5"/>
        <v>99.061029485909529</v>
      </c>
    </row>
    <row r="30" spans="1:18" x14ac:dyDescent="0.25">
      <c r="A30">
        <f>Input!G31</f>
        <v>152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4528.2582582582581</v>
      </c>
      <c r="F30">
        <f t="shared" si="3"/>
        <v>261.52080652080622</v>
      </c>
      <c r="G30">
        <f t="shared" si="10"/>
        <v>3.7364158786833428E-10</v>
      </c>
      <c r="H30">
        <f t="shared" si="6"/>
        <v>68393.132243097542</v>
      </c>
      <c r="I30">
        <f t="shared" si="4"/>
        <v>303354.65634653153</v>
      </c>
      <c r="N30" s="4">
        <f>Input!J31</f>
        <v>11.284856284856687</v>
      </c>
      <c r="O30">
        <f t="shared" si="7"/>
        <v>5.465465465465968</v>
      </c>
      <c r="P30">
        <f t="shared" si="8"/>
        <v>4.4593054098789261E-112</v>
      </c>
      <c r="Q30">
        <f t="shared" si="9"/>
        <v>29.871312754201131</v>
      </c>
      <c r="R30">
        <f t="shared" si="5"/>
        <v>99.317384074100261</v>
      </c>
    </row>
    <row r="31" spans="1:18" x14ac:dyDescent="0.25">
      <c r="A31">
        <f>Input!G32</f>
        <v>153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4539.5388245388249</v>
      </c>
      <c r="F31">
        <f t="shared" si="3"/>
        <v>272.80137280137296</v>
      </c>
      <c r="G31">
        <f t="shared" si="10"/>
        <v>3.7364158786833428E-10</v>
      </c>
      <c r="H31">
        <f t="shared" si="6"/>
        <v>74420.589002109817</v>
      </c>
      <c r="I31">
        <f t="shared" si="4"/>
        <v>303354.65634653153</v>
      </c>
      <c r="N31" s="4">
        <f>Input!J32</f>
        <v>11.280566280566745</v>
      </c>
      <c r="O31">
        <f t="shared" si="7"/>
        <v>5.4611754611760261</v>
      </c>
      <c r="P31">
        <f t="shared" si="8"/>
        <v>0</v>
      </c>
      <c r="Q31">
        <f t="shared" si="9"/>
        <v>29.824437417751181</v>
      </c>
      <c r="R31">
        <f t="shared" si="5"/>
        <v>99.402909220050446</v>
      </c>
    </row>
    <row r="32" spans="1:18" x14ac:dyDescent="0.25">
      <c r="A32">
        <f>Input!G33</f>
        <v>154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4551.3620763620766</v>
      </c>
      <c r="F32">
        <f t="shared" si="3"/>
        <v>284.62462462462463</v>
      </c>
      <c r="G32">
        <f t="shared" si="10"/>
        <v>3.7364158786833428E-10</v>
      </c>
      <c r="H32">
        <f t="shared" si="6"/>
        <v>81011.176942495789</v>
      </c>
      <c r="I32">
        <f t="shared" si="4"/>
        <v>303354.65634653153</v>
      </c>
      <c r="N32" s="4">
        <f>Input!J33</f>
        <v>11.823251823251667</v>
      </c>
      <c r="O32">
        <f t="shared" si="7"/>
        <v>6.0038610038609477</v>
      </c>
      <c r="P32">
        <f t="shared" si="8"/>
        <v>0</v>
      </c>
      <c r="Q32">
        <f t="shared" si="9"/>
        <v>36.046346953682189</v>
      </c>
      <c r="R32">
        <f t="shared" si="5"/>
        <v>88.876157732140953</v>
      </c>
    </row>
    <row r="33" spans="1:18" x14ac:dyDescent="0.25">
      <c r="A33">
        <f>Input!G34</f>
        <v>155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4563.4491634491642</v>
      </c>
      <c r="F33">
        <f t="shared" si="3"/>
        <v>296.71171171171227</v>
      </c>
      <c r="G33">
        <f t="shared" si="10"/>
        <v>3.7364158786833428E-10</v>
      </c>
      <c r="H33">
        <f t="shared" si="6"/>
        <v>88037.839866672526</v>
      </c>
      <c r="I33">
        <f t="shared" si="4"/>
        <v>303354.65634653153</v>
      </c>
      <c r="N33" s="4">
        <f>Input!J34</f>
        <v>12.087087087087639</v>
      </c>
      <c r="O33">
        <f t="shared" si="7"/>
        <v>6.2676962676969197</v>
      </c>
      <c r="P33">
        <f t="shared" si="8"/>
        <v>0</v>
      </c>
      <c r="Q33">
        <f t="shared" si="9"/>
        <v>39.284016504101899</v>
      </c>
      <c r="R33">
        <f t="shared" si="5"/>
        <v>83.971197614812567</v>
      </c>
    </row>
    <row r="34" spans="1:18" x14ac:dyDescent="0.25">
      <c r="A34">
        <f>Input!G35</f>
        <v>156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4575.7378807378818</v>
      </c>
      <c r="F34">
        <f t="shared" si="3"/>
        <v>309.0004290004299</v>
      </c>
      <c r="G34">
        <f t="shared" si="10"/>
        <v>3.7364158786833428E-10</v>
      </c>
      <c r="H34">
        <f t="shared" si="6"/>
        <v>95481.265122218814</v>
      </c>
      <c r="I34">
        <f t="shared" si="4"/>
        <v>303354.65634653153</v>
      </c>
      <c r="N34" s="4">
        <f>Input!J35</f>
        <v>12.288717288717635</v>
      </c>
      <c r="O34">
        <f t="shared" si="7"/>
        <v>6.4693264693269157</v>
      </c>
      <c r="P34">
        <f t="shared" si="8"/>
        <v>0</v>
      </c>
      <c r="Q34">
        <f t="shared" si="9"/>
        <v>41.852184966733859</v>
      </c>
      <c r="R34">
        <f t="shared" si="5"/>
        <v>80.316543404554395</v>
      </c>
    </row>
    <row r="35" spans="1:18" x14ac:dyDescent="0.25">
      <c r="A35">
        <f>Input!G36</f>
        <v>157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4588.2496782496773</v>
      </c>
      <c r="F35">
        <f t="shared" si="3"/>
        <v>321.51222651222542</v>
      </c>
      <c r="G35">
        <f t="shared" si="10"/>
        <v>3.7364158786833428E-10</v>
      </c>
      <c r="H35">
        <f t="shared" si="6"/>
        <v>103370.1117966083</v>
      </c>
      <c r="I35">
        <f t="shared" si="4"/>
        <v>303354.65634653153</v>
      </c>
      <c r="N35" s="4">
        <f>Input!J36</f>
        <v>12.511797511795521</v>
      </c>
      <c r="O35">
        <f t="shared" si="7"/>
        <v>6.692406692404802</v>
      </c>
      <c r="P35">
        <f t="shared" si="8"/>
        <v>0</v>
      </c>
      <c r="Q35">
        <f t="shared" si="9"/>
        <v>44.788307336544584</v>
      </c>
      <c r="R35">
        <f t="shared" si="5"/>
        <v>76.367840689530496</v>
      </c>
    </row>
    <row r="36" spans="1:18" x14ac:dyDescent="0.25">
      <c r="A36">
        <f>Input!G37</f>
        <v>158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4600.7421707421709</v>
      </c>
      <c r="F36">
        <f t="shared" si="3"/>
        <v>334.00471900471894</v>
      </c>
      <c r="G36">
        <f t="shared" si="10"/>
        <v>3.7364158786833428E-10</v>
      </c>
      <c r="H36">
        <f t="shared" si="6"/>
        <v>111559.15231717167</v>
      </c>
      <c r="I36">
        <f t="shared" si="4"/>
        <v>303354.65634653153</v>
      </c>
      <c r="N36" s="4">
        <f>Input!J37</f>
        <v>12.492492492493511</v>
      </c>
      <c r="O36">
        <f t="shared" si="7"/>
        <v>6.6731016731027921</v>
      </c>
      <c r="P36">
        <f t="shared" si="8"/>
        <v>0</v>
      </c>
      <c r="Q36">
        <f t="shared" si="9"/>
        <v>44.530285939567285</v>
      </c>
      <c r="R36">
        <f t="shared" si="5"/>
        <v>76.705621463269566</v>
      </c>
    </row>
    <row r="37" spans="1:18" x14ac:dyDescent="0.25">
      <c r="A37">
        <f>Input!G38</f>
        <v>159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4613.2282282282276</v>
      </c>
      <c r="F37">
        <f t="shared" si="3"/>
        <v>346.49077649077572</v>
      </c>
      <c r="G37">
        <f t="shared" si="10"/>
        <v>3.7364158786833428E-10</v>
      </c>
      <c r="H37">
        <f t="shared" si="6"/>
        <v>120055.85819292178</v>
      </c>
      <c r="I37">
        <f t="shared" si="4"/>
        <v>303354.65634653153</v>
      </c>
      <c r="N37" s="4">
        <f>Input!J38</f>
        <v>12.486057486056779</v>
      </c>
      <c r="O37">
        <f t="shared" si="7"/>
        <v>6.6666666666660603</v>
      </c>
      <c r="P37">
        <f t="shared" si="8"/>
        <v>0</v>
      </c>
      <c r="Q37">
        <f t="shared" si="9"/>
        <v>44.444444444436357</v>
      </c>
      <c r="R37">
        <f t="shared" si="5"/>
        <v>76.818380691794957</v>
      </c>
    </row>
    <row r="38" spans="1:18" x14ac:dyDescent="0.25">
      <c r="A38">
        <f>Input!G39</f>
        <v>160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4626.398541398542</v>
      </c>
      <c r="F38">
        <f t="shared" si="3"/>
        <v>359.66108966109005</v>
      </c>
      <c r="G38">
        <f t="shared" si="10"/>
        <v>3.7364158786833428E-10</v>
      </c>
      <c r="H38">
        <f t="shared" si="6"/>
        <v>129356.09941593389</v>
      </c>
      <c r="I38">
        <f t="shared" si="4"/>
        <v>303354.65634653153</v>
      </c>
      <c r="N38" s="4">
        <f>Input!J39</f>
        <v>13.17031317031433</v>
      </c>
      <c r="O38">
        <f t="shared" si="7"/>
        <v>7.3509223509236108</v>
      </c>
      <c r="P38">
        <f t="shared" si="8"/>
        <v>0</v>
      </c>
      <c r="Q38">
        <f t="shared" si="9"/>
        <v>54.036059409308308</v>
      </c>
      <c r="R38">
        <f t="shared" si="5"/>
        <v>65.292118713481912</v>
      </c>
    </row>
    <row r="39" spans="1:18" x14ac:dyDescent="0.25">
      <c r="A39">
        <f>Input!G40</f>
        <v>161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4639.3071643071644</v>
      </c>
      <c r="F39">
        <f t="shared" si="3"/>
        <v>372.56971256971246</v>
      </c>
      <c r="G39">
        <f t="shared" si="10"/>
        <v>3.7364158786833428E-10</v>
      </c>
      <c r="H39">
        <f t="shared" si="6"/>
        <v>138808.19072399975</v>
      </c>
      <c r="I39">
        <f t="shared" si="4"/>
        <v>303354.65634653153</v>
      </c>
      <c r="N39" s="4">
        <f>Input!J40</f>
        <v>12.908622908622419</v>
      </c>
      <c r="O39">
        <f t="shared" si="7"/>
        <v>7.0892320892317002</v>
      </c>
      <c r="P39">
        <f t="shared" si="8"/>
        <v>0</v>
      </c>
      <c r="Q39">
        <f t="shared" si="9"/>
        <v>50.257211614992457</v>
      </c>
      <c r="R39">
        <f t="shared" si="5"/>
        <v>69.589700345742159</v>
      </c>
    </row>
    <row r="40" spans="1:18" x14ac:dyDescent="0.25">
      <c r="A40">
        <f>Input!G41</f>
        <v>162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4653.2410982410984</v>
      </c>
      <c r="F40">
        <f t="shared" si="3"/>
        <v>386.50364650364645</v>
      </c>
      <c r="G40">
        <f t="shared" si="10"/>
        <v>3.7364158786833428E-10</v>
      </c>
      <c r="H40">
        <f t="shared" si="6"/>
        <v>149385.06876032689</v>
      </c>
      <c r="I40">
        <f t="shared" si="4"/>
        <v>303354.65634653153</v>
      </c>
      <c r="N40" s="4">
        <f>Input!J41</f>
        <v>13.933933933933986</v>
      </c>
      <c r="O40">
        <f t="shared" si="7"/>
        <v>8.1145431145432667</v>
      </c>
      <c r="P40">
        <f t="shared" si="8"/>
        <v>0</v>
      </c>
      <c r="Q40">
        <f t="shared" si="9"/>
        <v>65.84580995778154</v>
      </c>
      <c r="R40">
        <f t="shared" si="5"/>
        <v>53.534583394423947</v>
      </c>
    </row>
    <row r="41" spans="1:18" x14ac:dyDescent="0.25">
      <c r="A41">
        <f>Input!G42</f>
        <v>163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4667.4281424281426</v>
      </c>
      <c r="F41">
        <f t="shared" si="3"/>
        <v>400.69069069069064</v>
      </c>
      <c r="G41">
        <f t="shared" si="10"/>
        <v>3.7364158786833428E-10</v>
      </c>
      <c r="H41">
        <f t="shared" si="6"/>
        <v>160553.02960588329</v>
      </c>
      <c r="I41">
        <f t="shared" si="4"/>
        <v>303354.65634653153</v>
      </c>
      <c r="N41" s="4">
        <f>Input!J42</f>
        <v>14.187044187044194</v>
      </c>
      <c r="O41">
        <f t="shared" si="7"/>
        <v>8.3676533676534746</v>
      </c>
      <c r="P41">
        <f t="shared" si="8"/>
        <v>0</v>
      </c>
      <c r="Q41">
        <f t="shared" si="9"/>
        <v>70.017622881202527</v>
      </c>
      <c r="R41">
        <f t="shared" si="5"/>
        <v>49.894767856125235</v>
      </c>
    </row>
    <row r="42" spans="1:18" x14ac:dyDescent="0.25">
      <c r="A42">
        <f>Input!G43</f>
        <v>164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4681.999141999142</v>
      </c>
      <c r="F42">
        <f t="shared" si="3"/>
        <v>415.26169026169009</v>
      </c>
      <c r="G42">
        <f t="shared" si="10"/>
        <v>3.7364158786833428E-10</v>
      </c>
      <c r="H42">
        <f t="shared" si="6"/>
        <v>172442.27139868552</v>
      </c>
      <c r="I42">
        <f t="shared" si="4"/>
        <v>303354.65634653153</v>
      </c>
      <c r="N42" s="4">
        <f>Input!J43</f>
        <v>14.570999570999447</v>
      </c>
      <c r="O42">
        <f t="shared" si="7"/>
        <v>8.7516087516087282</v>
      </c>
      <c r="P42">
        <f t="shared" si="8"/>
        <v>0</v>
      </c>
      <c r="Q42">
        <f t="shared" si="9"/>
        <v>76.590655741234485</v>
      </c>
      <c r="R42">
        <f t="shared" si="5"/>
        <v>44.617957541177489</v>
      </c>
    </row>
    <row r="43" spans="1:18" x14ac:dyDescent="0.25">
      <c r="A43">
        <f>Input!G44</f>
        <v>165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4697.790647790649</v>
      </c>
      <c r="F43">
        <f t="shared" si="3"/>
        <v>431.0531960531971</v>
      </c>
      <c r="G43">
        <f t="shared" si="10"/>
        <v>3.7364158786833428E-10</v>
      </c>
      <c r="H43">
        <f t="shared" si="6"/>
        <v>185806.85782735387</v>
      </c>
      <c r="I43">
        <f t="shared" si="4"/>
        <v>303354.65634653153</v>
      </c>
      <c r="N43" s="4">
        <f>Input!J44</f>
        <v>15.791505791507007</v>
      </c>
      <c r="O43">
        <f t="shared" si="7"/>
        <v>9.9721149721162874</v>
      </c>
      <c r="P43">
        <f t="shared" si="8"/>
        <v>0</v>
      </c>
      <c r="Q43">
        <f t="shared" si="9"/>
        <v>99.443077017105821</v>
      </c>
      <c r="R43">
        <f t="shared" si="5"/>
        <v>29.802441573623522</v>
      </c>
    </row>
    <row r="44" spans="1:18" x14ac:dyDescent="0.25">
      <c r="A44">
        <f>Input!G45</f>
        <v>166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4714.1269841269841</v>
      </c>
      <c r="F44">
        <f t="shared" si="3"/>
        <v>447.38953238953218</v>
      </c>
      <c r="G44">
        <f t="shared" si="10"/>
        <v>3.7364158786833428E-10</v>
      </c>
      <c r="H44">
        <f t="shared" si="6"/>
        <v>200157.39369138994</v>
      </c>
      <c r="I44">
        <f t="shared" si="4"/>
        <v>303354.65634653153</v>
      </c>
      <c r="N44" s="4">
        <f>Input!J45</f>
        <v>16.33633633633508</v>
      </c>
      <c r="O44">
        <f t="shared" si="7"/>
        <v>10.516945516944361</v>
      </c>
      <c r="P44">
        <f t="shared" si="8"/>
        <v>0</v>
      </c>
      <c r="Q44">
        <f t="shared" si="9"/>
        <v>110.60614300637609</v>
      </c>
      <c r="R44">
        <f t="shared" si="5"/>
        <v>24.150646297909372</v>
      </c>
    </row>
    <row r="45" spans="1:18" x14ac:dyDescent="0.25">
      <c r="A45">
        <f>Input!G46</f>
        <v>167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4730.5555555555557</v>
      </c>
      <c r="F45">
        <f t="shared" si="3"/>
        <v>463.81810381810374</v>
      </c>
      <c r="G45">
        <f t="shared" si="10"/>
        <v>3.7364158786833428E-10</v>
      </c>
      <c r="H45">
        <f t="shared" si="6"/>
        <v>215127.23342907467</v>
      </c>
      <c r="I45">
        <f t="shared" si="4"/>
        <v>303354.65634653153</v>
      </c>
      <c r="N45" s="4">
        <f>Input!J46</f>
        <v>16.428571428571558</v>
      </c>
      <c r="O45">
        <f t="shared" si="7"/>
        <v>10.609180609180839</v>
      </c>
      <c r="P45">
        <f t="shared" si="8"/>
        <v>0</v>
      </c>
      <c r="Q45">
        <f t="shared" si="9"/>
        <v>112.55471319821872</v>
      </c>
      <c r="R45">
        <f t="shared" si="5"/>
        <v>23.252606118065092</v>
      </c>
    </row>
    <row r="46" spans="1:18" x14ac:dyDescent="0.25">
      <c r="A46">
        <f>Input!G47</f>
        <v>168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4746.7631917631907</v>
      </c>
      <c r="F46">
        <f t="shared" si="3"/>
        <v>480.02574002573874</v>
      </c>
      <c r="G46">
        <f t="shared" si="10"/>
        <v>3.7364158786833428E-10</v>
      </c>
      <c r="H46">
        <f t="shared" si="6"/>
        <v>230424.71108689942</v>
      </c>
      <c r="I46">
        <f t="shared" si="4"/>
        <v>303354.65634653153</v>
      </c>
      <c r="N46" s="4">
        <f>Input!J47</f>
        <v>16.207636207635005</v>
      </c>
      <c r="O46">
        <f t="shared" si="7"/>
        <v>10.388245388244286</v>
      </c>
      <c r="P46">
        <f t="shared" si="8"/>
        <v>0</v>
      </c>
      <c r="Q46">
        <f t="shared" si="9"/>
        <v>107.91564224637868</v>
      </c>
      <c r="R46">
        <f t="shared" si="5"/>
        <v>25.432160009971877</v>
      </c>
    </row>
    <row r="47" spans="1:18" x14ac:dyDescent="0.25">
      <c r="A47">
        <f>Input!G48</f>
        <v>169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4762.8442728442733</v>
      </c>
      <c r="F47">
        <f t="shared" si="3"/>
        <v>496.10682110682137</v>
      </c>
      <c r="G47">
        <f t="shared" si="10"/>
        <v>3.7364158786833428E-10</v>
      </c>
      <c r="H47">
        <f t="shared" si="6"/>
        <v>246121.97794834495</v>
      </c>
      <c r="I47">
        <f t="shared" si="4"/>
        <v>303354.65634653153</v>
      </c>
      <c r="N47" s="4">
        <f>Input!J48</f>
        <v>16.08108108108263</v>
      </c>
      <c r="O47">
        <f t="shared" si="7"/>
        <v>10.261690261691911</v>
      </c>
      <c r="P47">
        <f t="shared" si="8"/>
        <v>0</v>
      </c>
      <c r="Q47">
        <f t="shared" si="9"/>
        <v>105.30228702690259</v>
      </c>
      <c r="R47">
        <f t="shared" si="5"/>
        <v>26.72461902127144</v>
      </c>
    </row>
    <row r="48" spans="1:18" x14ac:dyDescent="0.25">
      <c r="A48">
        <f>Input!G49</f>
        <v>170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4778.5027885027885</v>
      </c>
      <c r="F48">
        <f t="shared" si="3"/>
        <v>511.76533676533654</v>
      </c>
      <c r="G48">
        <f t="shared" si="10"/>
        <v>3.7364158786833428E-10</v>
      </c>
      <c r="H48">
        <f t="shared" si="6"/>
        <v>261903.7599141559</v>
      </c>
      <c r="I48">
        <f t="shared" si="4"/>
        <v>303354.65634653153</v>
      </c>
      <c r="N48" s="4">
        <f>Input!J49</f>
        <v>15.658515658515171</v>
      </c>
      <c r="O48">
        <f t="shared" si="7"/>
        <v>9.8391248391244517</v>
      </c>
      <c r="P48">
        <f t="shared" si="8"/>
        <v>0</v>
      </c>
      <c r="Q48">
        <f t="shared" si="9"/>
        <v>96.808377599875769</v>
      </c>
      <c r="R48">
        <f t="shared" si="5"/>
        <v>31.272157110909649</v>
      </c>
    </row>
    <row r="49" spans="1:18" x14ac:dyDescent="0.25">
      <c r="A49">
        <f>Input!G50</f>
        <v>171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4794.2749892749898</v>
      </c>
      <c r="F49">
        <f t="shared" si="3"/>
        <v>527.5375375375379</v>
      </c>
      <c r="G49">
        <f t="shared" si="10"/>
        <v>3.7364158786833428E-10</v>
      </c>
      <c r="H49">
        <f t="shared" si="6"/>
        <v>278295.85351077496</v>
      </c>
      <c r="I49">
        <f t="shared" si="4"/>
        <v>303354.65634653153</v>
      </c>
      <c r="N49" s="4">
        <f>Input!J50</f>
        <v>15.772200772201359</v>
      </c>
      <c r="O49">
        <f t="shared" si="7"/>
        <v>9.9528099528106395</v>
      </c>
      <c r="P49">
        <f t="shared" si="8"/>
        <v>0</v>
      </c>
      <c r="Q49">
        <f t="shared" si="9"/>
        <v>99.058425956766527</v>
      </c>
      <c r="R49">
        <f t="shared" si="5"/>
        <v>30.013592684112862</v>
      </c>
    </row>
    <row r="50" spans="1:18" x14ac:dyDescent="0.25">
      <c r="A50">
        <f>Input!G51</f>
        <v>172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4809.1741741741744</v>
      </c>
      <c r="F50">
        <f t="shared" si="3"/>
        <v>542.43672243672245</v>
      </c>
      <c r="G50">
        <f t="shared" si="10"/>
        <v>3.7364158786833428E-10</v>
      </c>
      <c r="H50">
        <f t="shared" si="6"/>
        <v>294237.59784748848</v>
      </c>
      <c r="I50">
        <f t="shared" si="4"/>
        <v>303354.65634653153</v>
      </c>
      <c r="N50" s="4">
        <f>Input!J51</f>
        <v>14.899184899184547</v>
      </c>
      <c r="O50">
        <f t="shared" si="7"/>
        <v>9.0797940797938281</v>
      </c>
      <c r="P50">
        <f t="shared" si="8"/>
        <v>0</v>
      </c>
      <c r="Q50">
        <f t="shared" si="9"/>
        <v>82.442660531459055</v>
      </c>
      <c r="R50">
        <f t="shared" si="5"/>
        <v>40.341325427652066</v>
      </c>
    </row>
    <row r="51" spans="1:18" x14ac:dyDescent="0.25">
      <c r="A51">
        <f>Input!G52</f>
        <v>173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4824.6653796653791</v>
      </c>
      <c r="F51">
        <f t="shared" si="3"/>
        <v>557.92792792792716</v>
      </c>
      <c r="G51">
        <f t="shared" si="10"/>
        <v>3.7364158786833428E-10</v>
      </c>
      <c r="H51">
        <f t="shared" si="6"/>
        <v>311283.57276153332</v>
      </c>
      <c r="I51">
        <f t="shared" si="4"/>
        <v>303354.65634653153</v>
      </c>
      <c r="N51" s="4">
        <f>Input!J52</f>
        <v>15.49120549120471</v>
      </c>
      <c r="O51">
        <f t="shared" si="7"/>
        <v>9.6718146718139906</v>
      </c>
      <c r="P51">
        <f t="shared" si="8"/>
        <v>0</v>
      </c>
      <c r="Q51">
        <f t="shared" si="9"/>
        <v>93.543999045916365</v>
      </c>
      <c r="R51">
        <f t="shared" si="5"/>
        <v>33.171397370639376</v>
      </c>
    </row>
    <row r="52" spans="1:18" x14ac:dyDescent="0.25">
      <c r="A52">
        <f>Input!G53</f>
        <v>174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4840.0193050193047</v>
      </c>
      <c r="F52">
        <f t="shared" si="3"/>
        <v>573.28185328185282</v>
      </c>
      <c r="G52">
        <f t="shared" si="10"/>
        <v>3.7364158786833428E-10</v>
      </c>
      <c r="H52">
        <f t="shared" si="6"/>
        <v>328652.08330184733</v>
      </c>
      <c r="I52">
        <f t="shared" si="4"/>
        <v>303354.65634653153</v>
      </c>
      <c r="N52" s="4">
        <f>Input!J53</f>
        <v>15.353925353925661</v>
      </c>
      <c r="O52">
        <f t="shared" si="7"/>
        <v>9.5345345345349415</v>
      </c>
      <c r="P52">
        <f t="shared" si="8"/>
        <v>0</v>
      </c>
      <c r="Q52">
        <f t="shared" si="9"/>
        <v>90.907348790239439</v>
      </c>
      <c r="R52">
        <f t="shared" si="5"/>
        <v>34.771562551794538</v>
      </c>
    </row>
    <row r="53" spans="1:18" x14ac:dyDescent="0.25">
      <c r="A53">
        <f>Input!G54</f>
        <v>175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4855.9287859287861</v>
      </c>
      <c r="F53">
        <f t="shared" si="3"/>
        <v>589.19133419133414</v>
      </c>
      <c r="G53">
        <f t="shared" si="10"/>
        <v>3.7364158786833428E-10</v>
      </c>
      <c r="H53">
        <f t="shared" si="6"/>
        <v>347146.42828572402</v>
      </c>
      <c r="I53">
        <f t="shared" si="4"/>
        <v>303354.65634653153</v>
      </c>
      <c r="N53" s="4">
        <f>Input!J54</f>
        <v>15.909480909481317</v>
      </c>
      <c r="O53">
        <f t="shared" si="7"/>
        <v>10.090090090090598</v>
      </c>
      <c r="P53">
        <f t="shared" si="8"/>
        <v>0</v>
      </c>
      <c r="Q53">
        <f t="shared" si="9"/>
        <v>101.80991802614449</v>
      </c>
      <c r="R53">
        <f t="shared" si="5"/>
        <v>28.528269316630659</v>
      </c>
    </row>
    <row r="54" spans="1:18" x14ac:dyDescent="0.25">
      <c r="A54">
        <f>Input!G55</f>
        <v>176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4872.0420420420423</v>
      </c>
      <c r="F54">
        <f t="shared" si="3"/>
        <v>605.30459030459042</v>
      </c>
      <c r="G54">
        <f t="shared" si="10"/>
        <v>3.7364158786833428E-10</v>
      </c>
      <c r="H54">
        <f t="shared" si="6"/>
        <v>366393.64704335568</v>
      </c>
      <c r="I54">
        <f t="shared" si="4"/>
        <v>303354.65634653153</v>
      </c>
      <c r="N54" s="4">
        <f>Input!J55</f>
        <v>16.113256113256284</v>
      </c>
      <c r="O54">
        <f t="shared" si="7"/>
        <v>10.293865293865565</v>
      </c>
      <c r="P54">
        <f t="shared" si="8"/>
        <v>0</v>
      </c>
      <c r="Q54">
        <f t="shared" si="9"/>
        <v>105.96366268825</v>
      </c>
      <c r="R54">
        <f t="shared" si="5"/>
        <v>26.392991064645969</v>
      </c>
    </row>
    <row r="55" spans="1:18" x14ac:dyDescent="0.25">
      <c r="A55">
        <f>Input!G56</f>
        <v>177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4888.6615186615181</v>
      </c>
      <c r="F55">
        <f t="shared" si="3"/>
        <v>621.92406692406621</v>
      </c>
      <c r="G55">
        <f t="shared" si="10"/>
        <v>3.7364158786833428E-10</v>
      </c>
      <c r="H55">
        <f t="shared" si="6"/>
        <v>386789.5450189056</v>
      </c>
      <c r="I55">
        <f t="shared" si="4"/>
        <v>303354.65634653153</v>
      </c>
      <c r="N55" s="4">
        <f>Input!J56</f>
        <v>16.61947661947579</v>
      </c>
      <c r="O55">
        <f t="shared" si="7"/>
        <v>10.800085800085071</v>
      </c>
      <c r="P55">
        <f t="shared" si="8"/>
        <v>0</v>
      </c>
      <c r="Q55">
        <f t="shared" si="9"/>
        <v>116.64185328919919</v>
      </c>
      <c r="R55">
        <f t="shared" si="5"/>
        <v>21.447924742183812</v>
      </c>
    </row>
    <row r="56" spans="1:18" x14ac:dyDescent="0.25">
      <c r="A56">
        <f>Input!G57</f>
        <v>178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4906.0102960102959</v>
      </c>
      <c r="F56">
        <f t="shared" si="3"/>
        <v>639.27284427284394</v>
      </c>
      <c r="G56">
        <f t="shared" si="10"/>
        <v>3.7364158786833428E-10</v>
      </c>
      <c r="H56">
        <f t="shared" si="6"/>
        <v>408669.76942421403</v>
      </c>
      <c r="I56">
        <f t="shared" si="4"/>
        <v>303354.65634653153</v>
      </c>
      <c r="N56" s="4">
        <f>Input!J57</f>
        <v>17.34877734877773</v>
      </c>
      <c r="O56">
        <f t="shared" si="7"/>
        <v>11.529386529387011</v>
      </c>
      <c r="P56">
        <f t="shared" si="8"/>
        <v>0</v>
      </c>
      <c r="Q56">
        <f t="shared" si="9"/>
        <v>132.92675374401068</v>
      </c>
      <c r="R56">
        <f t="shared" si="5"/>
        <v>15.224743188608969</v>
      </c>
    </row>
    <row r="57" spans="1:18" x14ac:dyDescent="0.25">
      <c r="A57">
        <f>Input!G58</f>
        <v>179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4923.8803088803088</v>
      </c>
      <c r="F57">
        <f t="shared" si="3"/>
        <v>657.14285714285688</v>
      </c>
      <c r="G57">
        <f t="shared" si="10"/>
        <v>3.7364158786833428E-10</v>
      </c>
      <c r="H57">
        <f t="shared" si="6"/>
        <v>431836.73469338607</v>
      </c>
      <c r="I57">
        <f t="shared" si="4"/>
        <v>303354.65634653153</v>
      </c>
      <c r="N57" s="4">
        <f>Input!J58</f>
        <v>17.870012870012943</v>
      </c>
      <c r="O57">
        <f t="shared" si="7"/>
        <v>12.050622050622223</v>
      </c>
      <c r="P57">
        <f t="shared" si="8"/>
        <v>0</v>
      </c>
      <c r="Q57">
        <f t="shared" si="9"/>
        <v>145.21749180694258</v>
      </c>
      <c r="R57">
        <f t="shared" si="5"/>
        <v>11.428822639700993</v>
      </c>
    </row>
    <row r="58" spans="1:18" x14ac:dyDescent="0.25">
      <c r="A58">
        <f>Input!G59</f>
        <v>180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4941.3642213642206</v>
      </c>
      <c r="F58">
        <f t="shared" si="3"/>
        <v>674.62676962676869</v>
      </c>
      <c r="G58">
        <f t="shared" si="10"/>
        <v>3.7364158786833428E-10</v>
      </c>
      <c r="H58">
        <f t="shared" si="6"/>
        <v>455121.27829654503</v>
      </c>
      <c r="I58">
        <f t="shared" si="4"/>
        <v>303354.65634653153</v>
      </c>
      <c r="N58" s="4">
        <f>Input!J59</f>
        <v>17.483912483911809</v>
      </c>
      <c r="O58">
        <f t="shared" si="7"/>
        <v>11.664521664521089</v>
      </c>
      <c r="P58">
        <f t="shared" si="8"/>
        <v>0</v>
      </c>
      <c r="Q58">
        <f t="shared" si="9"/>
        <v>136.06106566208186</v>
      </c>
      <c r="R58">
        <f t="shared" si="5"/>
        <v>14.188439911048103</v>
      </c>
    </row>
    <row r="59" spans="1:18" x14ac:dyDescent="0.25">
      <c r="A59">
        <f>Input!G60</f>
        <v>181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4960.2938652938656</v>
      </c>
      <c r="F59">
        <f t="shared" si="3"/>
        <v>693.55641355641364</v>
      </c>
      <c r="G59">
        <f t="shared" si="10"/>
        <v>3.7364158786833428E-10</v>
      </c>
      <c r="H59">
        <f t="shared" si="6"/>
        <v>481020.49878471671</v>
      </c>
      <c r="I59">
        <f t="shared" si="4"/>
        <v>303354.65634653153</v>
      </c>
      <c r="N59" s="4">
        <f>Input!J60</f>
        <v>18.929643929644953</v>
      </c>
      <c r="O59">
        <f t="shared" si="7"/>
        <v>13.110253110254234</v>
      </c>
      <c r="P59">
        <f t="shared" si="8"/>
        <v>0</v>
      </c>
      <c r="Q59">
        <f t="shared" si="9"/>
        <v>171.87873661493083</v>
      </c>
      <c r="R59">
        <f t="shared" si="5"/>
        <v>5.3871482943528841</v>
      </c>
    </row>
    <row r="60" spans="1:18" x14ac:dyDescent="0.25">
      <c r="A60">
        <f>Input!G61</f>
        <v>182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4980.1544401544397</v>
      </c>
      <c r="F60">
        <f t="shared" si="3"/>
        <v>713.41698841698781</v>
      </c>
      <c r="G60">
        <f t="shared" si="10"/>
        <v>3.7364158786833428E-10</v>
      </c>
      <c r="H60">
        <f t="shared" si="6"/>
        <v>508963.79936143133</v>
      </c>
      <c r="I60">
        <f t="shared" si="4"/>
        <v>303354.65634653153</v>
      </c>
      <c r="N60" s="4">
        <f>Input!J61</f>
        <v>19.860574860574161</v>
      </c>
      <c r="O60">
        <f t="shared" si="7"/>
        <v>14.041184041183442</v>
      </c>
      <c r="P60">
        <f t="shared" si="8"/>
        <v>0</v>
      </c>
      <c r="Q60">
        <f t="shared" si="9"/>
        <v>197.15484927838457</v>
      </c>
      <c r="R60">
        <f t="shared" si="5"/>
        <v>1.9323562766143856</v>
      </c>
    </row>
    <row r="61" spans="1:18" x14ac:dyDescent="0.25">
      <c r="A61">
        <f>Input!G62</f>
        <v>183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5000.2531102531093</v>
      </c>
      <c r="F61">
        <f t="shared" si="3"/>
        <v>733.51565851565738</v>
      </c>
      <c r="G61">
        <f t="shared" si="10"/>
        <v>3.7364158786833428E-10</v>
      </c>
      <c r="H61">
        <f t="shared" si="6"/>
        <v>538045.22128711024</v>
      </c>
      <c r="I61">
        <f t="shared" si="4"/>
        <v>303354.65634653153</v>
      </c>
      <c r="N61" s="4">
        <f>Input!J62</f>
        <v>20.098670098669572</v>
      </c>
      <c r="O61">
        <f t="shared" si="7"/>
        <v>14.279279279278853</v>
      </c>
      <c r="P61">
        <f t="shared" si="8"/>
        <v>0</v>
      </c>
      <c r="Q61">
        <f t="shared" si="9"/>
        <v>203.89781673564241</v>
      </c>
      <c r="R61">
        <f t="shared" si="5"/>
        <v>1.3270969605529483</v>
      </c>
    </row>
    <row r="62" spans="1:18" x14ac:dyDescent="0.25">
      <c r="A62">
        <f>Input!G63</f>
        <v>184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5021.338481338481</v>
      </c>
      <c r="F62">
        <f t="shared" si="3"/>
        <v>754.60102960102904</v>
      </c>
      <c r="G62">
        <f t="shared" si="10"/>
        <v>3.7364158786833428E-10</v>
      </c>
      <c r="H62">
        <f t="shared" si="6"/>
        <v>569422.71387436916</v>
      </c>
      <c r="I62">
        <f t="shared" si="4"/>
        <v>303354.65634653153</v>
      </c>
      <c r="N62" s="4">
        <f>Input!J63</f>
        <v>21.085371085371662</v>
      </c>
      <c r="O62">
        <f t="shared" si="7"/>
        <v>15.265980265980943</v>
      </c>
      <c r="P62">
        <f t="shared" si="8"/>
        <v>0</v>
      </c>
      <c r="Q62">
        <f t="shared" si="9"/>
        <v>233.05015348131957</v>
      </c>
      <c r="R62">
        <f t="shared" si="5"/>
        <v>2.7322753723963256E-2</v>
      </c>
    </row>
    <row r="63" spans="1:18" x14ac:dyDescent="0.25">
      <c r="A63">
        <f>Input!G64</f>
        <v>185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5042.8807378807378</v>
      </c>
      <c r="F63">
        <f t="shared" si="3"/>
        <v>776.14328614328588</v>
      </c>
      <c r="G63">
        <f t="shared" si="10"/>
        <v>3.7364158786833428E-10</v>
      </c>
      <c r="H63">
        <f t="shared" si="6"/>
        <v>602398.40062471852</v>
      </c>
      <c r="I63">
        <f t="shared" si="4"/>
        <v>303354.65634653153</v>
      </c>
      <c r="N63" s="4">
        <f>Input!J64</f>
        <v>21.542256542256837</v>
      </c>
      <c r="O63">
        <f t="shared" si="7"/>
        <v>15.722865722866118</v>
      </c>
      <c r="P63">
        <f t="shared" si="8"/>
        <v>0</v>
      </c>
      <c r="Q63">
        <f t="shared" si="9"/>
        <v>247.20850653927829</v>
      </c>
      <c r="R63">
        <f t="shared" si="5"/>
        <v>8.502443587276351E-2</v>
      </c>
    </row>
    <row r="64" spans="1:18" x14ac:dyDescent="0.25">
      <c r="A64">
        <f>Input!G65</f>
        <v>186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5065.8472758472763</v>
      </c>
      <c r="F64">
        <f t="shared" si="3"/>
        <v>799.10982410982433</v>
      </c>
      <c r="G64">
        <f t="shared" si="10"/>
        <v>3.7364158786833428E-10</v>
      </c>
      <c r="H64">
        <f t="shared" si="6"/>
        <v>638576.5109882371</v>
      </c>
      <c r="I64">
        <f t="shared" si="4"/>
        <v>303354.65634653153</v>
      </c>
      <c r="N64" s="4">
        <f>Input!J65</f>
        <v>22.966537966538453</v>
      </c>
      <c r="O64">
        <f t="shared" si="7"/>
        <v>17.147147147147734</v>
      </c>
      <c r="P64">
        <f t="shared" si="8"/>
        <v>0</v>
      </c>
      <c r="Q64">
        <f t="shared" si="9"/>
        <v>294.02465528593666</v>
      </c>
      <c r="R64">
        <f t="shared" si="5"/>
        <v>2.9442130250437328</v>
      </c>
    </row>
    <row r="65" spans="1:18" x14ac:dyDescent="0.25">
      <c r="A65">
        <f>Input!G66</f>
        <v>187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5090.3260403260401</v>
      </c>
      <c r="F65">
        <f t="shared" si="3"/>
        <v>823.58858858858821</v>
      </c>
      <c r="G65">
        <f t="shared" si="10"/>
        <v>3.7364158786833428E-10</v>
      </c>
      <c r="H65">
        <f t="shared" si="6"/>
        <v>678298.16325272724</v>
      </c>
      <c r="I65">
        <f t="shared" si="4"/>
        <v>303354.65634653153</v>
      </c>
      <c r="N65" s="4">
        <f>Input!J66</f>
        <v>24.478764478763878</v>
      </c>
      <c r="O65">
        <f t="shared" si="7"/>
        <v>18.659373659373159</v>
      </c>
      <c r="P65">
        <f t="shared" si="8"/>
        <v>0</v>
      </c>
      <c r="Q65">
        <f t="shared" si="9"/>
        <v>348.17222536010888</v>
      </c>
      <c r="R65">
        <f t="shared" si="5"/>
        <v>10.420613052525916</v>
      </c>
    </row>
    <row r="66" spans="1:18" x14ac:dyDescent="0.25">
      <c r="A66">
        <f>Input!G67</f>
        <v>188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5117.535392535392</v>
      </c>
      <c r="F66">
        <f t="shared" si="3"/>
        <v>850.7979407979401</v>
      </c>
      <c r="G66">
        <f t="shared" si="10"/>
        <v>3.7364158786833428E-10</v>
      </c>
      <c r="H66">
        <f t="shared" si="6"/>
        <v>723857.13606537937</v>
      </c>
      <c r="I66">
        <f t="shared" si="4"/>
        <v>303354.65634653153</v>
      </c>
      <c r="N66" s="4">
        <f>Input!J67</f>
        <v>27.209352209351891</v>
      </c>
      <c r="O66">
        <f t="shared" si="7"/>
        <v>21.389961389961172</v>
      </c>
      <c r="P66">
        <f t="shared" si="8"/>
        <v>0</v>
      </c>
      <c r="Q66">
        <f t="shared" si="9"/>
        <v>457.5304482640297</v>
      </c>
      <c r="R66">
        <f t="shared" si="5"/>
        <v>35.505928907531462</v>
      </c>
    </row>
    <row r="67" spans="1:18" x14ac:dyDescent="0.25">
      <c r="A67">
        <f>Input!G68</f>
        <v>189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5148.0523380523373</v>
      </c>
      <c r="F67">
        <f t="shared" si="3"/>
        <v>881.31488631488537</v>
      </c>
      <c r="G67">
        <f t="shared" si="10"/>
        <v>3.7364158786833428E-10</v>
      </c>
      <c r="H67">
        <f t="shared" si="6"/>
        <v>776715.9288395606</v>
      </c>
      <c r="I67">
        <f t="shared" si="4"/>
        <v>303354.65634653153</v>
      </c>
      <c r="N67" s="4">
        <f>Input!J68</f>
        <v>30.51694551694527</v>
      </c>
      <c r="O67">
        <f t="shared" si="7"/>
        <v>24.697554697554551</v>
      </c>
      <c r="P67">
        <f t="shared" si="8"/>
        <v>0</v>
      </c>
      <c r="Q67">
        <f t="shared" si="9"/>
        <v>609.96920803869887</v>
      </c>
      <c r="R67">
        <f t="shared" si="5"/>
        <v>85.863916750215836</v>
      </c>
    </row>
    <row r="68" spans="1:18" x14ac:dyDescent="0.25">
      <c r="A68">
        <f>Input!G69</f>
        <v>190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5181.068211068211</v>
      </c>
      <c r="F68">
        <f t="shared" ref="F68:F84" si="14">E68-$E$3</f>
        <v>914.33075933075907</v>
      </c>
      <c r="G68">
        <f t="shared" si="10"/>
        <v>3.7364158786833428E-10</v>
      </c>
      <c r="H68">
        <f t="shared" si="6"/>
        <v>836000.73745767912</v>
      </c>
      <c r="I68">
        <f t="shared" ref="I68:I84" si="15">(G68-$J$4)^2</f>
        <v>303354.65634653153</v>
      </c>
      <c r="N68" s="4">
        <f>Input!J69</f>
        <v>33.015873015873694</v>
      </c>
      <c r="O68">
        <f t="shared" si="7"/>
        <v>27.196482196482975</v>
      </c>
      <c r="P68">
        <f t="shared" si="8"/>
        <v>0</v>
      </c>
      <c r="Q68">
        <f t="shared" si="9"/>
        <v>739.64864386361546</v>
      </c>
      <c r="R68">
        <f t="shared" ref="R68:R84" si="16">(O68-$S$4)^2</f>
        <v>138.42007157590814</v>
      </c>
    </row>
    <row r="69" spans="1:18" x14ac:dyDescent="0.25">
      <c r="A69">
        <f>Input!G70</f>
        <v>191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5216.5529815529817</v>
      </c>
      <c r="F69">
        <f t="shared" si="14"/>
        <v>949.81552981552977</v>
      </c>
      <c r="G69">
        <f t="shared" si="10"/>
        <v>3.7364158786833428E-10</v>
      </c>
      <c r="H69">
        <f t="shared" ref="H69:H84" si="17">(F69-G69)^2</f>
        <v>902149.5406780456</v>
      </c>
      <c r="I69">
        <f t="shared" si="15"/>
        <v>303354.65634653153</v>
      </c>
      <c r="N69" s="4">
        <f>Input!J70</f>
        <v>35.484770484770706</v>
      </c>
      <c r="O69">
        <f t="shared" ref="O69:O84" si="18">N69-$N$3</f>
        <v>29.665379665379987</v>
      </c>
      <c r="P69">
        <f t="shared" ref="P69:P84" si="19">$Y$3*((1/$AA$3)*(1/SQRT(2*PI()))*EXP(-1*D69*D69/2))</f>
        <v>0</v>
      </c>
      <c r="Q69">
        <f t="shared" ref="Q69:Q84" si="20">(O69-P69)^2</f>
        <v>880.0347506911404</v>
      </c>
      <c r="R69">
        <f t="shared" si="16"/>
        <v>202.60970078106592</v>
      </c>
    </row>
    <row r="70" spans="1:18" x14ac:dyDescent="0.25">
      <c r="A70">
        <f>Input!G71</f>
        <v>192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5254.5774345774344</v>
      </c>
      <c r="F70">
        <f t="shared" si="14"/>
        <v>987.83998283998244</v>
      </c>
      <c r="G70">
        <f t="shared" ref="G70:G84" si="21">G69+P70</f>
        <v>3.7364158786833428E-10</v>
      </c>
      <c r="H70">
        <f t="shared" si="17"/>
        <v>975827.83169655851</v>
      </c>
      <c r="I70">
        <f t="shared" si="15"/>
        <v>303354.65634653153</v>
      </c>
      <c r="N70" s="4">
        <f>Input!J71</f>
        <v>38.024453024452669</v>
      </c>
      <c r="O70">
        <f t="shared" si="18"/>
        <v>32.205062205061949</v>
      </c>
      <c r="P70">
        <f t="shared" si="19"/>
        <v>0</v>
      </c>
      <c r="Q70">
        <f t="shared" si="20"/>
        <v>1037.1660316319096</v>
      </c>
      <c r="R70">
        <f t="shared" si="16"/>
        <v>281.35989613983776</v>
      </c>
    </row>
    <row r="71" spans="1:18" x14ac:dyDescent="0.25">
      <c r="A71">
        <f>Input!G72</f>
        <v>193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5296.0317460317456</v>
      </c>
      <c r="F71">
        <f t="shared" si="14"/>
        <v>1029.2942942942936</v>
      </c>
      <c r="G71">
        <f t="shared" si="21"/>
        <v>3.7364158786833428E-10</v>
      </c>
      <c r="H71">
        <f t="shared" si="17"/>
        <v>1059446.744266019</v>
      </c>
      <c r="I71">
        <f t="shared" si="15"/>
        <v>303354.65634653153</v>
      </c>
      <c r="N71" s="4">
        <f>Input!J72</f>
        <v>41.45431145431121</v>
      </c>
      <c r="O71">
        <f t="shared" si="18"/>
        <v>35.634920634920491</v>
      </c>
      <c r="P71">
        <f t="shared" si="19"/>
        <v>0</v>
      </c>
      <c r="Q71">
        <f t="shared" si="20"/>
        <v>1269.8475686570821</v>
      </c>
      <c r="R71">
        <f t="shared" si="16"/>
        <v>408.18724748456572</v>
      </c>
    </row>
    <row r="72" spans="1:18" x14ac:dyDescent="0.25">
      <c r="A72">
        <f>Input!G73</f>
        <v>194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5341.0982410982406</v>
      </c>
      <c r="F72">
        <f t="shared" si="14"/>
        <v>1074.3607893607887</v>
      </c>
      <c r="G72">
        <f t="shared" si="21"/>
        <v>3.7364158786833428E-10</v>
      </c>
      <c r="H72">
        <f t="shared" si="17"/>
        <v>1154251.1057151342</v>
      </c>
      <c r="I72">
        <f t="shared" si="15"/>
        <v>303354.65634653153</v>
      </c>
      <c r="N72" s="4">
        <f>Input!J73</f>
        <v>45.066495066495008</v>
      </c>
      <c r="O72">
        <f t="shared" si="18"/>
        <v>39.247104247104289</v>
      </c>
      <c r="P72">
        <f t="shared" si="19"/>
        <v>0</v>
      </c>
      <c r="Q72">
        <f t="shared" si="20"/>
        <v>1540.3351917830717</v>
      </c>
      <c r="R72">
        <f t="shared" si="16"/>
        <v>567.19366442802095</v>
      </c>
    </row>
    <row r="73" spans="1:18" x14ac:dyDescent="0.25">
      <c r="A73">
        <f>Input!G74</f>
        <v>195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5386.8983268983266</v>
      </c>
      <c r="F73">
        <f t="shared" si="14"/>
        <v>1120.1608751608746</v>
      </c>
      <c r="G73">
        <f t="shared" si="21"/>
        <v>3.7364158786833428E-10</v>
      </c>
      <c r="H73">
        <f t="shared" si="17"/>
        <v>1254760.3862403396</v>
      </c>
      <c r="I73">
        <f t="shared" si="15"/>
        <v>303354.65634653153</v>
      </c>
      <c r="N73" s="4">
        <f>Input!J74</f>
        <v>45.800085800085981</v>
      </c>
      <c r="O73">
        <f t="shared" si="18"/>
        <v>39.980694980695262</v>
      </c>
      <c r="P73">
        <f t="shared" si="19"/>
        <v>0</v>
      </c>
      <c r="Q73">
        <f t="shared" si="20"/>
        <v>1598.4559711393913</v>
      </c>
      <c r="R73">
        <f t="shared" si="16"/>
        <v>602.67396129358235</v>
      </c>
    </row>
    <row r="74" spans="1:18" x14ac:dyDescent="0.25">
      <c r="A74">
        <f>Input!G75</f>
        <v>196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5431.9969969969961</v>
      </c>
      <c r="F74">
        <f t="shared" si="14"/>
        <v>1165.2595452595442</v>
      </c>
      <c r="G74">
        <f t="shared" si="21"/>
        <v>3.7364158786833428E-10</v>
      </c>
      <c r="H74">
        <f t="shared" si="17"/>
        <v>1357829.807817609</v>
      </c>
      <c r="I74">
        <f t="shared" si="15"/>
        <v>303354.65634653153</v>
      </c>
      <c r="N74" s="4">
        <f>Input!J75</f>
        <v>45.098670098669572</v>
      </c>
      <c r="O74">
        <f t="shared" si="18"/>
        <v>39.279279279278853</v>
      </c>
      <c r="P74">
        <f t="shared" si="19"/>
        <v>0</v>
      </c>
      <c r="Q74">
        <f t="shared" si="20"/>
        <v>1542.8617806995851</v>
      </c>
      <c r="R74">
        <f t="shared" si="16"/>
        <v>568.72724972653361</v>
      </c>
    </row>
    <row r="75" spans="1:18" x14ac:dyDescent="0.25">
      <c r="A75">
        <f>Input!G76</f>
        <v>197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5478.4749034749029</v>
      </c>
      <c r="F75">
        <f t="shared" si="14"/>
        <v>1211.737451737451</v>
      </c>
      <c r="G75">
        <f t="shared" si="21"/>
        <v>3.7364158786833428E-10</v>
      </c>
      <c r="H75">
        <f t="shared" si="17"/>
        <v>1468307.6519422662</v>
      </c>
      <c r="I75">
        <f t="shared" si="15"/>
        <v>303354.65634653153</v>
      </c>
      <c r="N75" s="4">
        <f>Input!J76</f>
        <v>46.477906477906799</v>
      </c>
      <c r="O75">
        <f t="shared" si="18"/>
        <v>40.65851565851608</v>
      </c>
      <c r="P75">
        <f t="shared" si="19"/>
        <v>0</v>
      </c>
      <c r="Q75">
        <f t="shared" si="20"/>
        <v>1653.1148955537974</v>
      </c>
      <c r="R75">
        <f t="shared" si="16"/>
        <v>636.41360948845966</v>
      </c>
    </row>
    <row r="76" spans="1:18" x14ac:dyDescent="0.25">
      <c r="A76">
        <f>Input!G77</f>
        <v>198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5527.8099528099528</v>
      </c>
      <c r="F76">
        <f t="shared" si="14"/>
        <v>1261.0725010725009</v>
      </c>
      <c r="G76">
        <f t="shared" si="21"/>
        <v>3.7364158786833428E-10</v>
      </c>
      <c r="H76">
        <f t="shared" si="17"/>
        <v>1590303.8529603106</v>
      </c>
      <c r="I76">
        <f t="shared" si="15"/>
        <v>303354.65634653153</v>
      </c>
      <c r="N76" s="4">
        <f>Input!J77</f>
        <v>49.335049335049916</v>
      </c>
      <c r="O76">
        <f t="shared" si="18"/>
        <v>43.515658515659197</v>
      </c>
      <c r="P76">
        <f t="shared" si="19"/>
        <v>0</v>
      </c>
      <c r="Q76">
        <f t="shared" si="20"/>
        <v>1893.6125360514627</v>
      </c>
      <c r="R76">
        <f t="shared" si="16"/>
        <v>788.73252870635008</v>
      </c>
    </row>
    <row r="77" spans="1:18" x14ac:dyDescent="0.25">
      <c r="A77">
        <f>Input!G78</f>
        <v>199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5578.1660231660226</v>
      </c>
      <c r="F77">
        <f t="shared" si="14"/>
        <v>1311.4285714285706</v>
      </c>
      <c r="G77">
        <f t="shared" si="21"/>
        <v>3.7364158786833428E-10</v>
      </c>
      <c r="H77">
        <f t="shared" si="17"/>
        <v>1719844.8979582018</v>
      </c>
      <c r="I77">
        <f t="shared" si="15"/>
        <v>303354.65634653153</v>
      </c>
      <c r="N77" s="4">
        <f>Input!J78</f>
        <v>50.356070356069722</v>
      </c>
      <c r="O77">
        <f t="shared" si="18"/>
        <v>44.536679536679003</v>
      </c>
      <c r="P77">
        <f t="shared" si="19"/>
        <v>0</v>
      </c>
      <c r="Q77">
        <f t="shared" si="20"/>
        <v>1983.5158241528422</v>
      </c>
      <c r="R77">
        <f t="shared" si="16"/>
        <v>847.12450199607849</v>
      </c>
    </row>
    <row r="78" spans="1:18" x14ac:dyDescent="0.25">
      <c r="A78">
        <f>Input!G79</f>
        <v>200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5630.20163020163</v>
      </c>
      <c r="F78">
        <f t="shared" si="14"/>
        <v>1363.4641784641781</v>
      </c>
      <c r="G78">
        <f t="shared" si="21"/>
        <v>3.7364158786833428E-10</v>
      </c>
      <c r="H78">
        <f t="shared" si="17"/>
        <v>1859034.5659539774</v>
      </c>
      <c r="I78">
        <f t="shared" si="15"/>
        <v>303354.65634653153</v>
      </c>
      <c r="N78" s="4">
        <f>Input!J79</f>
        <v>52.035607035607427</v>
      </c>
      <c r="O78">
        <f t="shared" si="18"/>
        <v>46.216216216216708</v>
      </c>
      <c r="P78">
        <f t="shared" si="19"/>
        <v>0</v>
      </c>
      <c r="Q78">
        <f t="shared" si="20"/>
        <v>2135.938641344092</v>
      </c>
      <c r="R78">
        <f t="shared" si="16"/>
        <v>947.71253032689322</v>
      </c>
    </row>
    <row r="79" spans="1:18" x14ac:dyDescent="0.25">
      <c r="A79">
        <f>Input!G80</f>
        <v>201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5684.2213642213655</v>
      </c>
      <c r="F79">
        <f t="shared" si="14"/>
        <v>1417.4839124839136</v>
      </c>
      <c r="G79">
        <f t="shared" si="21"/>
        <v>3.7364158786833428E-10</v>
      </c>
      <c r="H79">
        <f t="shared" si="17"/>
        <v>2009260.6421496442</v>
      </c>
      <c r="I79">
        <f t="shared" si="15"/>
        <v>303354.65634653153</v>
      </c>
      <c r="N79" s="4">
        <f>Input!J80</f>
        <v>54.019734019735552</v>
      </c>
      <c r="O79">
        <f t="shared" si="18"/>
        <v>48.200343200344832</v>
      </c>
      <c r="P79">
        <f t="shared" si="19"/>
        <v>0</v>
      </c>
      <c r="Q79">
        <f t="shared" si="20"/>
        <v>2323.2730846310283</v>
      </c>
      <c r="R79">
        <f t="shared" si="16"/>
        <v>1073.8117505028445</v>
      </c>
    </row>
    <row r="80" spans="1:18" x14ac:dyDescent="0.25">
      <c r="A80">
        <f>Input!G81</f>
        <v>202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5739.4616044616041</v>
      </c>
      <c r="F80">
        <f t="shared" si="14"/>
        <v>1472.7241527241522</v>
      </c>
      <c r="G80">
        <f t="shared" si="21"/>
        <v>3.7364158786833428E-10</v>
      </c>
      <c r="H80">
        <f t="shared" si="17"/>
        <v>2168916.4300159714</v>
      </c>
      <c r="I80">
        <f t="shared" si="15"/>
        <v>303354.65634653153</v>
      </c>
      <c r="N80" s="4">
        <f>Input!J81</f>
        <v>55.240240240238563</v>
      </c>
      <c r="O80">
        <f t="shared" si="18"/>
        <v>49.420849420847844</v>
      </c>
      <c r="P80">
        <f t="shared" si="19"/>
        <v>0</v>
      </c>
      <c r="Q80">
        <f t="shared" si="20"/>
        <v>2442.4203574781168</v>
      </c>
      <c r="R80">
        <f t="shared" si="16"/>
        <v>1155.291086106648</v>
      </c>
    </row>
    <row r="81" spans="1:18" x14ac:dyDescent="0.25">
      <c r="A81">
        <f>Input!G82</f>
        <v>203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5798.4491634491642</v>
      </c>
      <c r="F81">
        <f t="shared" si="14"/>
        <v>1531.7117117117123</v>
      </c>
      <c r="G81">
        <f t="shared" si="21"/>
        <v>3.7364158786833428E-10</v>
      </c>
      <c r="H81">
        <f t="shared" si="17"/>
        <v>2346140.7677936791</v>
      </c>
      <c r="I81">
        <f t="shared" si="15"/>
        <v>303354.65634653153</v>
      </c>
      <c r="N81" s="4">
        <f>Input!J82</f>
        <v>58.987558987560078</v>
      </c>
      <c r="O81">
        <f t="shared" si="18"/>
        <v>53.168168168169359</v>
      </c>
      <c r="P81">
        <f t="shared" si="19"/>
        <v>0</v>
      </c>
      <c r="Q81">
        <f t="shared" si="20"/>
        <v>2826.8541063587377</v>
      </c>
      <c r="R81">
        <f t="shared" si="16"/>
        <v>1424.0730136089903</v>
      </c>
    </row>
    <row r="82" spans="1:18" x14ac:dyDescent="0.25">
      <c r="A82">
        <f>Input!G83</f>
        <v>204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5861.3470613470618</v>
      </c>
      <c r="F82">
        <f t="shared" si="14"/>
        <v>1594.6096096096098</v>
      </c>
      <c r="G82">
        <f t="shared" si="21"/>
        <v>3.7364158786833428E-10</v>
      </c>
      <c r="H82">
        <f t="shared" si="17"/>
        <v>2542779.8070581211</v>
      </c>
      <c r="I82">
        <f t="shared" si="15"/>
        <v>303354.65634653153</v>
      </c>
      <c r="N82" s="4">
        <f>Input!J83</f>
        <v>62.897897897897565</v>
      </c>
      <c r="O82">
        <f t="shared" si="18"/>
        <v>57.078507078506846</v>
      </c>
      <c r="P82">
        <f t="shared" si="19"/>
        <v>0</v>
      </c>
      <c r="Q82">
        <f t="shared" si="20"/>
        <v>3257.9559703111559</v>
      </c>
      <c r="R82">
        <f t="shared" si="16"/>
        <v>1734.4918378519817</v>
      </c>
    </row>
    <row r="83" spans="1:18" x14ac:dyDescent="0.25">
      <c r="A83">
        <f>Input!G84</f>
        <v>205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5928.936078936079</v>
      </c>
      <c r="F83">
        <f t="shared" si="14"/>
        <v>1662.198627198627</v>
      </c>
      <c r="G83">
        <f t="shared" si="21"/>
        <v>3.7364158786833428E-10</v>
      </c>
      <c r="H83">
        <f t="shared" si="17"/>
        <v>2762904.2762597585</v>
      </c>
      <c r="I83">
        <f t="shared" si="15"/>
        <v>303354.65634653153</v>
      </c>
      <c r="N83" s="4">
        <f>Input!J84</f>
        <v>67.589017589017203</v>
      </c>
      <c r="O83">
        <f t="shared" si="18"/>
        <v>61.769626769626484</v>
      </c>
      <c r="P83">
        <f t="shared" si="19"/>
        <v>0</v>
      </c>
      <c r="Q83">
        <f t="shared" si="20"/>
        <v>3815.4867912589566</v>
      </c>
      <c r="R83">
        <f t="shared" si="16"/>
        <v>2147.2427312931395</v>
      </c>
    </row>
    <row r="84" spans="1:18" x14ac:dyDescent="0.25">
      <c r="A84">
        <f>Input!G85</f>
        <v>206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6003.472758472758</v>
      </c>
      <c r="F84">
        <f t="shared" si="14"/>
        <v>1736.735306735306</v>
      </c>
      <c r="G84">
        <f t="shared" si="21"/>
        <v>3.7364158786833428E-10</v>
      </c>
      <c r="H84">
        <f t="shared" si="17"/>
        <v>3016249.5256596799</v>
      </c>
      <c r="I84">
        <f t="shared" si="15"/>
        <v>303354.65634653153</v>
      </c>
      <c r="N84" s="4">
        <f>Input!J85</f>
        <v>74.536679536679003</v>
      </c>
      <c r="O84">
        <f t="shared" si="18"/>
        <v>68.717288717288284</v>
      </c>
      <c r="P84">
        <f t="shared" si="19"/>
        <v>0</v>
      </c>
      <c r="Q84">
        <f t="shared" si="20"/>
        <v>4722.0657686551558</v>
      </c>
      <c r="R84">
        <f t="shared" si="16"/>
        <v>2839.3991274392183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2021-08-17T22:25:21Z</dcterms:modified>
</cp:coreProperties>
</file>