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hanu\OneDrive\Desktop\Data Challenge\"/>
    </mc:Choice>
  </mc:AlternateContent>
  <xr:revisionPtr revIDLastSave="0" documentId="13_ncr:1_{4A95C273-C423-426E-811D-5FBEA59D29B4}" xr6:coauthVersionLast="46" xr6:coauthVersionMax="46" xr10:uidLastSave="{00000000-0000-0000-0000-000000000000}"/>
  <bookViews>
    <workbookView xWindow="-108" yWindow="-108" windowWidth="23256" windowHeight="12576" tabRatio="723" activeTab="2" xr2:uid="{00000000-000D-0000-FFFF-FFFF00000000}"/>
  </bookViews>
  <sheets>
    <sheet name="Optimiser" sheetId="1" r:id="rId1"/>
    <sheet name="Result" sheetId="25" r:id="rId2"/>
    <sheet name="task4_results" sheetId="27" r:id="rId3"/>
    <sheet name="Chart1" sheetId="28" r:id="rId4"/>
    <sheet name="ActualvsForecastvsbenchmark" sheetId="22" r:id="rId5"/>
    <sheet name="task4_Day7results" sheetId="24" r:id="rId6"/>
    <sheet name="task4ForecastsPVandDemand_Run3_" sheetId="26" r:id="rId7"/>
    <sheet name="task4_expected" sheetId="19" r:id="rId8"/>
    <sheet name="task4_actual" sheetId="20" r:id="rId9"/>
    <sheet name="task4_benchmark" sheetId="23" r:id="rId10"/>
  </sheets>
  <definedNames>
    <definedName name="_xlnm._FilterDatabase" localSheetId="0" hidden="1">Optimiser!$S$3:$S$3</definedName>
    <definedName name="_xlnm._FilterDatabase" localSheetId="1" hidden="1">Result!$V$3:$V$3</definedName>
    <definedName name="Bd" localSheetId="1">Result!$F$2:$F$49</definedName>
    <definedName name="Bd">Optimiser!$E$2:$E$49</definedName>
    <definedName name="Bmax" localSheetId="1">Result!$L$2:$L$49</definedName>
    <definedName name="Bmax">Optimiser!$I$2:$I$49</definedName>
    <definedName name="Bmin" localSheetId="1">Result!#REF!</definedName>
    <definedName name="Bmin">Optimiser!$H$2:$H$49</definedName>
    <definedName name="Cd" localSheetId="1">Result!$M$2:$M$49</definedName>
    <definedName name="Cd">Optimiser!$J$2:$J$49</definedName>
    <definedName name="Cd_1" localSheetId="1">Result!$M$2</definedName>
    <definedName name="Cd_1">Optimiser!$J$2</definedName>
    <definedName name="ChargeFlag">#REF!</definedName>
    <definedName name="Cmax" localSheetId="1">Result!$O$2:$O$49</definedName>
    <definedName name="Cmax">Optimiser!$L$2:$L$49</definedName>
    <definedName name="Cmin" localSheetId="1">Result!$N$2:$N$49</definedName>
    <definedName name="Cmin">Optimiser!$K$2:$K$49</definedName>
    <definedName name="ExternalData_1" localSheetId="7" hidden="1">task4_expected!$A$1:$Q$337</definedName>
    <definedName name="ExternalData_2" localSheetId="6" hidden="1">task4ForecastsPVandDemand_Run3_!$A$1:$Q$337</definedName>
    <definedName name="Gd" localSheetId="1">Result!$H$2:$H$49</definedName>
    <definedName name="Gd">Optimiser!$G$2:$G$49</definedName>
    <definedName name="Ld" localSheetId="1">Result!$B$2:$B$49</definedName>
    <definedName name="Ld">Optimiser!$B$2:$B$49</definedName>
    <definedName name="NetFeederDemand" localSheetId="1">Result!$Q$2:$Q$49</definedName>
    <definedName name="NetFeederDemand">Optimiser!$N$2:$N$49</definedName>
    <definedName name="NFD_actual">Result!$L$33:$L$43</definedName>
    <definedName name="NFD_optimised">Result!$K$33:$K$43</definedName>
    <definedName name="NoCharging">#REF!</definedName>
    <definedName name="Pd" localSheetId="1">Result!$G$10:$G$49</definedName>
    <definedName name="Pd">Optimiser!$F$10:$F$49</definedName>
    <definedName name="peak" localSheetId="1">Result!$B$33:$B$43</definedName>
    <definedName name="peak">Optimiser!$B$33:$B$43</definedName>
    <definedName name="peak_actual">Result!$D$33:$D$43</definedName>
    <definedName name="PVd" localSheetId="1">Result!$C$2:$C$49</definedName>
    <definedName name="PVd">Optimiser!$C$2:$C$49</definedName>
    <definedName name="PVdgoal" localSheetId="1">Result!#REF!</definedName>
    <definedName name="PVdgoal">Optimiser!$D$2:$D$49</definedName>
    <definedName name="solver_adj" localSheetId="0" hidden="1">Optimiser!$E$2:$E$49</definedName>
    <definedName name="solver_adj" localSheetId="1" hidden="1">Result!$F$2:$F$49</definedName>
    <definedName name="solver_cvg" localSheetId="0" hidden="1">0.000001</definedName>
    <definedName name="solver_cvg" localSheetId="1" hidden="1">0.000001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Optimiser!$J$2:$J$49</definedName>
    <definedName name="solver_lhs1" localSheetId="1" hidden="1">Result!$M$2</definedName>
    <definedName name="solver_lhs10" localSheetId="0" hidden="1">Optimiser!$J$44</definedName>
    <definedName name="solver_lhs10" localSheetId="1" hidden="1">Result!$M$44</definedName>
    <definedName name="solver_lhs2" localSheetId="0" hidden="1">Optimiser!$J$2</definedName>
    <definedName name="solver_lhs2" localSheetId="1" hidden="1">Result!$M$2:$M$49</definedName>
    <definedName name="solver_lhs3" localSheetId="0" hidden="1">Optimiser!$J$2:$J$49</definedName>
    <definedName name="solver_lhs3" localSheetId="1" hidden="1">Result!$M$2:$M$49</definedName>
    <definedName name="solver_lhs4" localSheetId="0" hidden="1">Optimiser!$T$7</definedName>
    <definedName name="solver_lhs4" localSheetId="1" hidden="1">Result!$W$7</definedName>
    <definedName name="solver_lhs5" localSheetId="0" hidden="1">Optimiser!$T$7</definedName>
    <definedName name="solver_lhs5" localSheetId="1" hidden="1">Result!$W$7</definedName>
    <definedName name="solver_lhs6" localSheetId="0" hidden="1">Optimiser!$E$2:$E$49</definedName>
    <definedName name="solver_lhs6" localSheetId="1" hidden="1">Result!$F$2:$F$49</definedName>
    <definedName name="solver_lhs7" localSheetId="0" hidden="1">Optimiser!$E$2:$E$49</definedName>
    <definedName name="solver_lhs7" localSheetId="1" hidden="1">Result!$F$2:$F$49</definedName>
    <definedName name="solver_lhs8" localSheetId="0" hidden="1">Optimiser!$T$7</definedName>
    <definedName name="solver_lhs8" localSheetId="1" hidden="1">Result!$W$7</definedName>
    <definedName name="solver_lhs9" localSheetId="0" hidden="1">Optimiser!$T$7</definedName>
    <definedName name="solver_lhs9" localSheetId="1" hidden="1">Result!$W$7</definedName>
    <definedName name="solver_mip" localSheetId="0" hidden="1">2147483647</definedName>
    <definedName name="solver_mip" localSheetId="1" hidden="1">2147483647</definedName>
    <definedName name="solver_mni" localSheetId="0" hidden="1">20</definedName>
    <definedName name="solver_mni" localSheetId="1" hidden="1">20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7</definedName>
    <definedName name="solver_num" localSheetId="1" hidden="1">7</definedName>
    <definedName name="solver_nwt" localSheetId="0" hidden="1">1</definedName>
    <definedName name="solver_nwt" localSheetId="1" hidden="1">1</definedName>
    <definedName name="solver_opt" localSheetId="0" hidden="1">Optimiser!$T$8</definedName>
    <definedName name="solver_opt" localSheetId="1" hidden="1">Result!$W$8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2</definedName>
    <definedName name="solver_rel10" localSheetId="0" hidden="1">2</definedName>
    <definedName name="solver_rel10" localSheetId="1" hidden="1">2</definedName>
    <definedName name="solver_rel2" localSheetId="0" hidden="1">2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el5" localSheetId="0" hidden="1">1</definedName>
    <definedName name="solver_rel5" localSheetId="1" hidden="1">1</definedName>
    <definedName name="solver_rel6" localSheetId="0" hidden="1">1</definedName>
    <definedName name="solver_rel6" localSheetId="1" hidden="1">1</definedName>
    <definedName name="solver_rel7" localSheetId="0" hidden="1">3</definedName>
    <definedName name="solver_rel7" localSheetId="1" hidden="1">3</definedName>
    <definedName name="solver_rel8" localSheetId="0" hidden="1">3</definedName>
    <definedName name="solver_rel8" localSheetId="1" hidden="1">3</definedName>
    <definedName name="solver_rel9" localSheetId="0" hidden="1">3</definedName>
    <definedName name="solver_rel9" localSheetId="1" hidden="1">3</definedName>
    <definedName name="solver_rhs1" localSheetId="0" hidden="1">Cmin</definedName>
    <definedName name="solver_rhs1" localSheetId="1" hidden="1">0</definedName>
    <definedName name="solver_rhs10" localSheetId="0" hidden="1">0</definedName>
    <definedName name="solver_rhs10" localSheetId="1" hidden="1">0</definedName>
    <definedName name="solver_rhs2" localSheetId="0" hidden="1">0</definedName>
    <definedName name="solver_rhs2" localSheetId="1" hidden="1">Result!$N$2:$N$49</definedName>
    <definedName name="solver_rhs3" localSheetId="0" hidden="1">Cmax</definedName>
    <definedName name="solver_rhs3" localSheetId="1" hidden="1">Result!$O$2:$O$49</definedName>
    <definedName name="solver_rhs4" localSheetId="0" hidden="1">0</definedName>
    <definedName name="solver_rhs4" localSheetId="1" hidden="1">0</definedName>
    <definedName name="solver_rhs5" localSheetId="0" hidden="1">12</definedName>
    <definedName name="solver_rhs5" localSheetId="1" hidden="1">12</definedName>
    <definedName name="solver_rhs6" localSheetId="0" hidden="1">Bmax</definedName>
    <definedName name="solver_rhs6" localSheetId="1" hidden="1">Result!$L$2:$L$49</definedName>
    <definedName name="solver_rhs7" localSheetId="0" hidden="1">Bmin</definedName>
    <definedName name="solver_rhs7" localSheetId="1" hidden="1">Result!#REF!</definedName>
    <definedName name="solver_rhs8" localSheetId="0" hidden="1">0</definedName>
    <definedName name="solver_rhs8" localSheetId="1" hidden="1">0</definedName>
    <definedName name="solver_rhs9" localSheetId="0" hidden="1">0</definedName>
    <definedName name="solver_rhs9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2</definedName>
    <definedName name="solver_ssz" localSheetId="1" hidden="1">2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5" l="1" a="1"/>
  <c r="J2" i="25" s="1"/>
  <c r="I2" i="25" a="1"/>
  <c r="I2" i="25" s="1"/>
  <c r="K2" i="25" a="1"/>
  <c r="K2" i="25" s="1"/>
  <c r="E2" i="25" a="1"/>
  <c r="E2" i="25" s="1"/>
  <c r="D2" i="25" a="1"/>
  <c r="D2" i="25" s="1"/>
  <c r="C2" i="25" a="1"/>
  <c r="C2" i="25" s="1"/>
  <c r="B2" i="25" a="1"/>
  <c r="B2" i="25" s="1"/>
  <c r="F2" i="25" a="1"/>
  <c r="F2" i="25" s="1"/>
  <c r="C2" i="1" a="1"/>
  <c r="C2" i="1" s="1"/>
  <c r="B2" i="1" a="1"/>
  <c r="B2" i="1" s="1"/>
  <c r="P2" i="1" a="1"/>
  <c r="P2" i="1" s="1"/>
  <c r="AK4" i="25" l="1"/>
  <c r="AL4" i="25" s="1"/>
  <c r="AB4" i="25"/>
  <c r="AH4" i="25"/>
  <c r="AI4" i="25"/>
  <c r="W27" i="25"/>
  <c r="L2" i="25"/>
  <c r="H2" i="25"/>
  <c r="W26" i="25"/>
  <c r="W11" i="25"/>
  <c r="L48" i="25"/>
  <c r="L24" i="25"/>
  <c r="L8" i="25"/>
  <c r="G41" i="25"/>
  <c r="G25" i="25"/>
  <c r="G9" i="25"/>
  <c r="H41" i="25"/>
  <c r="H25" i="25"/>
  <c r="H9" i="25"/>
  <c r="L36" i="25"/>
  <c r="L12" i="25"/>
  <c r="L35" i="25"/>
  <c r="L19" i="25"/>
  <c r="L11" i="25"/>
  <c r="G44" i="25"/>
  <c r="G36" i="25"/>
  <c r="G20" i="25"/>
  <c r="G12" i="25"/>
  <c r="H44" i="25"/>
  <c r="H28" i="25"/>
  <c r="H12" i="25"/>
  <c r="L42" i="25"/>
  <c r="L34" i="25"/>
  <c r="L26" i="25"/>
  <c r="L18" i="25"/>
  <c r="L10" i="25"/>
  <c r="L49" i="25"/>
  <c r="L41" i="25"/>
  <c r="L33" i="25"/>
  <c r="L25" i="25"/>
  <c r="L17" i="25"/>
  <c r="L9" i="25"/>
  <c r="G2" i="25"/>
  <c r="G42" i="25"/>
  <c r="G34" i="25"/>
  <c r="G26" i="25"/>
  <c r="G18" i="25"/>
  <c r="G10" i="25"/>
  <c r="H42" i="25"/>
  <c r="H34" i="25"/>
  <c r="H26" i="25"/>
  <c r="H18" i="25"/>
  <c r="H10" i="25"/>
  <c r="L47" i="25"/>
  <c r="L39" i="25"/>
  <c r="L31" i="25"/>
  <c r="L23" i="25"/>
  <c r="L15" i="25"/>
  <c r="L7" i="25"/>
  <c r="G48" i="25"/>
  <c r="G40" i="25"/>
  <c r="G32" i="25"/>
  <c r="G24" i="25"/>
  <c r="G16" i="25"/>
  <c r="G8" i="25"/>
  <c r="H48" i="25"/>
  <c r="H40" i="25"/>
  <c r="H32" i="25"/>
  <c r="H24" i="25"/>
  <c r="H16" i="25"/>
  <c r="H8" i="25"/>
  <c r="L46" i="25"/>
  <c r="L38" i="25"/>
  <c r="L30" i="25"/>
  <c r="L22" i="25"/>
  <c r="L14" i="25"/>
  <c r="L6" i="25"/>
  <c r="G47" i="25"/>
  <c r="G39" i="25"/>
  <c r="G31" i="25"/>
  <c r="G23" i="25"/>
  <c r="G15" i="25"/>
  <c r="G7" i="25"/>
  <c r="H47" i="25"/>
  <c r="H39" i="25"/>
  <c r="H31" i="25"/>
  <c r="H23" i="25"/>
  <c r="H15" i="25"/>
  <c r="H7" i="25"/>
  <c r="L45" i="25"/>
  <c r="L37" i="25"/>
  <c r="L29" i="25"/>
  <c r="L21" i="25"/>
  <c r="L13" i="25"/>
  <c r="L5" i="25"/>
  <c r="G46" i="25"/>
  <c r="G38" i="25"/>
  <c r="G30" i="25"/>
  <c r="G22" i="25"/>
  <c r="G14" i="25"/>
  <c r="G6" i="25"/>
  <c r="H46" i="25"/>
  <c r="H38" i="25"/>
  <c r="H30" i="25"/>
  <c r="H22" i="25"/>
  <c r="H14" i="25"/>
  <c r="H6" i="25"/>
  <c r="L40" i="25"/>
  <c r="L32" i="25"/>
  <c r="L16" i="25"/>
  <c r="G49" i="25"/>
  <c r="G33" i="25"/>
  <c r="G17" i="25"/>
  <c r="H49" i="25"/>
  <c r="H33" i="25"/>
  <c r="H17" i="25"/>
  <c r="L44" i="25"/>
  <c r="L20" i="25"/>
  <c r="L4" i="25"/>
  <c r="G45" i="25"/>
  <c r="G37" i="25"/>
  <c r="G29" i="25"/>
  <c r="G21" i="25"/>
  <c r="G13" i="25"/>
  <c r="G5" i="25"/>
  <c r="H45" i="25"/>
  <c r="H37" i="25"/>
  <c r="H29" i="25"/>
  <c r="H21" i="25"/>
  <c r="H13" i="25"/>
  <c r="H5" i="25"/>
  <c r="L28" i="25"/>
  <c r="L43" i="25"/>
  <c r="L27" i="25"/>
  <c r="L3" i="25"/>
  <c r="G28" i="25"/>
  <c r="G4" i="25"/>
  <c r="H36" i="25"/>
  <c r="H20" i="25"/>
  <c r="H4" i="25"/>
  <c r="G43" i="25"/>
  <c r="G35" i="25"/>
  <c r="G27" i="25"/>
  <c r="G19" i="25"/>
  <c r="G11" i="25"/>
  <c r="G3" i="25"/>
  <c r="H43" i="25"/>
  <c r="H35" i="25"/>
  <c r="H27" i="25"/>
  <c r="H19" i="25"/>
  <c r="H11" i="25"/>
  <c r="H3" i="25"/>
  <c r="J51" i="25"/>
  <c r="C2" i="22" a="1"/>
  <c r="C2" i="22" s="1"/>
  <c r="B2" i="22" a="1"/>
  <c r="B2" i="22" s="1"/>
  <c r="A2" i="22" a="1"/>
  <c r="A2" i="22" s="1"/>
  <c r="Q2" i="1" a="1"/>
  <c r="F2" i="22" a="1"/>
  <c r="F2" i="22" s="1"/>
  <c r="E2" i="22" a="1"/>
  <c r="E2" i="22" s="1"/>
  <c r="D2" i="22" a="1"/>
  <c r="D2" i="22" s="1"/>
  <c r="AE4" i="25" l="1"/>
  <c r="AF4" i="25" s="1"/>
  <c r="AC4" i="25"/>
  <c r="AD4" i="25" s="1"/>
  <c r="AG4" i="25" s="1"/>
  <c r="AJ4" i="25"/>
  <c r="AM4" i="25" s="1"/>
  <c r="W12" i="25"/>
  <c r="W29" i="25"/>
  <c r="W30" i="25" s="1"/>
  <c r="W28" i="25"/>
  <c r="W14" i="25"/>
  <c r="P51" i="25"/>
  <c r="Q2" i="1"/>
  <c r="Q51" i="1"/>
  <c r="D2" i="1"/>
  <c r="W31" i="25" l="1"/>
  <c r="W13" i="25"/>
  <c r="W15" i="25"/>
  <c r="I2" i="1"/>
  <c r="G2" i="1"/>
  <c r="N2" i="1" s="1"/>
  <c r="D10" i="1"/>
  <c r="D9" i="1"/>
  <c r="D3" i="1"/>
  <c r="D26" i="1"/>
  <c r="D41" i="1"/>
  <c r="G41" i="1" s="1"/>
  <c r="N41" i="1" s="1"/>
  <c r="D33" i="1"/>
  <c r="G33" i="1" s="1"/>
  <c r="N33" i="1" s="1"/>
  <c r="D48" i="1"/>
  <c r="G48" i="1" s="1"/>
  <c r="N48" i="1" s="1"/>
  <c r="D40" i="1"/>
  <c r="G40" i="1" s="1"/>
  <c r="N40" i="1" s="1"/>
  <c r="D32" i="1"/>
  <c r="D24" i="1"/>
  <c r="D16" i="1"/>
  <c r="D8" i="1"/>
  <c r="D34" i="1"/>
  <c r="G34" i="1" s="1"/>
  <c r="N34" i="1" s="1"/>
  <c r="D18" i="1"/>
  <c r="D25" i="1"/>
  <c r="G25" i="1" s="1"/>
  <c r="N25" i="1" s="1"/>
  <c r="D47" i="1"/>
  <c r="G47" i="1" s="1"/>
  <c r="N47" i="1" s="1"/>
  <c r="D39" i="1"/>
  <c r="G39" i="1" s="1"/>
  <c r="N39" i="1" s="1"/>
  <c r="D31" i="1"/>
  <c r="D23" i="1"/>
  <c r="G23" i="1" s="1"/>
  <c r="N23" i="1" s="1"/>
  <c r="D15" i="1"/>
  <c r="D7" i="1"/>
  <c r="D42" i="1"/>
  <c r="G42" i="1" s="1"/>
  <c r="N42" i="1" s="1"/>
  <c r="D49" i="1"/>
  <c r="G49" i="1" s="1"/>
  <c r="N49" i="1" s="1"/>
  <c r="D17" i="1"/>
  <c r="G17" i="1" s="1"/>
  <c r="N17" i="1" s="1"/>
  <c r="D46" i="1"/>
  <c r="G46" i="1" s="1"/>
  <c r="N46" i="1" s="1"/>
  <c r="D38" i="1"/>
  <c r="G38" i="1" s="1"/>
  <c r="N38" i="1" s="1"/>
  <c r="D30" i="1"/>
  <c r="D22" i="1"/>
  <c r="D14" i="1"/>
  <c r="D6" i="1"/>
  <c r="D45" i="1"/>
  <c r="G45" i="1" s="1"/>
  <c r="N45" i="1" s="1"/>
  <c r="D37" i="1"/>
  <c r="G37" i="1" s="1"/>
  <c r="N37" i="1" s="1"/>
  <c r="D29" i="1"/>
  <c r="D21" i="1"/>
  <c r="G21" i="1" s="1"/>
  <c r="N21" i="1" s="1"/>
  <c r="D13" i="1"/>
  <c r="G13" i="1" s="1"/>
  <c r="N13" i="1" s="1"/>
  <c r="D5" i="1"/>
  <c r="D44" i="1"/>
  <c r="G44" i="1" s="1"/>
  <c r="N44" i="1" s="1"/>
  <c r="D36" i="1"/>
  <c r="G36" i="1" s="1"/>
  <c r="N36" i="1" s="1"/>
  <c r="D28" i="1"/>
  <c r="G28" i="1" s="1"/>
  <c r="N28" i="1" s="1"/>
  <c r="D20" i="1"/>
  <c r="G20" i="1" s="1"/>
  <c r="N20" i="1" s="1"/>
  <c r="D12" i="1"/>
  <c r="D4" i="1"/>
  <c r="D43" i="1"/>
  <c r="G43" i="1" s="1"/>
  <c r="N43" i="1" s="1"/>
  <c r="D35" i="1"/>
  <c r="G35" i="1" s="1"/>
  <c r="N35" i="1" s="1"/>
  <c r="D27" i="1"/>
  <c r="D19" i="1"/>
  <c r="D11" i="1"/>
  <c r="T11" i="1"/>
  <c r="F2" i="1"/>
  <c r="F21" i="1"/>
  <c r="F13" i="1"/>
  <c r="W16" i="25" l="1"/>
  <c r="N51" i="1"/>
  <c r="I27" i="1"/>
  <c r="G27" i="1"/>
  <c r="N27" i="1" s="1"/>
  <c r="I7" i="1"/>
  <c r="G7" i="1"/>
  <c r="N7" i="1" s="1"/>
  <c r="I5" i="1"/>
  <c r="G5" i="1"/>
  <c r="N5" i="1" s="1"/>
  <c r="I22" i="1"/>
  <c r="G22" i="1"/>
  <c r="N22" i="1" s="1"/>
  <c r="I15" i="1"/>
  <c r="G15" i="1"/>
  <c r="N15" i="1" s="1"/>
  <c r="I8" i="1"/>
  <c r="G8" i="1"/>
  <c r="N8" i="1" s="1"/>
  <c r="I26" i="1"/>
  <c r="G26" i="1"/>
  <c r="N26" i="1" s="1"/>
  <c r="I30" i="1"/>
  <c r="G30" i="1"/>
  <c r="N30" i="1" s="1"/>
  <c r="I16" i="1"/>
  <c r="G16" i="1"/>
  <c r="N16" i="1" s="1"/>
  <c r="I3" i="1"/>
  <c r="G3" i="1"/>
  <c r="N3" i="1" s="1"/>
  <c r="I4" i="1"/>
  <c r="G4" i="1"/>
  <c r="N4" i="1" s="1"/>
  <c r="I31" i="1"/>
  <c r="G31" i="1"/>
  <c r="N31" i="1" s="1"/>
  <c r="I24" i="1"/>
  <c r="G24" i="1"/>
  <c r="N24" i="1" s="1"/>
  <c r="I9" i="1"/>
  <c r="G9" i="1"/>
  <c r="N9" i="1" s="1"/>
  <c r="I14" i="1"/>
  <c r="G14" i="1"/>
  <c r="N14" i="1" s="1"/>
  <c r="I12" i="1"/>
  <c r="G12" i="1"/>
  <c r="N12" i="1" s="1"/>
  <c r="I29" i="1"/>
  <c r="G29" i="1"/>
  <c r="N29" i="1" s="1"/>
  <c r="I32" i="1"/>
  <c r="G32" i="1"/>
  <c r="N32" i="1" s="1"/>
  <c r="I10" i="1"/>
  <c r="G10" i="1"/>
  <c r="N10" i="1" s="1"/>
  <c r="F27" i="1"/>
  <c r="I11" i="1"/>
  <c r="G11" i="1"/>
  <c r="N11" i="1" s="1"/>
  <c r="I19" i="1"/>
  <c r="G19" i="1"/>
  <c r="N19" i="1" s="1"/>
  <c r="I6" i="1"/>
  <c r="G6" i="1"/>
  <c r="N6" i="1" s="1"/>
  <c r="I18" i="1"/>
  <c r="G18" i="1"/>
  <c r="N18" i="1" s="1"/>
  <c r="F32" i="1"/>
  <c r="I20" i="1"/>
  <c r="I17" i="1"/>
  <c r="I28" i="1"/>
  <c r="I25" i="1"/>
  <c r="I13" i="1"/>
  <c r="I23" i="1"/>
  <c r="I21" i="1"/>
  <c r="F4" i="1"/>
  <c r="F29" i="1"/>
  <c r="F24" i="1"/>
  <c r="F28" i="1"/>
  <c r="F5" i="1"/>
  <c r="F26" i="1"/>
  <c r="F15" i="1"/>
  <c r="F16" i="1"/>
  <c r="F6" i="1"/>
  <c r="F14" i="1"/>
  <c r="F23" i="1"/>
  <c r="F3" i="1"/>
  <c r="F18" i="1"/>
  <c r="F20" i="1"/>
  <c r="F30" i="1"/>
  <c r="F7" i="1"/>
  <c r="F25" i="1"/>
  <c r="F8" i="1"/>
  <c r="F10" i="1"/>
  <c r="F11" i="1"/>
  <c r="F9" i="1"/>
  <c r="F19" i="1"/>
  <c r="F17" i="1"/>
  <c r="F31" i="1"/>
  <c r="F12" i="1"/>
  <c r="F22" i="1"/>
  <c r="J3" i="1"/>
  <c r="T7" i="1" l="1"/>
  <c r="T17" i="1"/>
  <c r="T18" i="1" s="1"/>
  <c r="T6" i="1"/>
  <c r="T8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T12" i="1" l="1"/>
  <c r="T15" i="1" s="1"/>
  <c r="T2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07FB1-9B6C-46B7-A5A2-9F5BDC8D4D0E}" keepAlive="1" name="Query - task3ForecastsPVandDemand_Run3_OPTIMISE_BY_HAND_TB_RD" description="Connection to the 'task3ForecastsPVandDemand_Run3_OPTIMISE_BY_HAND_TB_RD' query in the workbook." type="5" refreshedVersion="6" background="1" saveData="1">
    <dbPr connection="Provider=Microsoft.Mashup.OleDb.1;Data Source=$Workbook$;Location=task3ForecastsPVandDemand_Run3_OPTIMISE_BY_HAND_TB_RD;Extended Properties=&quot;&quot;" command="SELECT * FROM [task3ForecastsPVandDemand_Run3_OPTIMISE_BY_HAND_TB_RD]"/>
  </connection>
  <connection id="2" xr16:uid="{F45A8649-41C7-4745-91FC-AC650DE4CE7C}" keepAlive="1" name="Query - task3ForecastsPVandDemand_Run3_OPTIMISE_BY_HAND_TB_RD (2)" description="Connection to the 'task3ForecastsPVandDemand_Run3_OPTIMISE_BY_HAND_TB_RD (2)' query in the workbook." type="5" refreshedVersion="6" background="1" saveData="1">
    <dbPr connection="Provider=Microsoft.Mashup.OleDb.1;Data Source=$Workbook$;Location=&quot;task3ForecastsPVandDemand_Run3_OPTIMISE_BY_HAND_TB_RD (2)&quot;;Extended Properties=&quot;&quot;" command="SELECT * FROM [task3ForecastsPVandDemand_Run3_OPTIMISE_BY_HAND_TB_RD (2)]"/>
  </connection>
  <connection id="3" xr16:uid="{5C5D05EF-A014-4437-8ED0-BC4BCC66D55F}" keepAlive="1" name="Query - task4ForecastsPVandDemand_Run1_OPTIMISE_BY_HAND_TB" description="Connection to the 'task4ForecastsPVandDemand_Run1_OPTIMISE_BY_HAND_TB' query in the workbook." type="5" refreshedVersion="6" background="1" saveData="1">
    <dbPr connection="Provider=Microsoft.Mashup.OleDb.1;Data Source=$Workbook$;Location=task4ForecastsPVandDemand_Run1_OPTIMISE_BY_HAND_TB;Extended Properties=&quot;&quot;" command="SELECT * FROM [task4ForecastsPVandDemand_Run1_OPTIMISE_BY_HAND_TB]"/>
  </connection>
  <connection id="4" xr16:uid="{C3248E30-17A7-4117-BF53-8457AAF0D9F1}" keepAlive="1" name="Query - task4ForecastsPVandDemand_Run3_OPTIMISE_BY_HAND_ALL_BHANUD7" description="Connection to the 'task4ForecastsPVandDemand_Run3_OPTIMISE_BY_HAND_ALL_BHANUD7' query in the workbook." type="5" refreshedVersion="6" background="1" saveData="1">
    <dbPr connection="Provider=Microsoft.Mashup.OleDb.1;Data Source=$Workbook$;Location=task4ForecastsPVandDemand_Run3_OPTIMISE_BY_HAND_ALL_BHANUD7;Extended Properties=&quot;&quot;" command="SELECT * FROM [task4ForecastsPVandDemand_Run3_OPTIMISE_BY_HAND_ALL_BHANUD7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<sst xmlns="http://schemas.openxmlformats.org/spreadsheetml/2006/main" count="139" uniqueCount="62">
  <si>
    <t>HH</t>
  </si>
  <si>
    <t>Ld</t>
  </si>
  <si>
    <t>Bd</t>
  </si>
  <si>
    <t>Bmin</t>
  </si>
  <si>
    <t>Bmax</t>
  </si>
  <si>
    <t>Cd</t>
  </si>
  <si>
    <t>Cmin</t>
  </si>
  <si>
    <t>Cmax</t>
  </si>
  <si>
    <t>Charge Flag</t>
  </si>
  <si>
    <t>Pd</t>
  </si>
  <si>
    <t>Gd</t>
  </si>
  <si>
    <t>PVd</t>
  </si>
  <si>
    <t>Net Feeder Demand</t>
  </si>
  <si>
    <t>Objective Function 1</t>
  </si>
  <si>
    <t>Objective Function 2</t>
  </si>
  <si>
    <t>Maximise use of PV</t>
  </si>
  <si>
    <t>Minimise feeder demand</t>
  </si>
  <si>
    <t>Non adjusted peak</t>
  </si>
  <si>
    <t>Adjusted Peak</t>
  </si>
  <si>
    <t>Pvdgoal</t>
  </si>
  <si>
    <t>Collective Objective Function</t>
  </si>
  <si>
    <t>% Reduction</t>
  </si>
  <si>
    <t>Solar Utilisation</t>
  </si>
  <si>
    <t>Grid Utilisation</t>
  </si>
  <si>
    <t>Sd</t>
  </si>
  <si>
    <t>datetime</t>
  </si>
  <si>
    <t>charge_MW</t>
  </si>
  <si>
    <t>Task</t>
  </si>
  <si>
    <t>runID</t>
  </si>
  <si>
    <t>runDateTime</t>
  </si>
  <si>
    <t>D</t>
  </si>
  <si>
    <t>k</t>
  </si>
  <si>
    <t>taskForecastDemandMW</t>
  </si>
  <si>
    <t>taskNetDemandMW</t>
  </si>
  <si>
    <t>taskForecsatPVMW</t>
  </si>
  <si>
    <t>taskBatteryNetMW</t>
  </si>
  <si>
    <t>taksSoCMWh</t>
  </si>
  <si>
    <t>taskBatteryDischargeMW</t>
  </si>
  <si>
    <t>taskBatteryChargeMW</t>
  </si>
  <si>
    <t>taskGridTopUpMW</t>
  </si>
  <si>
    <t>taskChargePV</t>
  </si>
  <si>
    <t>TaskChargeGrid</t>
  </si>
  <si>
    <t>Day</t>
  </si>
  <si>
    <t>Days</t>
  </si>
  <si>
    <t>Net Feeder Demand_HandOptimised</t>
  </si>
  <si>
    <t>PV Multiplier</t>
  </si>
  <si>
    <t>PV Threshold</t>
  </si>
  <si>
    <t>Demand</t>
  </si>
  <si>
    <t>PV</t>
  </si>
  <si>
    <t>Date</t>
  </si>
  <si>
    <t>Ld_actual</t>
  </si>
  <si>
    <t>PVd_actual</t>
  </si>
  <si>
    <t>Ld_bench</t>
  </si>
  <si>
    <t>PVd_bench</t>
  </si>
  <si>
    <t>Bd_HandOptimised</t>
  </si>
  <si>
    <t>Pd_actual</t>
  </si>
  <si>
    <t>Gd_actual</t>
  </si>
  <si>
    <t>Day 7 Only</t>
  </si>
  <si>
    <t>Actual</t>
  </si>
  <si>
    <t>Net Feeder Demand_Optimised</t>
  </si>
  <si>
    <t>Net Feeder Demand_actual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</si>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</sst>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22" fontId="0" fillId="0" borderId="0" xfId="0" applyNumberFormat="1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5" xfId="0" applyFill="1" applyBorder="1"/>
    <xf numFmtId="22" fontId="0" fillId="0" borderId="16" xfId="0" applyNumberFormat="1" applyFont="1" applyFill="1" applyBorder="1"/>
    <xf numFmtId="0" fontId="0" fillId="2" borderId="0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6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5" Type="http://schemas.openxmlformats.org/officeDocument/2006/relationships/sheetMetadata" Target="metadata.xml"/><Relationship Id="rId10" Type="http://schemas.openxmlformats.org/officeDocument/2006/relationships/worksheet" Target="worksheets/sheet9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Optimiser!$Q$1</c:f>
              <c:strCache>
                <c:ptCount val="1"/>
                <c:pt idx="0">
                  <c:v>Net Feeder Demand_HandOptimised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Optimiser!$Q$2:$Q$49</c:f>
              <c:numCache>
                <c:formatCode>General</c:formatCode>
                <c:ptCount val="48"/>
                <c:pt idx="0">
                  <c:v>1.5761570760000001</c:v>
                </c:pt>
                <c:pt idx="1">
                  <c:v>1.51481098</c:v>
                </c:pt>
                <c:pt idx="2">
                  <c:v>1.4497838169999999</c:v>
                </c:pt>
                <c:pt idx="3">
                  <c:v>1.4009938369999999</c:v>
                </c:pt>
                <c:pt idx="4">
                  <c:v>1.3980045539999999</c:v>
                </c:pt>
                <c:pt idx="5">
                  <c:v>1.3656922549999999</c:v>
                </c:pt>
                <c:pt idx="6">
                  <c:v>1.3684802300000001</c:v>
                </c:pt>
                <c:pt idx="7">
                  <c:v>1.3491571570000001</c:v>
                </c:pt>
                <c:pt idx="8">
                  <c:v>1.401644814</c:v>
                </c:pt>
                <c:pt idx="9">
                  <c:v>1.509213414</c:v>
                </c:pt>
                <c:pt idx="10">
                  <c:v>1.8381137540000001</c:v>
                </c:pt>
                <c:pt idx="11">
                  <c:v>2.0906821720000002</c:v>
                </c:pt>
                <c:pt idx="12">
                  <c:v>2.6434629260000002</c:v>
                </c:pt>
                <c:pt idx="13">
                  <c:v>2.759434444</c:v>
                </c:pt>
                <c:pt idx="14">
                  <c:v>2.9912532249999999</c:v>
                </c:pt>
                <c:pt idx="15">
                  <c:v>3.026373924</c:v>
                </c:pt>
                <c:pt idx="16">
                  <c:v>3.151112296</c:v>
                </c:pt>
                <c:pt idx="17">
                  <c:v>3.159802488</c:v>
                </c:pt>
                <c:pt idx="18">
                  <c:v>3.315514641</c:v>
                </c:pt>
                <c:pt idx="19">
                  <c:v>3.27878151</c:v>
                </c:pt>
                <c:pt idx="20">
                  <c:v>3.3903422110000001</c:v>
                </c:pt>
                <c:pt idx="21">
                  <c:v>3.2483207169999999</c:v>
                </c:pt>
                <c:pt idx="22">
                  <c:v>3.4328897170000001</c:v>
                </c:pt>
                <c:pt idx="23">
                  <c:v>3.3836913549999998</c:v>
                </c:pt>
                <c:pt idx="24">
                  <c:v>3.2643818840000001</c:v>
                </c:pt>
                <c:pt idx="25">
                  <c:v>3.2065062969999998</c:v>
                </c:pt>
                <c:pt idx="26">
                  <c:v>3.2130577709999999</c:v>
                </c:pt>
                <c:pt idx="27">
                  <c:v>3.1802407480000001</c:v>
                </c:pt>
                <c:pt idx="28">
                  <c:v>3.201940338</c:v>
                </c:pt>
                <c:pt idx="29">
                  <c:v>3.3449815269999998</c:v>
                </c:pt>
                <c:pt idx="30">
                  <c:v>2.997924244</c:v>
                </c:pt>
                <c:pt idx="31">
                  <c:v>1.8381565580000001</c:v>
                </c:pt>
                <c:pt idx="32">
                  <c:v>1.836976849</c:v>
                </c:pt>
                <c:pt idx="33">
                  <c:v>1.8281381059999999</c:v>
                </c:pt>
                <c:pt idx="34">
                  <c:v>1.828185417</c:v>
                </c:pt>
                <c:pt idx="35">
                  <c:v>1.8290994199999999</c:v>
                </c:pt>
                <c:pt idx="36">
                  <c:v>1.834251412</c:v>
                </c:pt>
                <c:pt idx="37">
                  <c:v>1.836963707</c:v>
                </c:pt>
                <c:pt idx="38">
                  <c:v>1.8412671899999999</c:v>
                </c:pt>
                <c:pt idx="39">
                  <c:v>1.8450426129999999</c:v>
                </c:pt>
                <c:pt idx="40">
                  <c:v>1.8494683949999999</c:v>
                </c:pt>
                <c:pt idx="41">
                  <c:v>1.8547418149999999</c:v>
                </c:pt>
                <c:pt idx="42">
                  <c:v>2.4621518710000001</c:v>
                </c:pt>
                <c:pt idx="43">
                  <c:v>2.2268178120000002</c:v>
                </c:pt>
                <c:pt idx="44">
                  <c:v>1.9918430069999999</c:v>
                </c:pt>
                <c:pt idx="45">
                  <c:v>1.7746652860000001</c:v>
                </c:pt>
                <c:pt idx="46">
                  <c:v>1.6776794909999999</c:v>
                </c:pt>
                <c:pt idx="47">
                  <c:v>1.590052491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8-434C-9EB9-B5C400568459}"/>
            </c:ext>
          </c:extLst>
        </c:ser>
        <c:ser>
          <c:idx val="1"/>
          <c:order val="1"/>
          <c:tx>
            <c:strRef>
              <c:f>Optimiser!$N$1</c:f>
              <c:strCache>
                <c:ptCount val="1"/>
                <c:pt idx="0">
                  <c:v>Net Feeder 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Optimiser!$N$2:$N$49</c:f>
              <c:numCache>
                <c:formatCode>General</c:formatCode>
                <c:ptCount val="48"/>
                <c:pt idx="0">
                  <c:v>1.5761570760000001</c:v>
                </c:pt>
                <c:pt idx="1">
                  <c:v>1.51481098</c:v>
                </c:pt>
                <c:pt idx="2">
                  <c:v>1.4497838169999999</c:v>
                </c:pt>
                <c:pt idx="3">
                  <c:v>1.4009938369999999</c:v>
                </c:pt>
                <c:pt idx="4">
                  <c:v>1.3980045539999999</c:v>
                </c:pt>
                <c:pt idx="5">
                  <c:v>1.3656922549999999</c:v>
                </c:pt>
                <c:pt idx="6">
                  <c:v>1.3684802300000001</c:v>
                </c:pt>
                <c:pt idx="7">
                  <c:v>1.3491571570000001</c:v>
                </c:pt>
                <c:pt idx="8">
                  <c:v>1.401644814</c:v>
                </c:pt>
                <c:pt idx="9">
                  <c:v>1.509213414</c:v>
                </c:pt>
                <c:pt idx="10">
                  <c:v>1.8381137540000001</c:v>
                </c:pt>
                <c:pt idx="11">
                  <c:v>2.0906821720000002</c:v>
                </c:pt>
                <c:pt idx="12">
                  <c:v>2.4951968710000001</c:v>
                </c:pt>
                <c:pt idx="13">
                  <c:v>2.593715065</c:v>
                </c:pt>
                <c:pt idx="14">
                  <c:v>2.6945445330000002</c:v>
                </c:pt>
                <c:pt idx="15">
                  <c:v>2.6819072369999999</c:v>
                </c:pt>
                <c:pt idx="16">
                  <c:v>2.7553697869999998</c:v>
                </c:pt>
                <c:pt idx="17">
                  <c:v>2.7211905600000001</c:v>
                </c:pt>
                <c:pt idx="18">
                  <c:v>2.658530077</c:v>
                </c:pt>
                <c:pt idx="19">
                  <c:v>2.6109792430000001</c:v>
                </c:pt>
                <c:pt idx="20">
                  <c:v>2.5647215249999999</c:v>
                </c:pt>
                <c:pt idx="21">
                  <c:v>2.537242306</c:v>
                </c:pt>
                <c:pt idx="22">
                  <c:v>2.4863891749999998</c:v>
                </c:pt>
                <c:pt idx="23">
                  <c:v>2.4563824190000001</c:v>
                </c:pt>
                <c:pt idx="24">
                  <c:v>2.3505084809999999</c:v>
                </c:pt>
                <c:pt idx="25">
                  <c:v>2.2925112429999999</c:v>
                </c:pt>
                <c:pt idx="26">
                  <c:v>2.3150240439999998</c:v>
                </c:pt>
                <c:pt idx="27">
                  <c:v>2.308079545</c:v>
                </c:pt>
                <c:pt idx="28">
                  <c:v>2.4008802280000001</c:v>
                </c:pt>
                <c:pt idx="29">
                  <c:v>2.5382917329999999</c:v>
                </c:pt>
                <c:pt idx="30">
                  <c:v>2.7285481890000001</c:v>
                </c:pt>
                <c:pt idx="31">
                  <c:v>1.8148946135544253</c:v>
                </c:pt>
                <c:pt idx="32">
                  <c:v>1.8406483909033413</c:v>
                </c:pt>
                <c:pt idx="33">
                  <c:v>1.8409169732013095</c:v>
                </c:pt>
                <c:pt idx="34">
                  <c:v>1.840804668442348</c:v>
                </c:pt>
                <c:pt idx="35">
                  <c:v>1.8409452040069096</c:v>
                </c:pt>
                <c:pt idx="36">
                  <c:v>1.8410059419642995</c:v>
                </c:pt>
                <c:pt idx="37">
                  <c:v>1.8409865514686357</c:v>
                </c:pt>
                <c:pt idx="38">
                  <c:v>1.8409188171537894</c:v>
                </c:pt>
                <c:pt idx="39">
                  <c:v>1.8404484557132368</c:v>
                </c:pt>
                <c:pt idx="40">
                  <c:v>1.8397446380189706</c:v>
                </c:pt>
                <c:pt idx="41">
                  <c:v>1.8409772275727296</c:v>
                </c:pt>
                <c:pt idx="42">
                  <c:v>2.4621518710000001</c:v>
                </c:pt>
                <c:pt idx="43">
                  <c:v>2.2268178120000002</c:v>
                </c:pt>
                <c:pt idx="44">
                  <c:v>1.9918430069999999</c:v>
                </c:pt>
                <c:pt idx="45">
                  <c:v>1.7746652860000001</c:v>
                </c:pt>
                <c:pt idx="46">
                  <c:v>1.6776794909999999</c:v>
                </c:pt>
                <c:pt idx="47">
                  <c:v>1.590052491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28-434C-9EB9-B5C400568459}"/>
            </c:ext>
          </c:extLst>
        </c:ser>
        <c:ser>
          <c:idx val="2"/>
          <c:order val="2"/>
          <c:tx>
            <c:strRef>
              <c:f>Optimiser!$C$1</c:f>
              <c:strCache>
                <c:ptCount val="1"/>
                <c:pt idx="0">
                  <c:v>PVd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Optimiser!$C$2:$C$49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1.3062506999999999E-2</c:v>
                </c:pt>
                <c:pt idx="9">
                  <c:v>1.3062506999999999E-2</c:v>
                </c:pt>
                <c:pt idx="10">
                  <c:v>7.4164840999999995E-2</c:v>
                </c:pt>
                <c:pt idx="11">
                  <c:v>0.112800069</c:v>
                </c:pt>
                <c:pt idx="12">
                  <c:v>0.30258378699999999</c:v>
                </c:pt>
                <c:pt idx="13">
                  <c:v>0.33820281499999999</c:v>
                </c:pt>
                <c:pt idx="14">
                  <c:v>0.60552794300000001</c:v>
                </c:pt>
                <c:pt idx="15">
                  <c:v>0.70299323800000002</c:v>
                </c:pt>
                <c:pt idx="16">
                  <c:v>0.807637775</c:v>
                </c:pt>
                <c:pt idx="17">
                  <c:v>0.89512638300000003</c:v>
                </c:pt>
                <c:pt idx="18">
                  <c:v>1.3407848229999999</c:v>
                </c:pt>
                <c:pt idx="19">
                  <c:v>1.3628617679999999</c:v>
                </c:pt>
                <c:pt idx="20">
                  <c:v>1.684940176</c:v>
                </c:pt>
                <c:pt idx="21">
                  <c:v>1.4511804319999999</c:v>
                </c:pt>
                <c:pt idx="22">
                  <c:v>1.93163376</c:v>
                </c:pt>
                <c:pt idx="23">
                  <c:v>1.8924672149999999</c:v>
                </c:pt>
                <c:pt idx="24">
                  <c:v>1.865047761</c:v>
                </c:pt>
                <c:pt idx="25">
                  <c:v>1.8652960270000001</c:v>
                </c:pt>
                <c:pt idx="26">
                  <c:v>1.8327218919999999</c:v>
                </c:pt>
                <c:pt idx="27">
                  <c:v>1.7799208209999999</c:v>
                </c:pt>
                <c:pt idx="28">
                  <c:v>1.63481655</c:v>
                </c:pt>
                <c:pt idx="29">
                  <c:v>1.646305701</c:v>
                </c:pt>
                <c:pt idx="30">
                  <c:v>0.95562922400000005</c:v>
                </c:pt>
                <c:pt idx="31">
                  <c:v>0.84108763399999997</c:v>
                </c:pt>
                <c:pt idx="32">
                  <c:v>0.52947393099999995</c:v>
                </c:pt>
                <c:pt idx="33">
                  <c:v>0.58436843999999999</c:v>
                </c:pt>
                <c:pt idx="34">
                  <c:v>0.90876683199999997</c:v>
                </c:pt>
                <c:pt idx="35">
                  <c:v>0.53314286700000002</c:v>
                </c:pt>
                <c:pt idx="36">
                  <c:v>0.44684241800000002</c:v>
                </c:pt>
                <c:pt idx="37">
                  <c:v>0.20468319800000001</c:v>
                </c:pt>
                <c:pt idx="38">
                  <c:v>9.0031955999999996E-2</c:v>
                </c:pt>
                <c:pt idx="39">
                  <c:v>7.3966256999999994E-2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28-434C-9EB9-B5C400568459}"/>
            </c:ext>
          </c:extLst>
        </c:ser>
        <c:ser>
          <c:idx val="3"/>
          <c:order val="3"/>
          <c:tx>
            <c:strRef>
              <c:f>Optimiser!$B$1</c:f>
              <c:strCache>
                <c:ptCount val="1"/>
                <c:pt idx="0">
                  <c:v>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Optimiser!$B$2:$B$49</c:f>
              <c:numCache>
                <c:formatCode>General</c:formatCode>
                <c:ptCount val="48"/>
                <c:pt idx="0">
                  <c:v>1.5761570760000001</c:v>
                </c:pt>
                <c:pt idx="1">
                  <c:v>1.51481098</c:v>
                </c:pt>
                <c:pt idx="2">
                  <c:v>1.4497838169999999</c:v>
                </c:pt>
                <c:pt idx="3">
                  <c:v>1.4009938369999999</c:v>
                </c:pt>
                <c:pt idx="4">
                  <c:v>1.3980045539999999</c:v>
                </c:pt>
                <c:pt idx="5">
                  <c:v>1.3656922549999999</c:v>
                </c:pt>
                <c:pt idx="6">
                  <c:v>1.3684802300000001</c:v>
                </c:pt>
                <c:pt idx="7">
                  <c:v>1.3491571570000001</c:v>
                </c:pt>
                <c:pt idx="8">
                  <c:v>1.401644814</c:v>
                </c:pt>
                <c:pt idx="9">
                  <c:v>1.509213414</c:v>
                </c:pt>
                <c:pt idx="10">
                  <c:v>1.8381137540000001</c:v>
                </c:pt>
                <c:pt idx="11">
                  <c:v>2.0906821720000002</c:v>
                </c:pt>
                <c:pt idx="12">
                  <c:v>2.4951968710000001</c:v>
                </c:pt>
                <c:pt idx="13">
                  <c:v>2.593715065</c:v>
                </c:pt>
                <c:pt idx="14">
                  <c:v>2.6945445330000002</c:v>
                </c:pt>
                <c:pt idx="15">
                  <c:v>2.6819072369999999</c:v>
                </c:pt>
                <c:pt idx="16">
                  <c:v>2.7553697869999998</c:v>
                </c:pt>
                <c:pt idx="17">
                  <c:v>2.7211905600000001</c:v>
                </c:pt>
                <c:pt idx="18">
                  <c:v>2.658530077</c:v>
                </c:pt>
                <c:pt idx="19">
                  <c:v>2.6109792430000001</c:v>
                </c:pt>
                <c:pt idx="20">
                  <c:v>2.5647215249999999</c:v>
                </c:pt>
                <c:pt idx="21">
                  <c:v>2.537242306</c:v>
                </c:pt>
                <c:pt idx="22">
                  <c:v>2.4863891749999998</c:v>
                </c:pt>
                <c:pt idx="23">
                  <c:v>2.4563824190000001</c:v>
                </c:pt>
                <c:pt idx="24">
                  <c:v>2.3505084809999999</c:v>
                </c:pt>
                <c:pt idx="25">
                  <c:v>2.2925112429999999</c:v>
                </c:pt>
                <c:pt idx="26">
                  <c:v>2.3150240439999998</c:v>
                </c:pt>
                <c:pt idx="27">
                  <c:v>2.308079545</c:v>
                </c:pt>
                <c:pt idx="28">
                  <c:v>2.4008802280000001</c:v>
                </c:pt>
                <c:pt idx="29">
                  <c:v>2.5382917329999999</c:v>
                </c:pt>
                <c:pt idx="30">
                  <c:v>2.7285481890000001</c:v>
                </c:pt>
                <c:pt idx="31">
                  <c:v>2.9331921649999999</c:v>
                </c:pt>
                <c:pt idx="32">
                  <c:v>2.9528539889999998</c:v>
                </c:pt>
                <c:pt idx="33">
                  <c:v>3.1001663769999999</c:v>
                </c:pt>
                <c:pt idx="34">
                  <c:v>3.099377858</c:v>
                </c:pt>
                <c:pt idx="35">
                  <c:v>3.0841444660000001</c:v>
                </c:pt>
                <c:pt idx="36">
                  <c:v>2.9982779430000002</c:v>
                </c:pt>
                <c:pt idx="37">
                  <c:v>2.9530730169999999</c:v>
                </c:pt>
                <c:pt idx="38">
                  <c:v>2.8813483080000002</c:v>
                </c:pt>
                <c:pt idx="39">
                  <c:v>2.818424582</c:v>
                </c:pt>
                <c:pt idx="40">
                  <c:v>2.7446615579999998</c:v>
                </c:pt>
                <c:pt idx="41">
                  <c:v>2.6567712189999999</c:v>
                </c:pt>
                <c:pt idx="42">
                  <c:v>2.4621518710000001</c:v>
                </c:pt>
                <c:pt idx="43">
                  <c:v>2.2268178120000002</c:v>
                </c:pt>
                <c:pt idx="44">
                  <c:v>1.9918430069999999</c:v>
                </c:pt>
                <c:pt idx="45">
                  <c:v>1.7746652860000001</c:v>
                </c:pt>
                <c:pt idx="46">
                  <c:v>1.6776794909999999</c:v>
                </c:pt>
                <c:pt idx="47">
                  <c:v>1.590052491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28-434C-9EB9-B5C400568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132047"/>
        <c:axId val="1830133711"/>
      </c:lineChart>
      <c:catAx>
        <c:axId val="183013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33711"/>
        <c:crosses val="autoZero"/>
        <c:auto val="1"/>
        <c:lblAlgn val="ctr"/>
        <c:lblOffset val="100"/>
        <c:noMultiLvlLbl val="0"/>
      </c:catAx>
      <c:valAx>
        <c:axId val="183013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3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Optimiser!$C$1</c:f>
              <c:strCache>
                <c:ptCount val="1"/>
                <c:pt idx="0">
                  <c:v>PVd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Optimiser!$C$2:$C$49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1.3062506999999999E-2</c:v>
                </c:pt>
                <c:pt idx="9">
                  <c:v>1.3062506999999999E-2</c:v>
                </c:pt>
                <c:pt idx="10">
                  <c:v>7.4164840999999995E-2</c:v>
                </c:pt>
                <c:pt idx="11">
                  <c:v>0.112800069</c:v>
                </c:pt>
                <c:pt idx="12">
                  <c:v>0.30258378699999999</c:v>
                </c:pt>
                <c:pt idx="13">
                  <c:v>0.33820281499999999</c:v>
                </c:pt>
                <c:pt idx="14">
                  <c:v>0.60552794300000001</c:v>
                </c:pt>
                <c:pt idx="15">
                  <c:v>0.70299323800000002</c:v>
                </c:pt>
                <c:pt idx="16">
                  <c:v>0.807637775</c:v>
                </c:pt>
                <c:pt idx="17">
                  <c:v>0.89512638300000003</c:v>
                </c:pt>
                <c:pt idx="18">
                  <c:v>1.3407848229999999</c:v>
                </c:pt>
                <c:pt idx="19">
                  <c:v>1.3628617679999999</c:v>
                </c:pt>
                <c:pt idx="20">
                  <c:v>1.684940176</c:v>
                </c:pt>
                <c:pt idx="21">
                  <c:v>1.4511804319999999</c:v>
                </c:pt>
                <c:pt idx="22">
                  <c:v>1.93163376</c:v>
                </c:pt>
                <c:pt idx="23">
                  <c:v>1.8924672149999999</c:v>
                </c:pt>
                <c:pt idx="24">
                  <c:v>1.865047761</c:v>
                </c:pt>
                <c:pt idx="25">
                  <c:v>1.8652960270000001</c:v>
                </c:pt>
                <c:pt idx="26">
                  <c:v>1.8327218919999999</c:v>
                </c:pt>
                <c:pt idx="27">
                  <c:v>1.7799208209999999</c:v>
                </c:pt>
                <c:pt idx="28">
                  <c:v>1.63481655</c:v>
                </c:pt>
                <c:pt idx="29">
                  <c:v>1.646305701</c:v>
                </c:pt>
                <c:pt idx="30">
                  <c:v>0.95562922400000005</c:v>
                </c:pt>
                <c:pt idx="31">
                  <c:v>0.84108763399999997</c:v>
                </c:pt>
                <c:pt idx="32">
                  <c:v>0.52947393099999995</c:v>
                </c:pt>
                <c:pt idx="33">
                  <c:v>0.58436843999999999</c:v>
                </c:pt>
                <c:pt idx="34">
                  <c:v>0.90876683199999997</c:v>
                </c:pt>
                <c:pt idx="35">
                  <c:v>0.53314286700000002</c:v>
                </c:pt>
                <c:pt idx="36">
                  <c:v>0.44684241800000002</c:v>
                </c:pt>
                <c:pt idx="37">
                  <c:v>0.20468319800000001</c:v>
                </c:pt>
                <c:pt idx="38">
                  <c:v>9.0031955999999996E-2</c:v>
                </c:pt>
                <c:pt idx="39">
                  <c:v>7.3966256999999994E-2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7C-4DC1-B6F1-ECC16F1CEAE6}"/>
            </c:ext>
          </c:extLst>
        </c:ser>
        <c:ser>
          <c:idx val="0"/>
          <c:order val="1"/>
          <c:tx>
            <c:strRef>
              <c:f>Optimiser!$P$1</c:f>
              <c:strCache>
                <c:ptCount val="1"/>
                <c:pt idx="0">
                  <c:v>Bd_HandOptimised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Optimiser!$P$2:$P$49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0.14826605500000001</c:v>
                </c:pt>
                <c:pt idx="13">
                  <c:v>0.16571938</c:v>
                </c:pt>
                <c:pt idx="14">
                  <c:v>0.296708692</c:v>
                </c:pt>
                <c:pt idx="15">
                  <c:v>0.34446668600000002</c:v>
                </c:pt>
                <c:pt idx="16">
                  <c:v>0.39574250999999999</c:v>
                </c:pt>
                <c:pt idx="17">
                  <c:v>0.43861192700000001</c:v>
                </c:pt>
                <c:pt idx="18">
                  <c:v>0.65698456299999997</c:v>
                </c:pt>
                <c:pt idx="19">
                  <c:v>0.667802267</c:v>
                </c:pt>
                <c:pt idx="20">
                  <c:v>0.82562068600000005</c:v>
                </c:pt>
                <c:pt idx="21">
                  <c:v>0.71107841199999999</c:v>
                </c:pt>
                <c:pt idx="22">
                  <c:v>0.946500542</c:v>
                </c:pt>
                <c:pt idx="23">
                  <c:v>0.927308935</c:v>
                </c:pt>
                <c:pt idx="24">
                  <c:v>0.91387340299999997</c:v>
                </c:pt>
                <c:pt idx="25">
                  <c:v>0.91399505299999995</c:v>
                </c:pt>
                <c:pt idx="26">
                  <c:v>0.89803372699999995</c:v>
                </c:pt>
                <c:pt idx="27">
                  <c:v>0.87216120200000002</c:v>
                </c:pt>
                <c:pt idx="28">
                  <c:v>0.80106010900000002</c:v>
                </c:pt>
                <c:pt idx="29">
                  <c:v>0.80668979399999996</c:v>
                </c:pt>
                <c:pt idx="30">
                  <c:v>0.26937605599999997</c:v>
                </c:pt>
                <c:pt idx="31">
                  <c:v>-1.0950356059999999</c:v>
                </c:pt>
                <c:pt idx="32">
                  <c:v>-1.11587714</c:v>
                </c:pt>
                <c:pt idx="33">
                  <c:v>-1.2720282709999999</c:v>
                </c:pt>
                <c:pt idx="34">
                  <c:v>-1.271192442</c:v>
                </c:pt>
                <c:pt idx="35">
                  <c:v>-1.2550450449999999</c:v>
                </c:pt>
                <c:pt idx="36">
                  <c:v>-1.164026531</c:v>
                </c:pt>
                <c:pt idx="37">
                  <c:v>-1.1161093099999999</c:v>
                </c:pt>
                <c:pt idx="38">
                  <c:v>-1.0400811190000001</c:v>
                </c:pt>
                <c:pt idx="39">
                  <c:v>-0.97338196799999999</c:v>
                </c:pt>
                <c:pt idx="40">
                  <c:v>-0.89519316299999996</c:v>
                </c:pt>
                <c:pt idx="41">
                  <c:v>-0.802029404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7C-4DC1-B6F1-ECC16F1CEAE6}"/>
            </c:ext>
          </c:extLst>
        </c:ser>
        <c:ser>
          <c:idx val="1"/>
          <c:order val="2"/>
          <c:tx>
            <c:strRef>
              <c:f>Optimiser!$E$1</c:f>
              <c:strCache>
                <c:ptCount val="1"/>
                <c:pt idx="0">
                  <c:v>Bd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Optimiser!$E$2:$E$49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0.93854937609999989</c:v>
                </c:pt>
                <c:pt idx="19">
                  <c:v>0.95400323759999983</c:v>
                </c:pt>
                <c:pt idx="20">
                  <c:v>1.1794581231999999</c:v>
                </c:pt>
                <c:pt idx="21">
                  <c:v>1.0158263023999998</c:v>
                </c:pt>
                <c:pt idx="22">
                  <c:v>1.1760603652000021</c:v>
                </c:pt>
                <c:pt idx="23">
                  <c:v>0.94623360749999996</c:v>
                </c:pt>
                <c:pt idx="24">
                  <c:v>0.93252388050000001</c:v>
                </c:pt>
                <c:pt idx="25">
                  <c:v>0.93264801350000004</c:v>
                </c:pt>
                <c:pt idx="26">
                  <c:v>0.91636094599999995</c:v>
                </c:pt>
                <c:pt idx="27">
                  <c:v>0.88996041049999997</c:v>
                </c:pt>
                <c:pt idx="28">
                  <c:v>0.81740827500000002</c:v>
                </c:pt>
                <c:pt idx="29">
                  <c:v>0.82315285049999998</c:v>
                </c:pt>
                <c:pt idx="30">
                  <c:v>0.47781461200000003</c:v>
                </c:pt>
                <c:pt idx="31">
                  <c:v>-1.1182975514455746</c:v>
                </c:pt>
                <c:pt idx="32">
                  <c:v>-1.1122055980966585</c:v>
                </c:pt>
                <c:pt idx="33">
                  <c:v>-1.2592494037986903</c:v>
                </c:pt>
                <c:pt idx="34">
                  <c:v>-1.258573189557652</c:v>
                </c:pt>
                <c:pt idx="35">
                  <c:v>-1.2431992619930905</c:v>
                </c:pt>
                <c:pt idx="36">
                  <c:v>-1.1572720010357007</c:v>
                </c:pt>
                <c:pt idx="37">
                  <c:v>-1.1120864655313643</c:v>
                </c:pt>
                <c:pt idx="38">
                  <c:v>-1.0404294908462108</c:v>
                </c:pt>
                <c:pt idx="39">
                  <c:v>-0.97797612628676311</c:v>
                </c:pt>
                <c:pt idx="40">
                  <c:v>-0.90491691998102919</c:v>
                </c:pt>
                <c:pt idx="41">
                  <c:v>-0.81579399142727038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7C-4DC1-B6F1-ECC16F1CE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132047"/>
        <c:axId val="1830133711"/>
      </c:lineChart>
      <c:catAx>
        <c:axId val="183013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33711"/>
        <c:crosses val="autoZero"/>
        <c:auto val="1"/>
        <c:lblAlgn val="ctr"/>
        <c:lblOffset val="100"/>
        <c:noMultiLvlLbl val="0"/>
      </c:catAx>
      <c:valAx>
        <c:axId val="183013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3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 Score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task4_results!$G$3:$G$9</c:f>
              <c:numCache>
                <c:formatCode>General</c:formatCode>
                <c:ptCount val="7"/>
                <c:pt idx="0">
                  <c:v>1.0125400137334508</c:v>
                </c:pt>
                <c:pt idx="1">
                  <c:v>0.88470657921869567</c:v>
                </c:pt>
                <c:pt idx="2">
                  <c:v>0.97871025462962957</c:v>
                </c:pt>
                <c:pt idx="3">
                  <c:v>1.0477506858490568</c:v>
                </c:pt>
                <c:pt idx="4">
                  <c:v>0.93994723682719572</c:v>
                </c:pt>
                <c:pt idx="5">
                  <c:v>1.1155054777213838</c:v>
                </c:pt>
                <c:pt idx="6">
                  <c:v>0.94375854979764229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8-4F61-A096-9DF821D04A54}"/>
            </c:ext>
          </c:extLst>
        </c:ser>
        <c:ser>
          <c:idx val="1"/>
          <c:order val="1"/>
          <c:tx>
            <c:v>Expected Score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task4_results!$M$3:$M$9</c:f>
              <c:numCache>
                <c:formatCode>General</c:formatCode>
                <c:ptCount val="7"/>
                <c:pt idx="0">
                  <c:v>1.2322673310436723</c:v>
                </c:pt>
                <c:pt idx="1">
                  <c:v>1.2643215326250772</c:v>
                </c:pt>
                <c:pt idx="2">
                  <c:v>1.2323365346931296</c:v>
                </c:pt>
                <c:pt idx="3">
                  <c:v>1.2768658060885305</c:v>
                </c:pt>
                <c:pt idx="4">
                  <c:v>1.2643651510383034</c:v>
                </c:pt>
                <c:pt idx="5">
                  <c:v>1.2191195061017268</c:v>
                </c:pt>
                <c:pt idx="6">
                  <c:v>1.220755208842135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8-4F61-A096-9DF821D04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0924063"/>
        <c:axId val="320921567"/>
      </c:barChart>
      <c:lineChart>
        <c:grouping val="standard"/>
        <c:varyColors val="0"/>
        <c:ser>
          <c:idx val="2"/>
          <c:order val="2"/>
          <c:tx>
            <c:v>Solar Utilised</c:v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task4_results!$E$3:$E$9</c:f>
              <c:numCache>
                <c:formatCode>General</c:formatCode>
                <c:ptCount val="7"/>
                <c:pt idx="0">
                  <c:v>0.98571051383095176</c:v>
                </c:pt>
                <c:pt idx="1">
                  <c:v>0.79292123448274321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0.97973058891497755</c:v>
                </c:pt>
                <c:pt idx="6">
                  <c:v>0.93846987442179408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88-4F61-A096-9DF821D04A54}"/>
            </c:ext>
          </c:extLst>
        </c:ser>
        <c:ser>
          <c:idx val="4"/>
          <c:order val="4"/>
          <c:tx>
            <c:v>% Demand Reduction</c:v>
          </c:tx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task4_results!$D$3:$D$9</c:f>
              <c:numCache>
                <c:formatCode>General</c:formatCode>
                <c:ptCount val="7"/>
                <c:pt idx="0">
                  <c:v>0.34075952357723582</c:v>
                </c:pt>
                <c:pt idx="1">
                  <c:v>0.34213475485714284</c:v>
                </c:pt>
                <c:pt idx="2">
                  <c:v>0.32623675154320986</c:v>
                </c:pt>
                <c:pt idx="3">
                  <c:v>0.3492502286163523</c:v>
                </c:pt>
                <c:pt idx="4">
                  <c:v>0.31331574560906522</c:v>
                </c:pt>
                <c:pt idx="5">
                  <c:v>0.37692857270029667</c:v>
                </c:pt>
                <c:pt idx="6">
                  <c:v>0.32804251468144041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88-4F61-A096-9DF821D04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508495"/>
        <c:axId val="18251348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v>Expected Solar Utilised</c:v>
                </c:tx>
                <c:spPr>
                  <a:ln w="34925" cap="rnd">
                    <a:solidFill>
                      <a:schemeClr val="bg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task4_results!$K$3:$K$9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0.96000000000640018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0.95923261390561432</c:v>
                      </c:pt>
                      <c:pt idx="6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588-4F61-A096-9DF821D04A54}"/>
                  </c:ext>
                </c:extLst>
              </c15:ser>
            </c15:filteredLineSeries>
          </c:ext>
        </c:extLst>
      </c:lineChart>
      <c:catAx>
        <c:axId val="320924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21567"/>
        <c:crosses val="autoZero"/>
        <c:auto val="1"/>
        <c:lblAlgn val="ctr"/>
        <c:lblOffset val="100"/>
        <c:noMultiLvlLbl val="0"/>
      </c:catAx>
      <c:valAx>
        <c:axId val="32092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Score</a:t>
                </a:r>
              </a:p>
            </c:rich>
          </c:tx>
          <c:layout>
            <c:manualLayout>
              <c:xMode val="edge"/>
              <c:yMode val="edge"/>
              <c:x val="5.7215970013425474E-2"/>
              <c:y val="0.38808625182463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24063"/>
        <c:crosses val="autoZero"/>
        <c:crossBetween val="between"/>
      </c:valAx>
      <c:valAx>
        <c:axId val="182513487"/>
        <c:scaling>
          <c:orientation val="minMax"/>
          <c:max val="1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% Solar and % Demand Reduction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08495"/>
        <c:crosses val="max"/>
        <c:crossBetween val="between"/>
      </c:valAx>
      <c:catAx>
        <c:axId val="182508495"/>
        <c:scaling>
          <c:orientation val="minMax"/>
        </c:scaling>
        <c:delete val="1"/>
        <c:axPos val="b"/>
        <c:majorTickMark val="none"/>
        <c:minorTickMark val="none"/>
        <c:tickLblPos val="nextTo"/>
        <c:crossAx val="182513487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ActualvsForecastvsbenchmark!$A$1</c:f>
              <c:strCache>
                <c:ptCount val="1"/>
                <c:pt idx="0">
                  <c:v>Ld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ActualvsForecastvsbenchmark!$A$2:$A$49</c:f>
              <c:numCache>
                <c:formatCode>General</c:formatCode>
                <c:ptCount val="48"/>
                <c:pt idx="0">
                  <c:v>1.5761570760000001</c:v>
                </c:pt>
                <c:pt idx="1">
                  <c:v>1.51481098</c:v>
                </c:pt>
                <c:pt idx="2">
                  <c:v>1.4497838169999999</c:v>
                </c:pt>
                <c:pt idx="3">
                  <c:v>1.4009938369999999</c:v>
                </c:pt>
                <c:pt idx="4">
                  <c:v>1.3980045539999999</c:v>
                </c:pt>
                <c:pt idx="5">
                  <c:v>1.3656922549999999</c:v>
                </c:pt>
                <c:pt idx="6">
                  <c:v>1.3684802300000001</c:v>
                </c:pt>
                <c:pt idx="7">
                  <c:v>1.3491571570000001</c:v>
                </c:pt>
                <c:pt idx="8">
                  <c:v>1.401644814</c:v>
                </c:pt>
                <c:pt idx="9">
                  <c:v>1.509213414</c:v>
                </c:pt>
                <c:pt idx="10">
                  <c:v>1.8381137540000001</c:v>
                </c:pt>
                <c:pt idx="11">
                  <c:v>2.0906821720000002</c:v>
                </c:pt>
                <c:pt idx="12">
                  <c:v>2.4951968710000001</c:v>
                </c:pt>
                <c:pt idx="13">
                  <c:v>2.593715065</c:v>
                </c:pt>
                <c:pt idx="14">
                  <c:v>2.6945445330000002</c:v>
                </c:pt>
                <c:pt idx="15">
                  <c:v>2.6819072369999999</c:v>
                </c:pt>
                <c:pt idx="16">
                  <c:v>2.7553697869999998</c:v>
                </c:pt>
                <c:pt idx="17">
                  <c:v>2.7211905600000001</c:v>
                </c:pt>
                <c:pt idx="18">
                  <c:v>2.658530077</c:v>
                </c:pt>
                <c:pt idx="19">
                  <c:v>2.6109792430000001</c:v>
                </c:pt>
                <c:pt idx="20">
                  <c:v>2.5647215249999999</c:v>
                </c:pt>
                <c:pt idx="21">
                  <c:v>2.537242306</c:v>
                </c:pt>
                <c:pt idx="22">
                  <c:v>2.4863891749999998</c:v>
                </c:pt>
                <c:pt idx="23">
                  <c:v>2.4563824190000001</c:v>
                </c:pt>
                <c:pt idx="24">
                  <c:v>2.3505084809999999</c:v>
                </c:pt>
                <c:pt idx="25">
                  <c:v>2.2925112429999999</c:v>
                </c:pt>
                <c:pt idx="26">
                  <c:v>2.3150240439999998</c:v>
                </c:pt>
                <c:pt idx="27">
                  <c:v>2.308079545</c:v>
                </c:pt>
                <c:pt idx="28">
                  <c:v>2.4008802280000001</c:v>
                </c:pt>
                <c:pt idx="29">
                  <c:v>2.5382917329999999</c:v>
                </c:pt>
                <c:pt idx="30">
                  <c:v>2.7285481890000001</c:v>
                </c:pt>
                <c:pt idx="31">
                  <c:v>2.9331921649999999</c:v>
                </c:pt>
                <c:pt idx="32">
                  <c:v>2.9528539889999998</c:v>
                </c:pt>
                <c:pt idx="33">
                  <c:v>3.1001663769999999</c:v>
                </c:pt>
                <c:pt idx="34">
                  <c:v>3.099377858</c:v>
                </c:pt>
                <c:pt idx="35">
                  <c:v>3.0841444660000001</c:v>
                </c:pt>
                <c:pt idx="36">
                  <c:v>2.9982779430000002</c:v>
                </c:pt>
                <c:pt idx="37">
                  <c:v>2.9530730169999999</c:v>
                </c:pt>
                <c:pt idx="38">
                  <c:v>2.8813483080000002</c:v>
                </c:pt>
                <c:pt idx="39">
                  <c:v>2.818424582</c:v>
                </c:pt>
                <c:pt idx="40">
                  <c:v>2.7446615579999998</c:v>
                </c:pt>
                <c:pt idx="41">
                  <c:v>2.6567712189999999</c:v>
                </c:pt>
                <c:pt idx="42">
                  <c:v>2.4621518710000001</c:v>
                </c:pt>
                <c:pt idx="43">
                  <c:v>2.2268178120000002</c:v>
                </c:pt>
                <c:pt idx="44">
                  <c:v>1.9918430069999999</c:v>
                </c:pt>
                <c:pt idx="45">
                  <c:v>1.7746652860000001</c:v>
                </c:pt>
                <c:pt idx="46">
                  <c:v>1.6776794909999999</c:v>
                </c:pt>
                <c:pt idx="47">
                  <c:v>1.590052491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E-43EE-B67A-7086099DEFD2}"/>
            </c:ext>
          </c:extLst>
        </c:ser>
        <c:ser>
          <c:idx val="2"/>
          <c:order val="1"/>
          <c:tx>
            <c:strRef>
              <c:f>ActualvsForecastvsbenchmark!$C$1</c:f>
              <c:strCache>
                <c:ptCount val="1"/>
                <c:pt idx="0">
                  <c:v>Ld_actual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ActualvsForecastvsbenchmark!$C$2:$C$49</c:f>
              <c:numCache>
                <c:formatCode>General</c:formatCode>
                <c:ptCount val="48"/>
                <c:pt idx="0">
                  <c:v>1.6</c:v>
                </c:pt>
                <c:pt idx="1">
                  <c:v>1.54</c:v>
                </c:pt>
                <c:pt idx="2">
                  <c:v>1.49</c:v>
                </c:pt>
                <c:pt idx="3">
                  <c:v>1.43</c:v>
                </c:pt>
                <c:pt idx="4">
                  <c:v>1.4</c:v>
                </c:pt>
                <c:pt idx="5">
                  <c:v>1.38</c:v>
                </c:pt>
                <c:pt idx="6">
                  <c:v>1.38</c:v>
                </c:pt>
                <c:pt idx="7">
                  <c:v>1.38</c:v>
                </c:pt>
                <c:pt idx="8">
                  <c:v>1.41</c:v>
                </c:pt>
                <c:pt idx="9">
                  <c:v>1.53</c:v>
                </c:pt>
                <c:pt idx="10">
                  <c:v>1.75</c:v>
                </c:pt>
                <c:pt idx="11">
                  <c:v>1.97</c:v>
                </c:pt>
                <c:pt idx="12">
                  <c:v>2.35</c:v>
                </c:pt>
                <c:pt idx="13">
                  <c:v>2.57</c:v>
                </c:pt>
                <c:pt idx="14">
                  <c:v>2.82</c:v>
                </c:pt>
                <c:pt idx="15">
                  <c:v>2.92</c:v>
                </c:pt>
                <c:pt idx="16">
                  <c:v>2.92</c:v>
                </c:pt>
                <c:pt idx="17">
                  <c:v>2.92</c:v>
                </c:pt>
                <c:pt idx="18">
                  <c:v>2.93</c:v>
                </c:pt>
                <c:pt idx="19">
                  <c:v>2.84</c:v>
                </c:pt>
                <c:pt idx="20">
                  <c:v>2.81</c:v>
                </c:pt>
                <c:pt idx="21">
                  <c:v>2.79</c:v>
                </c:pt>
                <c:pt idx="22">
                  <c:v>2.83</c:v>
                </c:pt>
                <c:pt idx="23">
                  <c:v>2.94</c:v>
                </c:pt>
                <c:pt idx="24">
                  <c:v>2.9</c:v>
                </c:pt>
                <c:pt idx="25">
                  <c:v>2.77</c:v>
                </c:pt>
                <c:pt idx="26">
                  <c:v>2.46</c:v>
                </c:pt>
                <c:pt idx="27">
                  <c:v>2.71</c:v>
                </c:pt>
                <c:pt idx="28">
                  <c:v>2.77</c:v>
                </c:pt>
                <c:pt idx="29">
                  <c:v>2.67</c:v>
                </c:pt>
                <c:pt idx="30">
                  <c:v>2.98</c:v>
                </c:pt>
                <c:pt idx="31">
                  <c:v>3.39</c:v>
                </c:pt>
                <c:pt idx="32">
                  <c:v>3.54</c:v>
                </c:pt>
                <c:pt idx="33">
                  <c:v>3.61</c:v>
                </c:pt>
                <c:pt idx="34">
                  <c:v>3.58</c:v>
                </c:pt>
                <c:pt idx="35">
                  <c:v>3.52</c:v>
                </c:pt>
                <c:pt idx="36">
                  <c:v>3.25</c:v>
                </c:pt>
                <c:pt idx="37">
                  <c:v>3.07</c:v>
                </c:pt>
                <c:pt idx="38">
                  <c:v>2.91</c:v>
                </c:pt>
                <c:pt idx="39">
                  <c:v>2.79</c:v>
                </c:pt>
                <c:pt idx="40">
                  <c:v>2.63</c:v>
                </c:pt>
                <c:pt idx="41">
                  <c:v>2.63</c:v>
                </c:pt>
                <c:pt idx="42">
                  <c:v>2.59</c:v>
                </c:pt>
                <c:pt idx="43">
                  <c:v>2.35</c:v>
                </c:pt>
                <c:pt idx="44">
                  <c:v>2.02</c:v>
                </c:pt>
                <c:pt idx="45">
                  <c:v>1.83</c:v>
                </c:pt>
                <c:pt idx="46">
                  <c:v>1.74</c:v>
                </c:pt>
                <c:pt idx="47">
                  <c:v>1.61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5E-43EE-B67A-7086099DEFD2}"/>
            </c:ext>
          </c:extLst>
        </c:ser>
        <c:ser>
          <c:idx val="1"/>
          <c:order val="2"/>
          <c:tx>
            <c:strRef>
              <c:f>ActualvsForecastvsbenchmark!$E$1</c:f>
              <c:strCache>
                <c:ptCount val="1"/>
                <c:pt idx="0">
                  <c:v>Ld_bench</c:v>
                </c:pt>
              </c:strCache>
            </c:strRef>
          </c:tx>
          <c:spPr>
            <a:ln w="22225" cap="rnd">
              <a:solidFill>
                <a:schemeClr val="bg1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ActualvsForecastvsbenchmark!$E$2:$E$49</c:f>
              <c:numCache>
                <c:formatCode>General</c:formatCode>
                <c:ptCount val="48"/>
                <c:pt idx="0">
                  <c:v>1.64</c:v>
                </c:pt>
                <c:pt idx="1">
                  <c:v>1.56</c:v>
                </c:pt>
                <c:pt idx="2">
                  <c:v>1.49</c:v>
                </c:pt>
                <c:pt idx="3">
                  <c:v>1.47</c:v>
                </c:pt>
                <c:pt idx="4">
                  <c:v>1.45</c:v>
                </c:pt>
                <c:pt idx="5">
                  <c:v>1.44</c:v>
                </c:pt>
                <c:pt idx="6">
                  <c:v>1.45</c:v>
                </c:pt>
                <c:pt idx="7">
                  <c:v>1.38</c:v>
                </c:pt>
                <c:pt idx="8">
                  <c:v>1.45</c:v>
                </c:pt>
                <c:pt idx="9">
                  <c:v>1.56</c:v>
                </c:pt>
                <c:pt idx="10">
                  <c:v>1.64</c:v>
                </c:pt>
                <c:pt idx="11">
                  <c:v>2</c:v>
                </c:pt>
                <c:pt idx="12">
                  <c:v>2.34</c:v>
                </c:pt>
                <c:pt idx="13">
                  <c:v>2.5299999999999998</c:v>
                </c:pt>
                <c:pt idx="14">
                  <c:v>2.7</c:v>
                </c:pt>
                <c:pt idx="15">
                  <c:v>2.64</c:v>
                </c:pt>
                <c:pt idx="16">
                  <c:v>2.59</c:v>
                </c:pt>
                <c:pt idx="17">
                  <c:v>2.63</c:v>
                </c:pt>
                <c:pt idx="18">
                  <c:v>2.81</c:v>
                </c:pt>
                <c:pt idx="19">
                  <c:v>2.75</c:v>
                </c:pt>
                <c:pt idx="20">
                  <c:v>2.58</c:v>
                </c:pt>
                <c:pt idx="21">
                  <c:v>2.38</c:v>
                </c:pt>
                <c:pt idx="22">
                  <c:v>2.77</c:v>
                </c:pt>
                <c:pt idx="23">
                  <c:v>2.75</c:v>
                </c:pt>
                <c:pt idx="24">
                  <c:v>2.68</c:v>
                </c:pt>
                <c:pt idx="25">
                  <c:v>2.88</c:v>
                </c:pt>
                <c:pt idx="26">
                  <c:v>2.66</c:v>
                </c:pt>
                <c:pt idx="27">
                  <c:v>2.4500000000000002</c:v>
                </c:pt>
                <c:pt idx="28">
                  <c:v>2.4900000000000002</c:v>
                </c:pt>
                <c:pt idx="29">
                  <c:v>2.4900000000000002</c:v>
                </c:pt>
                <c:pt idx="30">
                  <c:v>2.77</c:v>
                </c:pt>
                <c:pt idx="31">
                  <c:v>3.08</c:v>
                </c:pt>
                <c:pt idx="32">
                  <c:v>3.31</c:v>
                </c:pt>
                <c:pt idx="33">
                  <c:v>3.56</c:v>
                </c:pt>
                <c:pt idx="34">
                  <c:v>3.42</c:v>
                </c:pt>
                <c:pt idx="35">
                  <c:v>3.26</c:v>
                </c:pt>
                <c:pt idx="36">
                  <c:v>3.11</c:v>
                </c:pt>
                <c:pt idx="37">
                  <c:v>2.84</c:v>
                </c:pt>
                <c:pt idx="38">
                  <c:v>2.69</c:v>
                </c:pt>
                <c:pt idx="39">
                  <c:v>2.52</c:v>
                </c:pt>
                <c:pt idx="40">
                  <c:v>2.52</c:v>
                </c:pt>
                <c:pt idx="41">
                  <c:v>2.5099999999999998</c:v>
                </c:pt>
                <c:pt idx="42">
                  <c:v>2.44</c:v>
                </c:pt>
                <c:pt idx="43">
                  <c:v>2.2799999999999998</c:v>
                </c:pt>
                <c:pt idx="44">
                  <c:v>2.0299999999999998</c:v>
                </c:pt>
                <c:pt idx="45">
                  <c:v>1.8</c:v>
                </c:pt>
                <c:pt idx="46">
                  <c:v>1.72</c:v>
                </c:pt>
                <c:pt idx="47">
                  <c:v>1.61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5E-43EE-B67A-7086099DE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955183"/>
        <c:axId val="1867962255"/>
      </c:lineChart>
      <c:catAx>
        <c:axId val="18679551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962255"/>
        <c:crosses val="autoZero"/>
        <c:auto val="1"/>
        <c:lblAlgn val="ctr"/>
        <c:lblOffset val="100"/>
        <c:noMultiLvlLbl val="0"/>
      </c:catAx>
      <c:valAx>
        <c:axId val="18679622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95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1">
              <a:lumMod val="9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ActualvsForecastvsbenchmark!$B$1</c:f>
              <c:strCache>
                <c:ptCount val="1"/>
                <c:pt idx="0">
                  <c:v>PVd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ActualvsForecastvsbenchmark!$B$2:$B$49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1.3062506999999999E-2</c:v>
                </c:pt>
                <c:pt idx="9">
                  <c:v>1.3062506999999999E-2</c:v>
                </c:pt>
                <c:pt idx="10">
                  <c:v>7.4164840999999995E-2</c:v>
                </c:pt>
                <c:pt idx="11">
                  <c:v>0.112800069</c:v>
                </c:pt>
                <c:pt idx="12">
                  <c:v>0.30258378699999999</c:v>
                </c:pt>
                <c:pt idx="13">
                  <c:v>0.33820281499999999</c:v>
                </c:pt>
                <c:pt idx="14">
                  <c:v>0.60552794300000001</c:v>
                </c:pt>
                <c:pt idx="15">
                  <c:v>0.70299323800000002</c:v>
                </c:pt>
                <c:pt idx="16">
                  <c:v>0.807637775</c:v>
                </c:pt>
                <c:pt idx="17">
                  <c:v>0.89512638300000003</c:v>
                </c:pt>
                <c:pt idx="18">
                  <c:v>1.3407848229999999</c:v>
                </c:pt>
                <c:pt idx="19">
                  <c:v>1.3628617679999999</c:v>
                </c:pt>
                <c:pt idx="20">
                  <c:v>1.684940176</c:v>
                </c:pt>
                <c:pt idx="21">
                  <c:v>1.4511804319999999</c:v>
                </c:pt>
                <c:pt idx="22">
                  <c:v>1.93163376</c:v>
                </c:pt>
                <c:pt idx="23">
                  <c:v>1.8924672149999999</c:v>
                </c:pt>
                <c:pt idx="24">
                  <c:v>1.865047761</c:v>
                </c:pt>
                <c:pt idx="25">
                  <c:v>1.8652960270000001</c:v>
                </c:pt>
                <c:pt idx="26">
                  <c:v>1.8327218919999999</c:v>
                </c:pt>
                <c:pt idx="27">
                  <c:v>1.7799208209999999</c:v>
                </c:pt>
                <c:pt idx="28">
                  <c:v>1.63481655</c:v>
                </c:pt>
                <c:pt idx="29">
                  <c:v>1.646305701</c:v>
                </c:pt>
                <c:pt idx="30">
                  <c:v>0.95562922400000005</c:v>
                </c:pt>
                <c:pt idx="31">
                  <c:v>0.84108763399999997</c:v>
                </c:pt>
                <c:pt idx="32">
                  <c:v>0.52947393099999995</c:v>
                </c:pt>
                <c:pt idx="33">
                  <c:v>0.58436843999999999</c:v>
                </c:pt>
                <c:pt idx="34">
                  <c:v>0.90876683199999997</c:v>
                </c:pt>
                <c:pt idx="35">
                  <c:v>0.53314286700000002</c:v>
                </c:pt>
                <c:pt idx="36">
                  <c:v>0.44684241800000002</c:v>
                </c:pt>
                <c:pt idx="37">
                  <c:v>0.20468319800000001</c:v>
                </c:pt>
                <c:pt idx="38">
                  <c:v>9.0031955999999996E-2</c:v>
                </c:pt>
                <c:pt idx="39">
                  <c:v>7.3966256999999994E-2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1-4C0D-882D-3E9344DFBE44}"/>
            </c:ext>
          </c:extLst>
        </c:ser>
        <c:ser>
          <c:idx val="1"/>
          <c:order val="1"/>
          <c:tx>
            <c:strRef>
              <c:f>ActualvsForecastvsbenchmark!$D$1</c:f>
              <c:strCache>
                <c:ptCount val="1"/>
                <c:pt idx="0">
                  <c:v>PVd_actual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ActualvsForecastvsbenchmark!$D$2:$D$49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0.03</c:v>
                </c:pt>
                <c:pt idx="11">
                  <c:v>0.08</c:v>
                </c:pt>
                <c:pt idx="12">
                  <c:v>0.11</c:v>
                </c:pt>
                <c:pt idx="13">
                  <c:v>0.19</c:v>
                </c:pt>
                <c:pt idx="14">
                  <c:v>0.28000000000000003</c:v>
                </c:pt>
                <c:pt idx="15">
                  <c:v>0.36</c:v>
                </c:pt>
                <c:pt idx="16">
                  <c:v>0.56000000000000005</c:v>
                </c:pt>
                <c:pt idx="17">
                  <c:v>0.77</c:v>
                </c:pt>
                <c:pt idx="18">
                  <c:v>0.86</c:v>
                </c:pt>
                <c:pt idx="19">
                  <c:v>1.02</c:v>
                </c:pt>
                <c:pt idx="20">
                  <c:v>1.48</c:v>
                </c:pt>
                <c:pt idx="21">
                  <c:v>1.53</c:v>
                </c:pt>
                <c:pt idx="22">
                  <c:v>1.4</c:v>
                </c:pt>
                <c:pt idx="23">
                  <c:v>1.26</c:v>
                </c:pt>
                <c:pt idx="24">
                  <c:v>1.04</c:v>
                </c:pt>
                <c:pt idx="25">
                  <c:v>1.1499999999999999</c:v>
                </c:pt>
                <c:pt idx="26">
                  <c:v>2.19</c:v>
                </c:pt>
                <c:pt idx="27">
                  <c:v>1.99</c:v>
                </c:pt>
                <c:pt idx="28">
                  <c:v>0.84</c:v>
                </c:pt>
                <c:pt idx="29">
                  <c:v>0.94</c:v>
                </c:pt>
                <c:pt idx="30">
                  <c:v>0.81</c:v>
                </c:pt>
                <c:pt idx="31">
                  <c:v>0.59</c:v>
                </c:pt>
                <c:pt idx="32">
                  <c:v>0.88</c:v>
                </c:pt>
                <c:pt idx="33">
                  <c:v>0.73</c:v>
                </c:pt>
                <c:pt idx="34">
                  <c:v>0.56000000000000005</c:v>
                </c:pt>
                <c:pt idx="35">
                  <c:v>0.19</c:v>
                </c:pt>
                <c:pt idx="36">
                  <c:v>0.39</c:v>
                </c:pt>
                <c:pt idx="37">
                  <c:v>0.39</c:v>
                </c:pt>
                <c:pt idx="38">
                  <c:v>0.25</c:v>
                </c:pt>
                <c:pt idx="39">
                  <c:v>0.08</c:v>
                </c:pt>
                <c:pt idx="40">
                  <c:v>0.01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1-4C0D-882D-3E9344DFBE44}"/>
            </c:ext>
          </c:extLst>
        </c:ser>
        <c:ser>
          <c:idx val="2"/>
          <c:order val="2"/>
          <c:tx>
            <c:strRef>
              <c:f>ActualvsForecastvsbenchmark!$F$1</c:f>
              <c:strCache>
                <c:ptCount val="1"/>
                <c:pt idx="0">
                  <c:v>PVd_bench</c:v>
                </c:pt>
              </c:strCache>
            </c:strRef>
          </c:tx>
          <c:spPr>
            <a:ln w="22225" cap="rnd">
              <a:solidFill>
                <a:schemeClr val="bg1">
                  <a:lumMod val="95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ActualvsForecastvsbenchmark!$F$2:$F$49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0.06</c:v>
                </c:pt>
                <c:pt idx="10">
                  <c:v>0.12</c:v>
                </c:pt>
                <c:pt idx="11">
                  <c:v>0.2</c:v>
                </c:pt>
                <c:pt idx="12">
                  <c:v>0.6</c:v>
                </c:pt>
                <c:pt idx="13">
                  <c:v>0.89</c:v>
                </c:pt>
                <c:pt idx="14">
                  <c:v>1.32</c:v>
                </c:pt>
                <c:pt idx="15">
                  <c:v>1.43</c:v>
                </c:pt>
                <c:pt idx="16">
                  <c:v>1.33</c:v>
                </c:pt>
                <c:pt idx="17">
                  <c:v>1.85</c:v>
                </c:pt>
                <c:pt idx="18">
                  <c:v>1.92</c:v>
                </c:pt>
                <c:pt idx="19">
                  <c:v>1.7</c:v>
                </c:pt>
                <c:pt idx="20">
                  <c:v>2.5499999999999998</c:v>
                </c:pt>
                <c:pt idx="21">
                  <c:v>3.38</c:v>
                </c:pt>
                <c:pt idx="22">
                  <c:v>2.4500000000000002</c:v>
                </c:pt>
                <c:pt idx="23">
                  <c:v>1.88</c:v>
                </c:pt>
                <c:pt idx="24">
                  <c:v>2.33</c:v>
                </c:pt>
                <c:pt idx="25">
                  <c:v>0.67</c:v>
                </c:pt>
                <c:pt idx="26">
                  <c:v>1.41</c:v>
                </c:pt>
                <c:pt idx="27">
                  <c:v>2.4</c:v>
                </c:pt>
                <c:pt idx="28">
                  <c:v>0.86</c:v>
                </c:pt>
                <c:pt idx="29">
                  <c:v>1.31</c:v>
                </c:pt>
                <c:pt idx="30">
                  <c:v>0.97</c:v>
                </c:pt>
                <c:pt idx="31">
                  <c:v>0.39</c:v>
                </c:pt>
                <c:pt idx="32">
                  <c:v>0.83</c:v>
                </c:pt>
                <c:pt idx="33">
                  <c:v>0.37</c:v>
                </c:pt>
                <c:pt idx="34">
                  <c:v>0.72</c:v>
                </c:pt>
                <c:pt idx="35">
                  <c:v>0.68</c:v>
                </c:pt>
                <c:pt idx="36">
                  <c:v>0.79</c:v>
                </c:pt>
                <c:pt idx="37">
                  <c:v>0.32</c:v>
                </c:pt>
                <c:pt idx="38">
                  <c:v>0.21</c:v>
                </c:pt>
                <c:pt idx="39">
                  <c:v>0.12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51-4C0D-882D-3E9344DFB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236351"/>
        <c:axId val="1435243839"/>
      </c:lineChart>
      <c:catAx>
        <c:axId val="14352363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43839"/>
        <c:crosses val="autoZero"/>
        <c:auto val="1"/>
        <c:lblAlgn val="ctr"/>
        <c:lblOffset val="100"/>
        <c:noMultiLvlLbl val="0"/>
      </c:catAx>
      <c:valAx>
        <c:axId val="14352438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3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82FDFA-8545-4A64-A5AB-03AECD685685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32195</xdr:colOff>
      <xdr:row>20</xdr:row>
      <xdr:rowOff>179231</xdr:rowOff>
    </xdr:from>
    <xdr:to>
      <xdr:col>23</xdr:col>
      <xdr:colOff>515153</xdr:colOff>
      <xdr:row>35</xdr:row>
      <xdr:rowOff>164206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7792EF-757E-4A40-8420-F9850FE25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40</xdr:row>
      <xdr:rowOff>0</xdr:rowOff>
    </xdr:from>
    <xdr:to>
      <xdr:col>23</xdr:col>
      <xdr:colOff>482958</xdr:colOff>
      <xdr:row>54</xdr:row>
      <xdr:rowOff>167425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9BEF27-74F6-4E90-B38B-43F73B789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962F5-4454-46FA-AF8C-E836E8C455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</xdr:colOff>
      <xdr:row>19</xdr:row>
      <xdr:rowOff>19050</xdr:rowOff>
    </xdr:from>
    <xdr:to>
      <xdr:col>20</xdr:col>
      <xdr:colOff>320040</xdr:colOff>
      <xdr:row>34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8E5BD-907A-4857-8D1E-7314FD72C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</xdr:colOff>
      <xdr:row>4</xdr:row>
      <xdr:rowOff>34290</xdr:rowOff>
    </xdr:from>
    <xdr:to>
      <xdr:col>20</xdr:col>
      <xdr:colOff>320040</xdr:colOff>
      <xdr:row>18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1D5B53-34EF-4C73-AFF6-83551ADBA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A1A6D64-6D21-41F3-83E9-E3FC5F5ED2E8}" autoFormatId="16" applyNumberFormats="0" applyBorderFormats="0" applyFontFormats="0" applyPatternFormats="0" applyAlignmentFormats="0" applyWidthHeightFormats="0">
  <queryTableRefresh nextId="18">
    <queryTableFields count="17">
      <queryTableField id="1" name="datetime" tableColumnId="1"/>
      <queryTableField id="2" name="charge_MW" tableColumnId="2"/>
      <queryTableField id="3" name="Task" tableColumnId="3"/>
      <queryTableField id="4" name="runID" tableColumnId="4"/>
      <queryTableField id="5" name="runDateTime" tableColumnId="5"/>
      <queryTableField id="6" name="D" tableColumnId="6"/>
      <queryTableField id="7" name="k" tableColumnId="7"/>
      <queryTableField id="8" name="taskForecastDemandMW" tableColumnId="8"/>
      <queryTableField id="9" name="taskNetDemandMW" tableColumnId="9"/>
      <queryTableField id="10" name="taskForecsatPVMW" tableColumnId="10"/>
      <queryTableField id="11" name="taskBatteryNetMW" tableColumnId="11"/>
      <queryTableField id="12" name="taksSoCMWh" tableColumnId="12"/>
      <queryTableField id="13" name="taskBatteryDischargeMW" tableColumnId="13"/>
      <queryTableField id="14" name="taskBatteryChargeMW" tableColumnId="14"/>
      <queryTableField id="15" name="taskGridTopUpMW" tableColumnId="15"/>
      <queryTableField id="16" name="taskChargePV" tableColumnId="16"/>
      <queryTableField id="17" name="TaskChargeGrid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29F80D-8907-40EA-BA49-C6C8BC76B4D8}" autoFormatId="16" applyNumberFormats="0" applyBorderFormats="0" applyFontFormats="0" applyPatternFormats="0" applyAlignmentFormats="0" applyWidthHeightFormats="0">
  <queryTableRefresh nextId="18">
    <queryTableFields count="17">
      <queryTableField id="1" name="datetime" tableColumnId="1"/>
      <queryTableField id="2" name="charge_MW" tableColumnId="2"/>
      <queryTableField id="3" name="Task" tableColumnId="3"/>
      <queryTableField id="4" name="runID" tableColumnId="4"/>
      <queryTableField id="5" name="runDateTime" tableColumnId="5"/>
      <queryTableField id="6" name="D" tableColumnId="6"/>
      <queryTableField id="7" name="k" tableColumnId="7"/>
      <queryTableField id="8" name="taskForecastDemandMW" tableColumnId="8"/>
      <queryTableField id="9" name="taskNetDemandMW" tableColumnId="9"/>
      <queryTableField id="10" name="taskForecsatPVMW" tableColumnId="10"/>
      <queryTableField id="11" name="taskBatteryNetMW" tableColumnId="11"/>
      <queryTableField id="12" name="taksSoCMWh" tableColumnId="12"/>
      <queryTableField id="13" name="taskBatteryDischargeMW" tableColumnId="13"/>
      <queryTableField id="14" name="taskBatteryChargeMW" tableColumnId="14"/>
      <queryTableField id="15" name="taskGridTopUpMW" tableColumnId="15"/>
      <queryTableField id="16" name="taskChargePV" tableColumnId="16"/>
      <queryTableField id="17" name="TaskChargeGri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11DEC-76F0-4BD3-8675-A7A898230BF6}" name="task4_submission" displayName="task4_submission" ref="A1:Q337" tableType="queryTable" totalsRowShown="0">
  <autoFilter ref="A1:Q337" xr:uid="{F15BE54A-5FB7-49A8-9622-D59444A3BB31}">
    <filterColumn colId="5">
      <filters>
        <filter val="7"/>
      </filters>
    </filterColumn>
  </autoFilter>
  <tableColumns count="17">
    <tableColumn id="1" xr3:uid="{E952E966-8A3B-4378-89E3-ADEAB000C13F}" uniqueName="1" name="datetime" queryTableFieldId="1" dataDxfId="5"/>
    <tableColumn id="2" xr3:uid="{AF6BE90D-3F1F-4B25-82C9-5AA57977BE6B}" uniqueName="2" name="charge_MW" queryTableFieldId="2"/>
    <tableColumn id="3" xr3:uid="{5C0EA2A3-4B67-45D8-99E1-D0786CE58D27}" uniqueName="3" name="Task" queryTableFieldId="3"/>
    <tableColumn id="4" xr3:uid="{97E8AAF0-89FB-46D9-AD94-97C2DE5E4019}" uniqueName="4" name="runID" queryTableFieldId="4"/>
    <tableColumn id="5" xr3:uid="{0E88AA00-B204-4C93-BE1E-4E98A608AF06}" uniqueName="5" name="runDateTime" queryTableFieldId="5" dataDxfId="4"/>
    <tableColumn id="6" xr3:uid="{58D8E271-F27F-4B6C-A3C5-00F1D0EB15EB}" uniqueName="6" name="D" queryTableFieldId="6"/>
    <tableColumn id="7" xr3:uid="{9B0B0A69-F725-4239-9A56-BF15ECC20D91}" uniqueName="7" name="k" queryTableFieldId="7"/>
    <tableColumn id="8" xr3:uid="{BC5EB21E-F19C-4CA2-8B7F-DB774D5A3347}" uniqueName="8" name="taskForecastDemandMW" queryTableFieldId="8"/>
    <tableColumn id="9" xr3:uid="{4046DC47-18DF-438A-976D-6FD8A8DCECF2}" uniqueName="9" name="taskNetDemandMW" queryTableFieldId="9"/>
    <tableColumn id="10" xr3:uid="{99D0EC03-8ECC-412C-876F-D265FA511860}" uniqueName="10" name="taskForecsatPVMW" queryTableFieldId="10"/>
    <tableColumn id="11" xr3:uid="{D8E84F93-ED82-4515-A2AF-FA34613E0322}" uniqueName="11" name="taskBatteryNetMW" queryTableFieldId="11"/>
    <tableColumn id="12" xr3:uid="{03B6EA00-12C8-44EF-B456-2FEC344999C9}" uniqueName="12" name="taksSoCMWh" queryTableFieldId="12"/>
    <tableColumn id="13" xr3:uid="{ABDFF276-461E-4A44-AAC9-6F5752AD5813}" uniqueName="13" name="taskBatteryDischargeMW" queryTableFieldId="13"/>
    <tableColumn id="14" xr3:uid="{1ED104EA-4E10-4A5E-961C-025CA4135131}" uniqueName="14" name="taskBatteryChargeMW" queryTableFieldId="14"/>
    <tableColumn id="15" xr3:uid="{DB334323-23A7-4064-AAFC-CD877A44396F}" uniqueName="15" name="taskGridTopUpMW" queryTableFieldId="15"/>
    <tableColumn id="16" xr3:uid="{C150AF78-6D9D-4DA6-80FB-E40652612148}" uniqueName="16" name="taskChargePV" queryTableFieldId="16"/>
    <tableColumn id="17" xr3:uid="{BBB26453-5EA9-4A8E-9A1D-BA431ED852EF}" uniqueName="17" name="TaskChargeGrid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D908D-60F6-45A2-8796-C08728E38F22}" name="task4ForecastsPVandDemand_Run1_OPTIMISE_BY_HAND_TB" displayName="task4ForecastsPVandDemand_Run1_OPTIMISE_BY_HAND_TB" ref="A1:Q337" tableType="queryTable" totalsRowShown="0">
  <tableColumns count="17">
    <tableColumn id="1" xr3:uid="{EC04ECC2-EDB5-40A6-87A4-E4A9C461FDEF}" uniqueName="1" name="datetime" queryTableFieldId="1" dataDxfId="3"/>
    <tableColumn id="2" xr3:uid="{75ACB15E-A9A3-4179-A99A-A5DAC58046EF}" uniqueName="2" name="charge_MW" queryTableFieldId="2"/>
    <tableColumn id="3" xr3:uid="{4EF6D106-9CAB-49D9-A6C7-9534288269D6}" uniqueName="3" name="Task" queryTableFieldId="3"/>
    <tableColumn id="4" xr3:uid="{3C3E06A3-EAB9-4362-963A-E0062B62AD29}" uniqueName="4" name="runID" queryTableFieldId="4"/>
    <tableColumn id="5" xr3:uid="{769C0FC3-746F-4C19-AFE4-B3120CBB7FAE}" uniqueName="5" name="runDateTime" queryTableFieldId="5" dataDxfId="2"/>
    <tableColumn id="6" xr3:uid="{57DD04E1-5EDD-4861-B87C-5FE1B657C679}" uniqueName="6" name="D" queryTableFieldId="6"/>
    <tableColumn id="7" xr3:uid="{BD917C4B-322F-450D-84AD-F2DFD130D500}" uniqueName="7" name="k" queryTableFieldId="7"/>
    <tableColumn id="8" xr3:uid="{4386BCD0-7124-42E1-B3DF-A671DBBA4719}" uniqueName="8" name="taskForecastDemandMW" queryTableFieldId="8"/>
    <tableColumn id="9" xr3:uid="{040B4C3D-EE68-421E-9651-CF65EBF2FD3E}" uniqueName="9" name="taskNetDemandMW" queryTableFieldId="9"/>
    <tableColumn id="10" xr3:uid="{995DAF82-5FC4-4AF3-93E2-B1F00895B3A2}" uniqueName="10" name="taskForecsatPVMW" queryTableFieldId="10"/>
    <tableColumn id="11" xr3:uid="{249C664F-326A-42C9-A0CD-5ED148151FB9}" uniqueName="11" name="taskBatteryNetMW" queryTableFieldId="11"/>
    <tableColumn id="12" xr3:uid="{0CB2A28B-B361-40D1-BA91-850A1A136A0E}" uniqueName="12" name="taksSoCMWh" queryTableFieldId="12"/>
    <tableColumn id="13" xr3:uid="{DBD7C1A7-CF00-45A8-8224-957391534C3F}" uniqueName="13" name="taskBatteryDischargeMW" queryTableFieldId="13"/>
    <tableColumn id="14" xr3:uid="{4E104B5B-7A92-4E7C-9572-B2DEEBE8498E}" uniqueName="14" name="taskBatteryChargeMW" queryTableFieldId="14"/>
    <tableColumn id="15" xr3:uid="{40927428-75A9-4E66-A347-A27CB691C63B}" uniqueName="15" name="taskGridTopUpMW" queryTableFieldId="15"/>
    <tableColumn id="16" xr3:uid="{8D62A720-9DEF-4A2B-B690-7BB82A17C3F6}" uniqueName="16" name="taskChargePV" queryTableFieldId="16"/>
    <tableColumn id="17" xr3:uid="{8AB7B1BB-27CB-4819-8C6D-8E8A37D713FC}" uniqueName="17" name="TaskChargeGrid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9054B2-FC39-4AAF-BB86-DF79E2644B03}" name="task4_actual" displayName="task4_actual" ref="A1:D337" totalsRowShown="0">
  <autoFilter ref="A1:D337" xr:uid="{62053681-7CF6-4390-BEE2-99C998E6A149}"/>
  <tableColumns count="4">
    <tableColumn id="1" xr3:uid="{511179D4-CBEA-453E-9D2A-9AFDE84E1C99}" name="D"/>
    <tableColumn id="2" xr3:uid="{787BE475-F254-4CF5-8796-E15116BE8865}" name="Date" dataDxfId="1"/>
    <tableColumn id="3" xr3:uid="{7B501F74-0667-4D74-B2FB-868719D266CE}" name="Demand"/>
    <tableColumn id="4" xr3:uid="{47806EB8-B43B-444B-A5ED-F16C1BDB99DC}" name="P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8159B4-9CEA-46FD-ACC5-769F51F8EA45}" name="task4_benchmark" displayName="task4_benchmark" ref="A1:D337" totalsRowShown="0">
  <autoFilter ref="A1:D337" xr:uid="{0C1A2105-5655-4F20-97D7-F7475E7DB3AE}"/>
  <tableColumns count="4">
    <tableColumn id="1" xr3:uid="{B8752FC1-ED7B-4C42-945C-34BEF8D978DF}" name="D"/>
    <tableColumn id="2" xr3:uid="{B4AC20C3-5AC4-4BDC-95B8-7E579ACDF461}" name="Date" dataDxfId="0"/>
    <tableColumn id="3" xr3:uid="{4502131B-9FB5-41EC-A096-841B85916398}" name="Demand"/>
    <tableColumn id="4" xr3:uid="{1A83DF0E-A7E8-4D2D-AB47-7DB7607C5D06}" name="P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zoomScale="7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9" bestFit="1" customWidth="1"/>
    <col min="2" max="3" width="9" style="1" bestFit="1" customWidth="1"/>
    <col min="4" max="4" width="9" style="1" customWidth="1"/>
    <col min="5" max="5" width="9" bestFit="1" customWidth="1"/>
    <col min="8" max="9" width="9" style="1" bestFit="1" customWidth="1"/>
    <col min="10" max="10" width="12.77734375" style="1" bestFit="1" customWidth="1"/>
    <col min="11" max="11" width="9" style="1" bestFit="1" customWidth="1"/>
    <col min="12" max="12" width="10.88671875" style="1" bestFit="1" customWidth="1"/>
    <col min="13" max="13" width="10.44140625" bestFit="1" customWidth="1"/>
    <col min="14" max="14" width="17.5546875" bestFit="1" customWidth="1"/>
    <col min="15" max="15" width="3.109375" customWidth="1"/>
    <col min="16" max="16" width="13.77734375" customWidth="1"/>
    <col min="17" max="17" width="32.6640625" bestFit="1" customWidth="1"/>
    <col min="19" max="19" width="29" customWidth="1"/>
    <col min="20" max="20" width="20" customWidth="1"/>
  </cols>
  <sheetData>
    <row r="1" spans="1:25" x14ac:dyDescent="0.3">
      <c r="A1" s="9" t="s">
        <v>0</v>
      </c>
      <c r="B1" s="9" t="s">
        <v>1</v>
      </c>
      <c r="C1" s="9" t="s">
        <v>11</v>
      </c>
      <c r="D1" s="1" t="s">
        <v>19</v>
      </c>
      <c r="E1" t="s">
        <v>2</v>
      </c>
      <c r="F1" t="s">
        <v>9</v>
      </c>
      <c r="G1" t="s">
        <v>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t="s">
        <v>8</v>
      </c>
      <c r="N1" s="1" t="s">
        <v>12</v>
      </c>
      <c r="O1" s="1"/>
      <c r="P1" s="1" t="s">
        <v>54</v>
      </c>
      <c r="Q1" s="1" t="s">
        <v>44</v>
      </c>
    </row>
    <row r="2" spans="1:25" x14ac:dyDescent="0.3">
      <c r="A2" s="9">
        <v>1</v>
      </c>
      <c r="B2" s="9" cm="1">
        <f t="array" ref="B2:B49">_xlfn._xlws.FILTER(task4_submission[taskForecastDemandMW],task4_submission[D]=T3)</f>
        <v>1.5761570760000001</v>
      </c>
      <c r="C2" s="9" cm="1">
        <f t="array" ref="C2:C49">_xlfn._xlws.FILTER(task4_submission[taskForecsatPVMW],task4_submission[D]=T3)</f>
        <v>0</v>
      </c>
      <c r="D2">
        <f t="shared" ref="D2:D49" si="0">IF(C2&gt;$T$5,$T$4*C2,0)</f>
        <v>0</v>
      </c>
      <c r="E2" s="6">
        <v>0</v>
      </c>
      <c r="F2" s="6">
        <f>IF($E2&lt;=$D2,$E2,$D2)</f>
        <v>0</v>
      </c>
      <c r="G2" s="6">
        <f t="shared" ref="G2:G32" si="1">IF($E2&lt;=$D2,IF($E2&lt;0,$E2,0),E2-D2)</f>
        <v>0</v>
      </c>
      <c r="H2" s="3">
        <v>0</v>
      </c>
      <c r="I2" s="3">
        <f>IF($D2=0,2.5,$D2)</f>
        <v>2.5</v>
      </c>
      <c r="J2" s="3">
        <v>0</v>
      </c>
      <c r="K2" s="3">
        <v>0</v>
      </c>
      <c r="L2" s="3">
        <v>6</v>
      </c>
      <c r="M2" s="6">
        <v>1</v>
      </c>
      <c r="N2" s="6">
        <f>B2+G2</f>
        <v>1.5761570760000001</v>
      </c>
      <c r="O2" s="6"/>
      <c r="P2" s="3" cm="1">
        <f t="array" ref="P2:P49">_xlfn._xlws.FILTER(task4ForecastsPVandDemand_Run1_OPTIMISE_BY_HAND_TB[taskBatteryNetMW],task4ForecastsPVandDemand_Run1_OPTIMISE_BY_HAND_TB[D]=$T3)</f>
        <v>0</v>
      </c>
      <c r="Q2" s="3" cm="1">
        <f t="array" ref="Q2:Q49">_xlfn._xlws.FILTER(task4ForecastsPVandDemand_Run1_OPTIMISE_BY_HAND_TB[taskNetDemandMW],task4ForecastsPVandDemand_Run1_OPTIMISE_BY_HAND_TB[D]=$T3)</f>
        <v>1.5761570760000001</v>
      </c>
    </row>
    <row r="3" spans="1:25" x14ac:dyDescent="0.3">
      <c r="A3" s="9">
        <v>2</v>
      </c>
      <c r="B3" s="9">
        <v>1.51481098</v>
      </c>
      <c r="C3" s="9">
        <v>0</v>
      </c>
      <c r="D3">
        <f t="shared" si="0"/>
        <v>0</v>
      </c>
      <c r="E3" s="6">
        <v>0</v>
      </c>
      <c r="F3" s="6">
        <f t="shared" ref="F3:F32" si="2">IF(E3&lt;=D3,E3,D3)</f>
        <v>0</v>
      </c>
      <c r="G3" s="6">
        <f t="shared" si="1"/>
        <v>0</v>
      </c>
      <c r="H3" s="3">
        <v>0</v>
      </c>
      <c r="I3" s="3">
        <f t="shared" ref="I3:I32" si="3">IF($D3=0,2.5,$D3)</f>
        <v>2.5</v>
      </c>
      <c r="J3" s="3">
        <f t="shared" ref="J3:J49" si="4">$J2+0.5*$E2</f>
        <v>0</v>
      </c>
      <c r="K3" s="3">
        <v>0</v>
      </c>
      <c r="L3" s="3">
        <v>6</v>
      </c>
      <c r="M3" s="6">
        <v>1</v>
      </c>
      <c r="N3" s="6">
        <f t="shared" ref="N3:N49" si="5">B3+G3</f>
        <v>1.51481098</v>
      </c>
      <c r="O3" s="6"/>
      <c r="P3" s="6">
        <v>0</v>
      </c>
      <c r="Q3" s="6">
        <v>1.51481098</v>
      </c>
      <c r="S3" t="s">
        <v>42</v>
      </c>
      <c r="T3">
        <v>7</v>
      </c>
      <c r="X3" t="s">
        <v>43</v>
      </c>
      <c r="Y3">
        <v>1</v>
      </c>
    </row>
    <row r="4" spans="1:25" x14ac:dyDescent="0.3">
      <c r="A4" s="9">
        <v>3</v>
      </c>
      <c r="B4" s="9">
        <v>1.4497838169999999</v>
      </c>
      <c r="C4" s="9">
        <v>0</v>
      </c>
      <c r="D4">
        <f t="shared" si="0"/>
        <v>0</v>
      </c>
      <c r="E4" s="6">
        <v>0</v>
      </c>
      <c r="F4" s="6">
        <f t="shared" si="2"/>
        <v>0</v>
      </c>
      <c r="G4" s="6">
        <f t="shared" si="1"/>
        <v>0</v>
      </c>
      <c r="H4" s="3">
        <v>0</v>
      </c>
      <c r="I4" s="3">
        <f t="shared" si="3"/>
        <v>2.5</v>
      </c>
      <c r="J4" s="3">
        <f t="shared" si="4"/>
        <v>0</v>
      </c>
      <c r="K4" s="3">
        <v>0</v>
      </c>
      <c r="L4" s="3">
        <v>6</v>
      </c>
      <c r="M4" s="6">
        <v>1</v>
      </c>
      <c r="N4" s="6">
        <f t="shared" si="5"/>
        <v>1.4497838169999999</v>
      </c>
      <c r="O4" s="6"/>
      <c r="P4" s="6">
        <v>0</v>
      </c>
      <c r="Q4" s="6">
        <v>1.4497838169999999</v>
      </c>
      <c r="S4" t="s">
        <v>45</v>
      </c>
      <c r="T4">
        <v>0.7</v>
      </c>
      <c r="Y4">
        <v>2</v>
      </c>
    </row>
    <row r="5" spans="1:25" x14ac:dyDescent="0.3">
      <c r="A5" s="9">
        <v>4</v>
      </c>
      <c r="B5" s="9">
        <v>1.4009938369999999</v>
      </c>
      <c r="C5" s="9">
        <v>0</v>
      </c>
      <c r="D5">
        <f t="shared" si="0"/>
        <v>0</v>
      </c>
      <c r="E5" s="6">
        <v>0</v>
      </c>
      <c r="F5" s="6">
        <f t="shared" si="2"/>
        <v>0</v>
      </c>
      <c r="G5" s="6">
        <f t="shared" si="1"/>
        <v>0</v>
      </c>
      <c r="H5" s="3">
        <v>0</v>
      </c>
      <c r="I5" s="3">
        <f t="shared" si="3"/>
        <v>2.5</v>
      </c>
      <c r="J5" s="3">
        <f t="shared" si="4"/>
        <v>0</v>
      </c>
      <c r="K5" s="3">
        <v>0</v>
      </c>
      <c r="L5" s="3">
        <v>6</v>
      </c>
      <c r="M5" s="6">
        <v>1</v>
      </c>
      <c r="N5" s="6">
        <f t="shared" si="5"/>
        <v>1.4009938369999999</v>
      </c>
      <c r="O5" s="6"/>
      <c r="P5" s="6">
        <v>0</v>
      </c>
      <c r="Q5" s="6">
        <v>1.4009938369999999</v>
      </c>
      <c r="S5" t="s">
        <v>46</v>
      </c>
      <c r="T5">
        <v>0.5</v>
      </c>
      <c r="Y5">
        <v>3</v>
      </c>
    </row>
    <row r="6" spans="1:25" x14ac:dyDescent="0.3">
      <c r="A6" s="9">
        <v>5</v>
      </c>
      <c r="B6" s="9">
        <v>1.3980045539999999</v>
      </c>
      <c r="C6" s="9">
        <v>0</v>
      </c>
      <c r="D6">
        <f t="shared" si="0"/>
        <v>0</v>
      </c>
      <c r="E6" s="6">
        <v>0</v>
      </c>
      <c r="F6" s="6">
        <f t="shared" si="2"/>
        <v>0</v>
      </c>
      <c r="G6" s="6">
        <f t="shared" si="1"/>
        <v>0</v>
      </c>
      <c r="H6" s="3">
        <v>0</v>
      </c>
      <c r="I6" s="3">
        <f t="shared" si="3"/>
        <v>2.5</v>
      </c>
      <c r="J6" s="3">
        <f t="shared" si="4"/>
        <v>0</v>
      </c>
      <c r="K6" s="3">
        <v>0</v>
      </c>
      <c r="L6" s="3">
        <v>6</v>
      </c>
      <c r="M6" s="6">
        <v>1</v>
      </c>
      <c r="N6" s="6">
        <f t="shared" si="5"/>
        <v>1.3980045539999999</v>
      </c>
      <c r="O6" s="6"/>
      <c r="P6" s="6">
        <v>0</v>
      </c>
      <c r="Q6" s="6">
        <v>1.3980045539999999</v>
      </c>
      <c r="S6" t="s">
        <v>13</v>
      </c>
      <c r="T6">
        <f>MAX(N33:N43)</f>
        <v>1.8410059419642995</v>
      </c>
      <c r="U6" t="s">
        <v>16</v>
      </c>
      <c r="Y6">
        <v>4</v>
      </c>
    </row>
    <row r="7" spans="1:25" x14ac:dyDescent="0.3">
      <c r="A7" s="9">
        <v>6</v>
      </c>
      <c r="B7" s="9">
        <v>1.3656922549999999</v>
      </c>
      <c r="C7" s="9">
        <v>0</v>
      </c>
      <c r="D7">
        <f t="shared" si="0"/>
        <v>0</v>
      </c>
      <c r="E7" s="6">
        <v>0</v>
      </c>
      <c r="F7" s="6">
        <f t="shared" si="2"/>
        <v>0</v>
      </c>
      <c r="G7" s="6">
        <f t="shared" si="1"/>
        <v>0</v>
      </c>
      <c r="H7" s="3">
        <v>0</v>
      </c>
      <c r="I7" s="3">
        <f t="shared" si="3"/>
        <v>2.5</v>
      </c>
      <c r="J7" s="3">
        <f t="shared" si="4"/>
        <v>0</v>
      </c>
      <c r="K7" s="3">
        <v>0</v>
      </c>
      <c r="L7" s="3">
        <v>6</v>
      </c>
      <c r="M7" s="6">
        <v>1</v>
      </c>
      <c r="N7" s="6">
        <f t="shared" si="5"/>
        <v>1.3656922549999999</v>
      </c>
      <c r="O7" s="6"/>
      <c r="P7" s="6">
        <v>0</v>
      </c>
      <c r="Q7" s="6">
        <v>1.3656922549999999</v>
      </c>
      <c r="S7" t="s">
        <v>14</v>
      </c>
      <c r="T7">
        <f>SUM(F2:F32)</f>
        <v>12</v>
      </c>
      <c r="U7" t="s">
        <v>15</v>
      </c>
      <c r="Y7">
        <v>5</v>
      </c>
    </row>
    <row r="8" spans="1:25" x14ac:dyDescent="0.3">
      <c r="A8" s="9">
        <v>7</v>
      </c>
      <c r="B8" s="9">
        <v>1.3684802300000001</v>
      </c>
      <c r="C8" s="9">
        <v>0</v>
      </c>
      <c r="D8">
        <f t="shared" si="0"/>
        <v>0</v>
      </c>
      <c r="E8" s="6">
        <v>0</v>
      </c>
      <c r="F8" s="6">
        <f t="shared" si="2"/>
        <v>0</v>
      </c>
      <c r="G8" s="6">
        <f t="shared" si="1"/>
        <v>0</v>
      </c>
      <c r="H8" s="3">
        <v>0</v>
      </c>
      <c r="I8" s="3">
        <f t="shared" si="3"/>
        <v>2.5</v>
      </c>
      <c r="J8" s="3">
        <f t="shared" si="4"/>
        <v>0</v>
      </c>
      <c r="K8" s="3">
        <v>0</v>
      </c>
      <c r="L8" s="3">
        <v>6</v>
      </c>
      <c r="M8" s="6">
        <v>1</v>
      </c>
      <c r="N8" s="6">
        <f t="shared" si="5"/>
        <v>1.3684802300000001</v>
      </c>
      <c r="O8" s="6"/>
      <c r="P8" s="6">
        <v>0</v>
      </c>
      <c r="Q8" s="6">
        <v>1.3684802300000001</v>
      </c>
      <c r="S8" t="s">
        <v>20</v>
      </c>
      <c r="T8">
        <f>T6</f>
        <v>1.8410059419642995</v>
      </c>
      <c r="Y8">
        <v>6</v>
      </c>
    </row>
    <row r="9" spans="1:25" x14ac:dyDescent="0.3">
      <c r="A9" s="9">
        <v>8</v>
      </c>
      <c r="B9" s="9">
        <v>1.3491571570000001</v>
      </c>
      <c r="C9" s="9">
        <v>0</v>
      </c>
      <c r="D9">
        <f t="shared" si="0"/>
        <v>0</v>
      </c>
      <c r="E9" s="6">
        <v>0</v>
      </c>
      <c r="F9" s="6">
        <f t="shared" si="2"/>
        <v>0</v>
      </c>
      <c r="G9" s="6">
        <f t="shared" si="1"/>
        <v>0</v>
      </c>
      <c r="H9" s="3">
        <v>0</v>
      </c>
      <c r="I9" s="3">
        <f t="shared" si="3"/>
        <v>2.5</v>
      </c>
      <c r="J9" s="3">
        <f t="shared" si="4"/>
        <v>0</v>
      </c>
      <c r="K9" s="3">
        <v>0</v>
      </c>
      <c r="L9" s="3">
        <v>6</v>
      </c>
      <c r="M9" s="6">
        <v>1</v>
      </c>
      <c r="N9" s="6">
        <f t="shared" si="5"/>
        <v>1.3491571570000001</v>
      </c>
      <c r="O9" s="6"/>
      <c r="P9" s="6">
        <v>0</v>
      </c>
      <c r="Q9" s="6">
        <v>1.3491571570000001</v>
      </c>
      <c r="Y9">
        <v>7</v>
      </c>
    </row>
    <row r="10" spans="1:25" x14ac:dyDescent="0.3">
      <c r="A10" s="9">
        <v>9</v>
      </c>
      <c r="B10" s="9">
        <v>1.401644814</v>
      </c>
      <c r="C10" s="9">
        <v>1.3062506999999999E-2</v>
      </c>
      <c r="D10">
        <f t="shared" si="0"/>
        <v>0</v>
      </c>
      <c r="E10" s="6">
        <v>0</v>
      </c>
      <c r="F10" s="6">
        <f t="shared" si="2"/>
        <v>0</v>
      </c>
      <c r="G10" s="6">
        <f t="shared" si="1"/>
        <v>0</v>
      </c>
      <c r="H10" s="3">
        <v>0</v>
      </c>
      <c r="I10" s="3">
        <f t="shared" si="3"/>
        <v>2.5</v>
      </c>
      <c r="J10" s="3">
        <f t="shared" si="4"/>
        <v>0</v>
      </c>
      <c r="K10" s="3">
        <v>0</v>
      </c>
      <c r="L10" s="3">
        <v>6</v>
      </c>
      <c r="M10" s="6">
        <v>1</v>
      </c>
      <c r="N10" s="6">
        <f t="shared" si="5"/>
        <v>1.401644814</v>
      </c>
      <c r="O10" s="6"/>
      <c r="P10" s="6">
        <v>0</v>
      </c>
      <c r="Q10" s="6">
        <v>1.401644814</v>
      </c>
    </row>
    <row r="11" spans="1:25" x14ac:dyDescent="0.3">
      <c r="A11" s="9">
        <v>10</v>
      </c>
      <c r="B11" s="9">
        <v>1.509213414</v>
      </c>
      <c r="C11" s="9">
        <v>1.3062506999999999E-2</v>
      </c>
      <c r="D11">
        <f t="shared" si="0"/>
        <v>0</v>
      </c>
      <c r="E11" s="6">
        <v>0</v>
      </c>
      <c r="F11" s="6">
        <f t="shared" si="2"/>
        <v>0</v>
      </c>
      <c r="G11" s="6">
        <f t="shared" si="1"/>
        <v>0</v>
      </c>
      <c r="H11" s="3">
        <v>0</v>
      </c>
      <c r="I11" s="3">
        <f t="shared" si="3"/>
        <v>2.5</v>
      </c>
      <c r="J11" s="3">
        <f t="shared" si="4"/>
        <v>0</v>
      </c>
      <c r="K11" s="3">
        <v>0</v>
      </c>
      <c r="L11" s="3">
        <v>6</v>
      </c>
      <c r="M11" s="6">
        <v>1</v>
      </c>
      <c r="N11" s="6">
        <f t="shared" si="5"/>
        <v>1.509213414</v>
      </c>
      <c r="O11" s="6"/>
      <c r="P11" s="6">
        <v>0</v>
      </c>
      <c r="Q11" s="6">
        <v>1.509213414</v>
      </c>
      <c r="S11" t="s">
        <v>17</v>
      </c>
      <c r="T11">
        <f>MAX(peak)</f>
        <v>3.1001663769999999</v>
      </c>
    </row>
    <row r="12" spans="1:25" x14ac:dyDescent="0.3">
      <c r="A12" s="9">
        <v>11</v>
      </c>
      <c r="B12" s="9">
        <v>1.8381137540000001</v>
      </c>
      <c r="C12" s="9">
        <v>7.4164840999999995E-2</v>
      </c>
      <c r="D12">
        <f t="shared" si="0"/>
        <v>0</v>
      </c>
      <c r="E12" s="6">
        <v>0</v>
      </c>
      <c r="F12" s="6">
        <f t="shared" si="2"/>
        <v>0</v>
      </c>
      <c r="G12" s="6">
        <f t="shared" si="1"/>
        <v>0</v>
      </c>
      <c r="H12" s="3">
        <v>0</v>
      </c>
      <c r="I12" s="3">
        <f t="shared" si="3"/>
        <v>2.5</v>
      </c>
      <c r="J12" s="3">
        <f t="shared" si="4"/>
        <v>0</v>
      </c>
      <c r="K12" s="3">
        <v>0</v>
      </c>
      <c r="L12" s="3">
        <v>6</v>
      </c>
      <c r="M12" s="6">
        <v>1</v>
      </c>
      <c r="N12" s="6">
        <f t="shared" si="5"/>
        <v>1.8381137540000001</v>
      </c>
      <c r="O12" s="6"/>
      <c r="P12" s="6">
        <v>0</v>
      </c>
      <c r="Q12" s="6">
        <v>1.8381137540000001</v>
      </c>
      <c r="S12" t="s">
        <v>18</v>
      </c>
      <c r="T12">
        <f>T6</f>
        <v>1.8410059419642995</v>
      </c>
    </row>
    <row r="13" spans="1:25" x14ac:dyDescent="0.3">
      <c r="A13" s="9">
        <v>12</v>
      </c>
      <c r="B13" s="9">
        <v>2.0906821720000002</v>
      </c>
      <c r="C13" s="9">
        <v>0.112800069</v>
      </c>
      <c r="D13">
        <f t="shared" si="0"/>
        <v>0</v>
      </c>
      <c r="E13" s="6">
        <v>0</v>
      </c>
      <c r="F13" s="6">
        <f t="shared" si="2"/>
        <v>0</v>
      </c>
      <c r="G13" s="6">
        <f t="shared" si="1"/>
        <v>0</v>
      </c>
      <c r="H13" s="3">
        <v>0</v>
      </c>
      <c r="I13" s="3">
        <f t="shared" si="3"/>
        <v>2.5</v>
      </c>
      <c r="J13" s="3">
        <f t="shared" si="4"/>
        <v>0</v>
      </c>
      <c r="K13" s="3">
        <v>0</v>
      </c>
      <c r="L13" s="3">
        <v>6</v>
      </c>
      <c r="M13" s="6">
        <v>1</v>
      </c>
      <c r="N13" s="6">
        <f t="shared" si="5"/>
        <v>2.0906821720000002</v>
      </c>
      <c r="O13" s="6"/>
      <c r="P13" s="6">
        <v>0</v>
      </c>
      <c r="Q13" s="6">
        <v>2.0906821720000002</v>
      </c>
    </row>
    <row r="14" spans="1:25" x14ac:dyDescent="0.3">
      <c r="A14" s="9">
        <v>13</v>
      </c>
      <c r="B14" s="9">
        <v>2.4951968710000001</v>
      </c>
      <c r="C14" s="9">
        <v>0.30258378699999999</v>
      </c>
      <c r="D14">
        <f t="shared" si="0"/>
        <v>0</v>
      </c>
      <c r="E14" s="6">
        <v>0</v>
      </c>
      <c r="F14" s="6">
        <f t="shared" si="2"/>
        <v>0</v>
      </c>
      <c r="G14" s="6">
        <f t="shared" si="1"/>
        <v>0</v>
      </c>
      <c r="H14" s="3">
        <v>0</v>
      </c>
      <c r="I14" s="3">
        <f t="shared" si="3"/>
        <v>2.5</v>
      </c>
      <c r="J14" s="3">
        <f t="shared" si="4"/>
        <v>0</v>
      </c>
      <c r="K14" s="3">
        <v>0</v>
      </c>
      <c r="L14" s="3">
        <v>6</v>
      </c>
      <c r="M14" s="6">
        <v>1</v>
      </c>
      <c r="N14" s="6">
        <f t="shared" si="5"/>
        <v>2.4951968710000001</v>
      </c>
      <c r="O14" s="6"/>
      <c r="P14" s="6">
        <v>0.14826605500000001</v>
      </c>
      <c r="Q14" s="6">
        <v>2.6434629260000002</v>
      </c>
    </row>
    <row r="15" spans="1:25" x14ac:dyDescent="0.3">
      <c r="A15" s="9">
        <v>14</v>
      </c>
      <c r="B15" s="9">
        <v>2.593715065</v>
      </c>
      <c r="C15" s="9">
        <v>0.33820281499999999</v>
      </c>
      <c r="D15">
        <f t="shared" si="0"/>
        <v>0</v>
      </c>
      <c r="E15" s="6">
        <v>0</v>
      </c>
      <c r="F15" s="6">
        <f t="shared" si="2"/>
        <v>0</v>
      </c>
      <c r="G15" s="6">
        <f t="shared" si="1"/>
        <v>0</v>
      </c>
      <c r="H15" s="3">
        <v>0</v>
      </c>
      <c r="I15" s="3">
        <f t="shared" si="3"/>
        <v>2.5</v>
      </c>
      <c r="J15" s="3">
        <f t="shared" si="4"/>
        <v>0</v>
      </c>
      <c r="K15" s="3">
        <v>0</v>
      </c>
      <c r="L15" s="3">
        <v>6</v>
      </c>
      <c r="M15" s="6">
        <v>1</v>
      </c>
      <c r="N15" s="6">
        <f t="shared" si="5"/>
        <v>2.593715065</v>
      </c>
      <c r="O15" s="6"/>
      <c r="P15" s="6">
        <v>0.16571938</v>
      </c>
      <c r="Q15" s="6">
        <v>2.759434444</v>
      </c>
      <c r="S15" t="s">
        <v>21</v>
      </c>
      <c r="T15">
        <f>(T11-T12)/T11</f>
        <v>0.40615898694255803</v>
      </c>
    </row>
    <row r="16" spans="1:25" x14ac:dyDescent="0.3">
      <c r="A16" s="9">
        <v>15</v>
      </c>
      <c r="B16" s="9">
        <v>2.6945445330000002</v>
      </c>
      <c r="C16" s="9">
        <v>0.60552794300000001</v>
      </c>
      <c r="D16">
        <f t="shared" si="0"/>
        <v>0.42386956009999999</v>
      </c>
      <c r="E16" s="6">
        <v>0</v>
      </c>
      <c r="F16" s="6">
        <f t="shared" si="2"/>
        <v>0</v>
      </c>
      <c r="G16" s="6">
        <f t="shared" si="1"/>
        <v>0</v>
      </c>
      <c r="H16" s="3">
        <v>0</v>
      </c>
      <c r="I16" s="3">
        <f t="shared" si="3"/>
        <v>0.42386956009999999</v>
      </c>
      <c r="J16" s="3">
        <f t="shared" si="4"/>
        <v>0</v>
      </c>
      <c r="K16" s="3">
        <v>0</v>
      </c>
      <c r="L16" s="3">
        <v>6</v>
      </c>
      <c r="M16" s="6">
        <v>1</v>
      </c>
      <c r="N16" s="6">
        <f t="shared" si="5"/>
        <v>2.6945445330000002</v>
      </c>
      <c r="O16" s="6"/>
      <c r="P16" s="6">
        <v>0.296708692</v>
      </c>
      <c r="Q16" s="6">
        <v>2.9912532249999999</v>
      </c>
    </row>
    <row r="17" spans="1:20" x14ac:dyDescent="0.3">
      <c r="A17" s="9">
        <v>16</v>
      </c>
      <c r="B17" s="9">
        <v>2.6819072369999999</v>
      </c>
      <c r="C17" s="9">
        <v>0.70299323800000002</v>
      </c>
      <c r="D17">
        <f t="shared" si="0"/>
        <v>0.49209526659999997</v>
      </c>
      <c r="E17" s="6">
        <v>0</v>
      </c>
      <c r="F17" s="6">
        <f t="shared" si="2"/>
        <v>0</v>
      </c>
      <c r="G17" s="6">
        <f t="shared" si="1"/>
        <v>0</v>
      </c>
      <c r="H17" s="3">
        <v>0</v>
      </c>
      <c r="I17" s="3">
        <f t="shared" si="3"/>
        <v>0.49209526659999997</v>
      </c>
      <c r="J17" s="3">
        <f t="shared" si="4"/>
        <v>0</v>
      </c>
      <c r="K17" s="3">
        <v>0</v>
      </c>
      <c r="L17" s="3">
        <v>6</v>
      </c>
      <c r="M17" s="6">
        <v>1</v>
      </c>
      <c r="N17" s="6">
        <f t="shared" si="5"/>
        <v>2.6819072369999999</v>
      </c>
      <c r="O17" s="6"/>
      <c r="P17" s="6">
        <v>0.34446668600000002</v>
      </c>
      <c r="Q17" s="6">
        <v>3.026373924</v>
      </c>
      <c r="S17" t="s">
        <v>22</v>
      </c>
      <c r="T17">
        <f>SUM(F2:F32)/SUM(E2:E32)</f>
        <v>1</v>
      </c>
    </row>
    <row r="18" spans="1:20" x14ac:dyDescent="0.3">
      <c r="A18" s="9">
        <v>17</v>
      </c>
      <c r="B18" s="9">
        <v>2.7553697869999998</v>
      </c>
      <c r="C18" s="9">
        <v>0.807637775</v>
      </c>
      <c r="D18">
        <f t="shared" si="0"/>
        <v>0.56534644249999999</v>
      </c>
      <c r="E18" s="6">
        <v>0</v>
      </c>
      <c r="F18" s="6">
        <f t="shared" si="2"/>
        <v>0</v>
      </c>
      <c r="G18" s="6">
        <f t="shared" si="1"/>
        <v>0</v>
      </c>
      <c r="H18" s="3">
        <v>0</v>
      </c>
      <c r="I18" s="3">
        <f t="shared" si="3"/>
        <v>0.56534644249999999</v>
      </c>
      <c r="J18" s="3">
        <f t="shared" si="4"/>
        <v>0</v>
      </c>
      <c r="K18" s="3">
        <v>0</v>
      </c>
      <c r="L18" s="3">
        <v>6</v>
      </c>
      <c r="M18" s="6">
        <v>1</v>
      </c>
      <c r="N18" s="6">
        <f t="shared" si="5"/>
        <v>2.7553697869999998</v>
      </c>
      <c r="O18" s="6"/>
      <c r="P18" s="6">
        <v>0.39574250999999999</v>
      </c>
      <c r="Q18" s="6">
        <v>3.151112296</v>
      </c>
      <c r="S18" t="s">
        <v>23</v>
      </c>
      <c r="T18">
        <f>1-T17</f>
        <v>0</v>
      </c>
    </row>
    <row r="19" spans="1:20" x14ac:dyDescent="0.3">
      <c r="A19" s="9">
        <v>18</v>
      </c>
      <c r="B19" s="9">
        <v>2.7211905600000001</v>
      </c>
      <c r="C19" s="9">
        <v>0.89512638300000003</v>
      </c>
      <c r="D19">
        <f t="shared" si="0"/>
        <v>0.62658846810000002</v>
      </c>
      <c r="E19" s="6">
        <v>0</v>
      </c>
      <c r="F19" s="6">
        <f t="shared" si="2"/>
        <v>0</v>
      </c>
      <c r="G19" s="6">
        <f t="shared" si="1"/>
        <v>0</v>
      </c>
      <c r="H19" s="3">
        <v>0</v>
      </c>
      <c r="I19" s="3">
        <f t="shared" si="3"/>
        <v>0.62658846810000002</v>
      </c>
      <c r="J19" s="3">
        <f t="shared" si="4"/>
        <v>0</v>
      </c>
      <c r="K19" s="3">
        <v>0</v>
      </c>
      <c r="L19" s="3">
        <v>6</v>
      </c>
      <c r="M19" s="6">
        <v>1</v>
      </c>
      <c r="N19" s="6">
        <f t="shared" si="5"/>
        <v>2.7211905600000001</v>
      </c>
      <c r="O19" s="6"/>
      <c r="P19" s="6">
        <v>0.43861192700000001</v>
      </c>
      <c r="Q19" s="6">
        <v>3.159802488</v>
      </c>
    </row>
    <row r="20" spans="1:20" x14ac:dyDescent="0.3">
      <c r="A20" s="9">
        <v>19</v>
      </c>
      <c r="B20" s="9">
        <v>2.658530077</v>
      </c>
      <c r="C20" s="9">
        <v>1.3407848229999999</v>
      </c>
      <c r="D20">
        <f t="shared" si="0"/>
        <v>0.93854937609999989</v>
      </c>
      <c r="E20" s="6">
        <v>0.93854937609999989</v>
      </c>
      <c r="F20" s="6">
        <f t="shared" si="2"/>
        <v>0.93854937609999989</v>
      </c>
      <c r="G20" s="6">
        <f t="shared" si="1"/>
        <v>0</v>
      </c>
      <c r="H20" s="3">
        <v>0</v>
      </c>
      <c r="I20" s="3">
        <f t="shared" si="3"/>
        <v>0.93854937609999989</v>
      </c>
      <c r="J20" s="3">
        <f t="shared" si="4"/>
        <v>0</v>
      </c>
      <c r="K20" s="3">
        <v>0</v>
      </c>
      <c r="L20" s="3">
        <v>6</v>
      </c>
      <c r="M20" s="6">
        <v>1</v>
      </c>
      <c r="N20" s="6">
        <f t="shared" si="5"/>
        <v>2.658530077</v>
      </c>
      <c r="O20" s="6"/>
      <c r="P20" s="6">
        <v>0.65698456299999997</v>
      </c>
      <c r="Q20" s="6">
        <v>3.315514641</v>
      </c>
      <c r="S20" t="s">
        <v>24</v>
      </c>
      <c r="T20">
        <f>T15*(3*T17+T18)</f>
        <v>1.2184769608276742</v>
      </c>
    </row>
    <row r="21" spans="1:20" x14ac:dyDescent="0.3">
      <c r="A21" s="9">
        <v>20</v>
      </c>
      <c r="B21" s="9">
        <v>2.6109792430000001</v>
      </c>
      <c r="C21" s="9">
        <v>1.3628617679999999</v>
      </c>
      <c r="D21">
        <f t="shared" si="0"/>
        <v>0.95400323759999983</v>
      </c>
      <c r="E21" s="6">
        <v>0.95400323759999983</v>
      </c>
      <c r="F21" s="6">
        <f t="shared" si="2"/>
        <v>0.95400323759999983</v>
      </c>
      <c r="G21" s="6">
        <f t="shared" si="1"/>
        <v>0</v>
      </c>
      <c r="H21" s="3">
        <v>0</v>
      </c>
      <c r="I21" s="3">
        <f t="shared" si="3"/>
        <v>0.95400323759999983</v>
      </c>
      <c r="J21" s="3">
        <f t="shared" si="4"/>
        <v>0.46927468804999994</v>
      </c>
      <c r="K21" s="3">
        <v>0</v>
      </c>
      <c r="L21" s="3">
        <v>6</v>
      </c>
      <c r="M21" s="6">
        <v>1</v>
      </c>
      <c r="N21" s="6">
        <f t="shared" si="5"/>
        <v>2.6109792430000001</v>
      </c>
      <c r="O21" s="6"/>
      <c r="P21" s="6">
        <v>0.667802267</v>
      </c>
      <c r="Q21" s="6">
        <v>3.27878151</v>
      </c>
    </row>
    <row r="22" spans="1:20" x14ac:dyDescent="0.3">
      <c r="A22" s="9">
        <v>21</v>
      </c>
      <c r="B22" s="9">
        <v>2.5647215249999999</v>
      </c>
      <c r="C22" s="9">
        <v>1.684940176</v>
      </c>
      <c r="D22">
        <f t="shared" si="0"/>
        <v>1.1794581231999999</v>
      </c>
      <c r="E22" s="6">
        <v>1.1794581231999999</v>
      </c>
      <c r="F22" s="6">
        <f t="shared" si="2"/>
        <v>1.1794581231999999</v>
      </c>
      <c r="G22" s="6">
        <f t="shared" si="1"/>
        <v>0</v>
      </c>
      <c r="H22" s="3">
        <v>0</v>
      </c>
      <c r="I22" s="3">
        <f t="shared" si="3"/>
        <v>1.1794581231999999</v>
      </c>
      <c r="J22" s="3">
        <f t="shared" si="4"/>
        <v>0.94627630684999986</v>
      </c>
      <c r="K22" s="3">
        <v>0</v>
      </c>
      <c r="L22" s="3">
        <v>6</v>
      </c>
      <c r="M22" s="6">
        <v>1</v>
      </c>
      <c r="N22" s="6">
        <f t="shared" si="5"/>
        <v>2.5647215249999999</v>
      </c>
      <c r="O22" s="6"/>
      <c r="P22" s="6">
        <v>0.82562068600000005</v>
      </c>
      <c r="Q22" s="6">
        <v>3.3903422110000001</v>
      </c>
    </row>
    <row r="23" spans="1:20" x14ac:dyDescent="0.3">
      <c r="A23" s="9">
        <v>22</v>
      </c>
      <c r="B23" s="9">
        <v>2.537242306</v>
      </c>
      <c r="C23" s="9">
        <v>1.4511804319999999</v>
      </c>
      <c r="D23">
        <f t="shared" si="0"/>
        <v>1.0158263023999998</v>
      </c>
      <c r="E23" s="6">
        <v>1.0158263023999998</v>
      </c>
      <c r="F23" s="6">
        <f t="shared" si="2"/>
        <v>1.0158263023999998</v>
      </c>
      <c r="G23" s="6">
        <f t="shared" si="1"/>
        <v>0</v>
      </c>
      <c r="H23" s="3">
        <v>0</v>
      </c>
      <c r="I23" s="3">
        <f t="shared" si="3"/>
        <v>1.0158263023999998</v>
      </c>
      <c r="J23" s="3">
        <f t="shared" si="4"/>
        <v>1.5360053684499997</v>
      </c>
      <c r="K23" s="3">
        <v>0</v>
      </c>
      <c r="L23" s="3">
        <v>6</v>
      </c>
      <c r="M23" s="6">
        <v>1</v>
      </c>
      <c r="N23" s="6">
        <f t="shared" si="5"/>
        <v>2.537242306</v>
      </c>
      <c r="O23" s="6"/>
      <c r="P23" s="6">
        <v>0.71107841199999999</v>
      </c>
      <c r="Q23" s="6">
        <v>3.2483207169999999</v>
      </c>
    </row>
    <row r="24" spans="1:20" x14ac:dyDescent="0.3">
      <c r="A24" s="9">
        <v>23</v>
      </c>
      <c r="B24" s="9">
        <v>2.4863891749999998</v>
      </c>
      <c r="C24" s="9">
        <v>1.93163376</v>
      </c>
      <c r="D24">
        <f t="shared" si="0"/>
        <v>1.352143632</v>
      </c>
      <c r="E24" s="6">
        <v>1.1760603652000021</v>
      </c>
      <c r="F24" s="6">
        <f t="shared" si="2"/>
        <v>1.1760603652000021</v>
      </c>
      <c r="G24" s="6">
        <f t="shared" si="1"/>
        <v>0</v>
      </c>
      <c r="H24" s="3">
        <v>0</v>
      </c>
      <c r="I24" s="3">
        <f t="shared" si="3"/>
        <v>1.352143632</v>
      </c>
      <c r="J24" s="3">
        <f t="shared" si="4"/>
        <v>2.0439185196499996</v>
      </c>
      <c r="K24" s="3">
        <v>0</v>
      </c>
      <c r="L24" s="3">
        <v>6</v>
      </c>
      <c r="M24" s="6">
        <v>1</v>
      </c>
      <c r="N24" s="6">
        <f t="shared" si="5"/>
        <v>2.4863891749999998</v>
      </c>
      <c r="O24" s="6"/>
      <c r="P24" s="6">
        <v>0.946500542</v>
      </c>
      <c r="Q24" s="6">
        <v>3.4328897170000001</v>
      </c>
    </row>
    <row r="25" spans="1:20" x14ac:dyDescent="0.3">
      <c r="A25" s="9">
        <v>24</v>
      </c>
      <c r="B25" s="9">
        <v>2.4563824190000001</v>
      </c>
      <c r="C25" s="9">
        <v>1.8924672149999999</v>
      </c>
      <c r="D25">
        <f t="shared" si="0"/>
        <v>1.3247270504999999</v>
      </c>
      <c r="E25" s="6">
        <v>0.94623360749999996</v>
      </c>
      <c r="F25" s="6">
        <f t="shared" si="2"/>
        <v>0.94623360749999996</v>
      </c>
      <c r="G25" s="6">
        <f t="shared" si="1"/>
        <v>0</v>
      </c>
      <c r="H25" s="3">
        <v>0</v>
      </c>
      <c r="I25" s="3">
        <f t="shared" si="3"/>
        <v>1.3247270504999999</v>
      </c>
      <c r="J25" s="3">
        <f t="shared" si="4"/>
        <v>2.6319487022500008</v>
      </c>
      <c r="K25" s="3">
        <v>0</v>
      </c>
      <c r="L25" s="3">
        <v>6</v>
      </c>
      <c r="M25" s="6">
        <v>1</v>
      </c>
      <c r="N25" s="6">
        <f t="shared" si="5"/>
        <v>2.4563824190000001</v>
      </c>
      <c r="O25" s="6"/>
      <c r="P25" s="6">
        <v>0.927308935</v>
      </c>
      <c r="Q25" s="6">
        <v>3.3836913549999998</v>
      </c>
    </row>
    <row r="26" spans="1:20" x14ac:dyDescent="0.3">
      <c r="A26" s="9">
        <v>25</v>
      </c>
      <c r="B26" s="9">
        <v>2.3505084809999999</v>
      </c>
      <c r="C26" s="9">
        <v>1.865047761</v>
      </c>
      <c r="D26">
        <f t="shared" si="0"/>
        <v>1.3055334326999999</v>
      </c>
      <c r="E26" s="6">
        <v>0.93252388050000001</v>
      </c>
      <c r="F26" s="6">
        <f t="shared" si="2"/>
        <v>0.93252388050000001</v>
      </c>
      <c r="G26" s="6">
        <f t="shared" si="1"/>
        <v>0</v>
      </c>
      <c r="H26" s="3">
        <v>0</v>
      </c>
      <c r="I26" s="3">
        <f t="shared" si="3"/>
        <v>1.3055334326999999</v>
      </c>
      <c r="J26" s="3">
        <f t="shared" si="4"/>
        <v>3.1050655060000008</v>
      </c>
      <c r="K26" s="3">
        <v>0</v>
      </c>
      <c r="L26" s="3">
        <v>6</v>
      </c>
      <c r="M26" s="6">
        <v>1</v>
      </c>
      <c r="N26" s="6">
        <f t="shared" si="5"/>
        <v>2.3505084809999999</v>
      </c>
      <c r="O26" s="6"/>
      <c r="P26" s="6">
        <v>0.91387340299999997</v>
      </c>
      <c r="Q26" s="6">
        <v>3.2643818840000001</v>
      </c>
    </row>
    <row r="27" spans="1:20" x14ac:dyDescent="0.3">
      <c r="A27" s="9">
        <v>26</v>
      </c>
      <c r="B27" s="9">
        <v>2.2925112429999999</v>
      </c>
      <c r="C27" s="9">
        <v>1.8652960270000001</v>
      </c>
      <c r="D27">
        <f t="shared" si="0"/>
        <v>1.3057072189000001</v>
      </c>
      <c r="E27" s="6">
        <v>0.93264801350000004</v>
      </c>
      <c r="F27" s="6">
        <f t="shared" si="2"/>
        <v>0.93264801350000004</v>
      </c>
      <c r="G27" s="6">
        <f t="shared" si="1"/>
        <v>0</v>
      </c>
      <c r="H27" s="3">
        <v>0</v>
      </c>
      <c r="I27" s="3">
        <f t="shared" si="3"/>
        <v>1.3057072189000001</v>
      </c>
      <c r="J27" s="3">
        <f t="shared" si="4"/>
        <v>3.5713274462500006</v>
      </c>
      <c r="K27" s="3">
        <v>0</v>
      </c>
      <c r="L27" s="3">
        <v>6</v>
      </c>
      <c r="M27" s="6">
        <v>1</v>
      </c>
      <c r="N27" s="6">
        <f t="shared" si="5"/>
        <v>2.2925112429999999</v>
      </c>
      <c r="O27" s="6"/>
      <c r="P27" s="6">
        <v>0.91399505299999995</v>
      </c>
      <c r="Q27" s="6">
        <v>3.2065062969999998</v>
      </c>
    </row>
    <row r="28" spans="1:20" x14ac:dyDescent="0.3">
      <c r="A28" s="9">
        <v>27</v>
      </c>
      <c r="B28" s="9">
        <v>2.3150240439999998</v>
      </c>
      <c r="C28" s="9">
        <v>1.8327218919999999</v>
      </c>
      <c r="D28">
        <f t="shared" si="0"/>
        <v>1.2829053243999999</v>
      </c>
      <c r="E28" s="6">
        <v>0.91636094599999995</v>
      </c>
      <c r="F28" s="6">
        <f t="shared" si="2"/>
        <v>0.91636094599999995</v>
      </c>
      <c r="G28" s="6">
        <f t="shared" si="1"/>
        <v>0</v>
      </c>
      <c r="H28" s="3">
        <v>0</v>
      </c>
      <c r="I28" s="3">
        <f t="shared" si="3"/>
        <v>1.2829053243999999</v>
      </c>
      <c r="J28" s="3">
        <f t="shared" si="4"/>
        <v>4.0376514530000005</v>
      </c>
      <c r="K28" s="3">
        <v>0</v>
      </c>
      <c r="L28" s="3">
        <v>6</v>
      </c>
      <c r="M28" s="6">
        <v>1</v>
      </c>
      <c r="N28" s="6">
        <f t="shared" si="5"/>
        <v>2.3150240439999998</v>
      </c>
      <c r="O28" s="6"/>
      <c r="P28" s="6">
        <v>0.89803372699999995</v>
      </c>
      <c r="Q28" s="6">
        <v>3.2130577709999999</v>
      </c>
    </row>
    <row r="29" spans="1:20" x14ac:dyDescent="0.3">
      <c r="A29" s="9">
        <v>28</v>
      </c>
      <c r="B29" s="9">
        <v>2.308079545</v>
      </c>
      <c r="C29" s="9">
        <v>1.7799208209999999</v>
      </c>
      <c r="D29">
        <f t="shared" si="0"/>
        <v>1.2459445747</v>
      </c>
      <c r="E29" s="6">
        <v>0.88996041049999997</v>
      </c>
      <c r="F29" s="6">
        <f t="shared" si="2"/>
        <v>0.88996041049999997</v>
      </c>
      <c r="G29" s="6">
        <f t="shared" si="1"/>
        <v>0</v>
      </c>
      <c r="H29" s="3">
        <v>0</v>
      </c>
      <c r="I29" s="3">
        <f t="shared" si="3"/>
        <v>1.2459445747</v>
      </c>
      <c r="J29" s="3">
        <f t="shared" si="4"/>
        <v>4.4958319260000001</v>
      </c>
      <c r="K29" s="3">
        <v>0</v>
      </c>
      <c r="L29" s="3">
        <v>6</v>
      </c>
      <c r="M29" s="6">
        <v>1</v>
      </c>
      <c r="N29" s="6">
        <f t="shared" si="5"/>
        <v>2.308079545</v>
      </c>
      <c r="O29" s="6"/>
      <c r="P29" s="6">
        <v>0.87216120200000002</v>
      </c>
      <c r="Q29" s="6">
        <v>3.1802407480000001</v>
      </c>
    </row>
    <row r="30" spans="1:20" x14ac:dyDescent="0.3">
      <c r="A30" s="9">
        <v>29</v>
      </c>
      <c r="B30" s="9">
        <v>2.4008802280000001</v>
      </c>
      <c r="C30" s="9">
        <v>1.63481655</v>
      </c>
      <c r="D30">
        <f t="shared" si="0"/>
        <v>1.144371585</v>
      </c>
      <c r="E30" s="6">
        <v>0.81740827500000002</v>
      </c>
      <c r="F30" s="6">
        <f t="shared" si="2"/>
        <v>0.81740827500000002</v>
      </c>
      <c r="G30" s="6">
        <f t="shared" si="1"/>
        <v>0</v>
      </c>
      <c r="H30" s="3">
        <v>0</v>
      </c>
      <c r="I30" s="3">
        <f t="shared" si="3"/>
        <v>1.144371585</v>
      </c>
      <c r="J30" s="3">
        <f t="shared" si="4"/>
        <v>4.9408121312500004</v>
      </c>
      <c r="K30" s="3">
        <v>0</v>
      </c>
      <c r="L30" s="3">
        <v>6</v>
      </c>
      <c r="M30" s="6">
        <v>1</v>
      </c>
      <c r="N30" s="6">
        <f t="shared" si="5"/>
        <v>2.4008802280000001</v>
      </c>
      <c r="O30" s="6"/>
      <c r="P30" s="6">
        <v>0.80106010900000002</v>
      </c>
      <c r="Q30" s="6">
        <v>3.201940338</v>
      </c>
    </row>
    <row r="31" spans="1:20" x14ac:dyDescent="0.3">
      <c r="A31" s="9">
        <v>30</v>
      </c>
      <c r="B31" s="9">
        <v>2.5382917329999999</v>
      </c>
      <c r="C31" s="9">
        <v>1.646305701</v>
      </c>
      <c r="D31">
        <f t="shared" si="0"/>
        <v>1.1524139906999999</v>
      </c>
      <c r="E31" s="6">
        <v>0.82315285049999998</v>
      </c>
      <c r="F31" s="6">
        <f t="shared" si="2"/>
        <v>0.82315285049999998</v>
      </c>
      <c r="G31" s="6">
        <f t="shared" si="1"/>
        <v>0</v>
      </c>
      <c r="H31" s="3">
        <v>0</v>
      </c>
      <c r="I31" s="3">
        <f t="shared" si="3"/>
        <v>1.1524139906999999</v>
      </c>
      <c r="J31" s="3">
        <f t="shared" si="4"/>
        <v>5.3495162687500004</v>
      </c>
      <c r="K31" s="3">
        <v>0</v>
      </c>
      <c r="L31" s="3">
        <v>6</v>
      </c>
      <c r="M31" s="6">
        <v>1</v>
      </c>
      <c r="N31" s="6">
        <f t="shared" si="5"/>
        <v>2.5382917329999999</v>
      </c>
      <c r="O31" s="6"/>
      <c r="P31" s="6">
        <v>0.80668979399999996</v>
      </c>
      <c r="Q31" s="6">
        <v>3.3449815269999998</v>
      </c>
    </row>
    <row r="32" spans="1:20" ht="15" thickBot="1" x14ac:dyDescent="0.35">
      <c r="A32" s="10">
        <v>31</v>
      </c>
      <c r="B32" s="10">
        <v>2.7285481890000001</v>
      </c>
      <c r="C32" s="10">
        <v>0.95562922400000005</v>
      </c>
      <c r="D32">
        <f t="shared" si="0"/>
        <v>0.66894045680000003</v>
      </c>
      <c r="E32" s="6">
        <v>0.47781461200000003</v>
      </c>
      <c r="F32" s="6">
        <f t="shared" si="2"/>
        <v>0.47781461200000003</v>
      </c>
      <c r="G32" s="6">
        <f t="shared" si="1"/>
        <v>0</v>
      </c>
      <c r="H32" s="3">
        <v>0</v>
      </c>
      <c r="I32" s="3">
        <f t="shared" si="3"/>
        <v>0.66894045680000003</v>
      </c>
      <c r="J32" s="3">
        <f t="shared" si="4"/>
        <v>5.7610926940000002</v>
      </c>
      <c r="K32" s="3">
        <v>0</v>
      </c>
      <c r="L32" s="3">
        <v>6</v>
      </c>
      <c r="M32" s="6">
        <v>1</v>
      </c>
      <c r="N32" s="6">
        <f t="shared" si="5"/>
        <v>2.7285481890000001</v>
      </c>
      <c r="O32" s="6"/>
      <c r="P32" s="6">
        <v>0.26937605599999997</v>
      </c>
      <c r="Q32" s="6">
        <v>2.997924244</v>
      </c>
    </row>
    <row r="33" spans="1:17" ht="15" thickTop="1" x14ac:dyDescent="0.3">
      <c r="A33" s="12">
        <v>32</v>
      </c>
      <c r="B33" s="13">
        <v>2.9331921649999999</v>
      </c>
      <c r="C33" s="17">
        <v>0.84108763399999997</v>
      </c>
      <c r="D33">
        <f t="shared" si="0"/>
        <v>0.58876134379999989</v>
      </c>
      <c r="E33" s="3">
        <v>-1.1182975514455746</v>
      </c>
      <c r="F33" s="6">
        <v>0</v>
      </c>
      <c r="G33" s="6">
        <f>IF($E33&lt;=$D33,IF($E33&lt;0,$E33,0),E33-D33)</f>
        <v>-1.1182975514455746</v>
      </c>
      <c r="H33" s="3">
        <v>-2.5</v>
      </c>
      <c r="I33" s="3">
        <v>0</v>
      </c>
      <c r="J33" s="3">
        <f t="shared" si="4"/>
        <v>6</v>
      </c>
      <c r="K33" s="3">
        <v>0</v>
      </c>
      <c r="L33" s="3">
        <v>6</v>
      </c>
      <c r="M33" s="3">
        <v>0</v>
      </c>
      <c r="N33" s="6">
        <f t="shared" si="5"/>
        <v>1.8148946135544253</v>
      </c>
      <c r="O33" s="3"/>
      <c r="P33" s="3">
        <v>-1.0950356059999999</v>
      </c>
      <c r="Q33" s="3">
        <v>1.8381565580000001</v>
      </c>
    </row>
    <row r="34" spans="1:17" x14ac:dyDescent="0.3">
      <c r="A34" s="14">
        <v>33</v>
      </c>
      <c r="B34" s="9">
        <v>2.9528539889999998</v>
      </c>
      <c r="C34" s="18">
        <v>0.52947393099999995</v>
      </c>
      <c r="D34">
        <f t="shared" si="0"/>
        <v>0.37063175169999996</v>
      </c>
      <c r="E34" s="3">
        <v>-1.1122055980966585</v>
      </c>
      <c r="F34" s="6">
        <v>0</v>
      </c>
      <c r="G34" s="6">
        <f t="shared" ref="G34:G49" si="6">IF($E34&lt;=$D34,IF($E34&lt;0,$E34,0),E34-D34)</f>
        <v>-1.1122055980966585</v>
      </c>
      <c r="H34" s="3">
        <v>-2.5</v>
      </c>
      <c r="I34" s="3">
        <v>0</v>
      </c>
      <c r="J34" s="3">
        <f t="shared" si="4"/>
        <v>5.4408512242772122</v>
      </c>
      <c r="K34" s="3">
        <v>0</v>
      </c>
      <c r="L34" s="3">
        <v>6</v>
      </c>
      <c r="M34" s="3">
        <v>0</v>
      </c>
      <c r="N34" s="6">
        <f t="shared" si="5"/>
        <v>1.8406483909033413</v>
      </c>
      <c r="O34" s="3"/>
      <c r="P34" s="3">
        <v>-1.11587714</v>
      </c>
      <c r="Q34" s="3">
        <v>1.836976849</v>
      </c>
    </row>
    <row r="35" spans="1:17" x14ac:dyDescent="0.3">
      <c r="A35" s="14">
        <v>34</v>
      </c>
      <c r="B35" s="9">
        <v>3.1001663769999999</v>
      </c>
      <c r="C35" s="18">
        <v>0.58436843999999999</v>
      </c>
      <c r="D35">
        <f t="shared" si="0"/>
        <v>0.40905790799999997</v>
      </c>
      <c r="E35" s="3">
        <v>-1.2592494037986903</v>
      </c>
      <c r="F35" s="6">
        <v>0</v>
      </c>
      <c r="G35" s="6">
        <f t="shared" si="6"/>
        <v>-1.2592494037986903</v>
      </c>
      <c r="H35" s="3">
        <v>-2.5</v>
      </c>
      <c r="I35" s="3">
        <v>0</v>
      </c>
      <c r="J35" s="3">
        <f t="shared" si="4"/>
        <v>4.8847484252288833</v>
      </c>
      <c r="K35" s="3">
        <v>0</v>
      </c>
      <c r="L35" s="3">
        <v>6</v>
      </c>
      <c r="M35" s="3">
        <v>0</v>
      </c>
      <c r="N35" s="6">
        <f t="shared" si="5"/>
        <v>1.8409169732013095</v>
      </c>
      <c r="O35" s="3"/>
      <c r="P35" s="3">
        <v>-1.2720282709999999</v>
      </c>
      <c r="Q35" s="3">
        <v>1.8281381059999999</v>
      </c>
    </row>
    <row r="36" spans="1:17" x14ac:dyDescent="0.3">
      <c r="A36" s="14">
        <v>35</v>
      </c>
      <c r="B36" s="9">
        <v>3.099377858</v>
      </c>
      <c r="C36" s="18">
        <v>0.90876683199999997</v>
      </c>
      <c r="D36">
        <f t="shared" si="0"/>
        <v>0.63613678239999993</v>
      </c>
      <c r="E36" s="3">
        <v>-1.258573189557652</v>
      </c>
      <c r="F36" s="6">
        <v>0</v>
      </c>
      <c r="G36" s="6">
        <f t="shared" si="6"/>
        <v>-1.258573189557652</v>
      </c>
      <c r="H36" s="3">
        <v>-2.5</v>
      </c>
      <c r="I36" s="3">
        <v>0</v>
      </c>
      <c r="J36" s="3">
        <f t="shared" si="4"/>
        <v>4.2551237233295378</v>
      </c>
      <c r="K36" s="3">
        <v>0</v>
      </c>
      <c r="L36" s="3">
        <v>6</v>
      </c>
      <c r="M36" s="3">
        <v>0</v>
      </c>
      <c r="N36" s="6">
        <f t="shared" si="5"/>
        <v>1.840804668442348</v>
      </c>
      <c r="O36" s="3"/>
      <c r="P36" s="3">
        <v>-1.271192442</v>
      </c>
      <c r="Q36" s="3">
        <v>1.828185417</v>
      </c>
    </row>
    <row r="37" spans="1:17" x14ac:dyDescent="0.3">
      <c r="A37" s="14">
        <v>36</v>
      </c>
      <c r="B37" s="9">
        <v>3.0841444660000001</v>
      </c>
      <c r="C37" s="18">
        <v>0.53314286700000002</v>
      </c>
      <c r="D37">
        <f t="shared" si="0"/>
        <v>0.37320000689999999</v>
      </c>
      <c r="E37" s="3">
        <v>-1.2431992619930905</v>
      </c>
      <c r="F37" s="6">
        <v>0</v>
      </c>
      <c r="G37" s="6">
        <f t="shared" si="6"/>
        <v>-1.2431992619930905</v>
      </c>
      <c r="H37" s="3">
        <v>-2.5</v>
      </c>
      <c r="I37" s="3">
        <v>0</v>
      </c>
      <c r="J37" s="3">
        <f t="shared" si="4"/>
        <v>3.6258371285507121</v>
      </c>
      <c r="K37" s="3">
        <v>0</v>
      </c>
      <c r="L37" s="3">
        <v>6</v>
      </c>
      <c r="M37" s="3">
        <v>0</v>
      </c>
      <c r="N37" s="6">
        <f t="shared" si="5"/>
        <v>1.8409452040069096</v>
      </c>
      <c r="O37" s="3"/>
      <c r="P37" s="3">
        <v>-1.2550450449999999</v>
      </c>
      <c r="Q37" s="3">
        <v>1.8290994199999999</v>
      </c>
    </row>
    <row r="38" spans="1:17" x14ac:dyDescent="0.3">
      <c r="A38" s="14">
        <v>37</v>
      </c>
      <c r="B38" s="9">
        <v>2.9982779430000002</v>
      </c>
      <c r="C38" s="18">
        <v>0.44684241800000002</v>
      </c>
      <c r="D38">
        <f t="shared" si="0"/>
        <v>0</v>
      </c>
      <c r="E38" s="3">
        <v>-1.1572720010357007</v>
      </c>
      <c r="F38" s="6">
        <v>0</v>
      </c>
      <c r="G38" s="6">
        <f t="shared" si="6"/>
        <v>-1.1572720010357007</v>
      </c>
      <c r="H38" s="3">
        <v>-2.5</v>
      </c>
      <c r="I38" s="3">
        <v>0</v>
      </c>
      <c r="J38" s="3">
        <f t="shared" si="4"/>
        <v>3.0042374975541666</v>
      </c>
      <c r="K38" s="3">
        <v>0</v>
      </c>
      <c r="L38" s="3">
        <v>6</v>
      </c>
      <c r="M38" s="3">
        <v>0</v>
      </c>
      <c r="N38" s="6">
        <f t="shared" si="5"/>
        <v>1.8410059419642995</v>
      </c>
      <c r="O38" s="3"/>
      <c r="P38" s="3">
        <v>-1.164026531</v>
      </c>
      <c r="Q38" s="3">
        <v>1.834251412</v>
      </c>
    </row>
    <row r="39" spans="1:17" x14ac:dyDescent="0.3">
      <c r="A39" s="14">
        <v>38</v>
      </c>
      <c r="B39" s="9">
        <v>2.9530730169999999</v>
      </c>
      <c r="C39" s="18">
        <v>0.20468319800000001</v>
      </c>
      <c r="D39">
        <f t="shared" si="0"/>
        <v>0</v>
      </c>
      <c r="E39" s="3">
        <v>-1.1120864655313643</v>
      </c>
      <c r="F39" s="6">
        <v>0</v>
      </c>
      <c r="G39" s="6">
        <f t="shared" si="6"/>
        <v>-1.1120864655313643</v>
      </c>
      <c r="H39" s="3">
        <v>-2.5</v>
      </c>
      <c r="I39" s="3">
        <v>0</v>
      </c>
      <c r="J39" s="3">
        <f t="shared" si="4"/>
        <v>2.4256014970363164</v>
      </c>
      <c r="K39" s="3">
        <v>0</v>
      </c>
      <c r="L39" s="3">
        <v>6</v>
      </c>
      <c r="M39" s="3">
        <v>0</v>
      </c>
      <c r="N39" s="6">
        <f t="shared" si="5"/>
        <v>1.8409865514686357</v>
      </c>
      <c r="O39" s="3"/>
      <c r="P39" s="3">
        <v>-1.1161093099999999</v>
      </c>
      <c r="Q39" s="3">
        <v>1.836963707</v>
      </c>
    </row>
    <row r="40" spans="1:17" x14ac:dyDescent="0.3">
      <c r="A40" s="14">
        <v>39</v>
      </c>
      <c r="B40" s="9">
        <v>2.8813483080000002</v>
      </c>
      <c r="C40" s="18">
        <v>9.0031955999999996E-2</v>
      </c>
      <c r="D40">
        <f t="shared" si="0"/>
        <v>0</v>
      </c>
      <c r="E40" s="3">
        <v>-1.0404294908462108</v>
      </c>
      <c r="F40" s="6">
        <v>0</v>
      </c>
      <c r="G40" s="6">
        <f t="shared" si="6"/>
        <v>-1.0404294908462108</v>
      </c>
      <c r="H40" s="3">
        <v>-2.5</v>
      </c>
      <c r="I40" s="3">
        <v>0</v>
      </c>
      <c r="J40" s="3">
        <f t="shared" si="4"/>
        <v>1.8695582642706343</v>
      </c>
      <c r="K40" s="3">
        <v>0</v>
      </c>
      <c r="L40" s="3">
        <v>6</v>
      </c>
      <c r="M40" s="3">
        <v>0</v>
      </c>
      <c r="N40" s="6">
        <f t="shared" si="5"/>
        <v>1.8409188171537894</v>
      </c>
      <c r="O40" s="3"/>
      <c r="P40" s="3">
        <v>-1.0400811190000001</v>
      </c>
      <c r="Q40" s="3">
        <v>1.8412671899999999</v>
      </c>
    </row>
    <row r="41" spans="1:17" x14ac:dyDescent="0.3">
      <c r="A41" s="14">
        <v>40</v>
      </c>
      <c r="B41" s="9">
        <v>2.818424582</v>
      </c>
      <c r="C41" s="18">
        <v>7.3966256999999994E-2</v>
      </c>
      <c r="D41">
        <f t="shared" si="0"/>
        <v>0</v>
      </c>
      <c r="E41" s="3">
        <v>-0.97797612628676311</v>
      </c>
      <c r="F41" s="6">
        <v>0</v>
      </c>
      <c r="G41" s="6">
        <f t="shared" si="6"/>
        <v>-0.97797612628676311</v>
      </c>
      <c r="H41" s="3">
        <v>-2.5</v>
      </c>
      <c r="I41" s="3">
        <v>0</v>
      </c>
      <c r="J41" s="3">
        <f t="shared" si="4"/>
        <v>1.3493435188475289</v>
      </c>
      <c r="K41" s="3">
        <v>0</v>
      </c>
      <c r="L41" s="3">
        <v>6</v>
      </c>
      <c r="M41" s="3">
        <v>0</v>
      </c>
      <c r="N41" s="6">
        <f t="shared" si="5"/>
        <v>1.8404484557132368</v>
      </c>
      <c r="O41" s="3"/>
      <c r="P41" s="3">
        <v>-0.97338196799999999</v>
      </c>
      <c r="Q41" s="3">
        <v>1.8450426129999999</v>
      </c>
    </row>
    <row r="42" spans="1:17" x14ac:dyDescent="0.3">
      <c r="A42" s="14">
        <v>41</v>
      </c>
      <c r="B42" s="9">
        <v>2.7446615579999998</v>
      </c>
      <c r="C42" s="18">
        <v>0</v>
      </c>
      <c r="D42">
        <f t="shared" si="0"/>
        <v>0</v>
      </c>
      <c r="E42" s="3">
        <v>-0.90491691998102919</v>
      </c>
      <c r="F42" s="6">
        <v>0</v>
      </c>
      <c r="G42" s="6">
        <f t="shared" si="6"/>
        <v>-0.90491691998102919</v>
      </c>
      <c r="H42" s="3">
        <v>-2.5</v>
      </c>
      <c r="I42" s="3">
        <v>0</v>
      </c>
      <c r="J42" s="3">
        <f t="shared" si="4"/>
        <v>0.86035545570414729</v>
      </c>
      <c r="K42" s="3">
        <v>0</v>
      </c>
      <c r="L42" s="3">
        <v>6</v>
      </c>
      <c r="M42" s="3">
        <v>0</v>
      </c>
      <c r="N42" s="6">
        <f t="shared" si="5"/>
        <v>1.8397446380189706</v>
      </c>
      <c r="O42" s="3"/>
      <c r="P42" s="3">
        <v>-0.89519316299999996</v>
      </c>
      <c r="Q42" s="3">
        <v>1.8494683949999999</v>
      </c>
    </row>
    <row r="43" spans="1:17" ht="15" thickBot="1" x14ac:dyDescent="0.35">
      <c r="A43" s="15">
        <v>42</v>
      </c>
      <c r="B43" s="16">
        <v>2.6567712189999999</v>
      </c>
      <c r="C43" s="19">
        <v>0</v>
      </c>
      <c r="D43">
        <f t="shared" si="0"/>
        <v>0</v>
      </c>
      <c r="E43" s="3">
        <v>-0.81579399142727038</v>
      </c>
      <c r="F43" s="6">
        <v>0</v>
      </c>
      <c r="G43" s="6">
        <f t="shared" si="6"/>
        <v>-0.81579399142727038</v>
      </c>
      <c r="H43" s="3">
        <v>-2.5</v>
      </c>
      <c r="I43" s="3">
        <v>0</v>
      </c>
      <c r="J43" s="3">
        <f t="shared" si="4"/>
        <v>0.40789699571363269</v>
      </c>
      <c r="K43" s="3">
        <v>0</v>
      </c>
      <c r="L43" s="3">
        <v>6</v>
      </c>
      <c r="M43" s="3">
        <v>0</v>
      </c>
      <c r="N43" s="6">
        <f t="shared" si="5"/>
        <v>1.8409772275727296</v>
      </c>
      <c r="O43" s="3"/>
      <c r="P43" s="3">
        <v>-0.802029404</v>
      </c>
      <c r="Q43" s="3">
        <v>1.8547418149999999</v>
      </c>
    </row>
    <row r="44" spans="1:17" ht="15" thickTop="1" x14ac:dyDescent="0.3">
      <c r="A44" s="11">
        <v>43</v>
      </c>
      <c r="B44" s="11">
        <v>2.4621518710000001</v>
      </c>
      <c r="C44" s="11">
        <v>0</v>
      </c>
      <c r="D44">
        <f t="shared" si="0"/>
        <v>0</v>
      </c>
      <c r="E44" s="6">
        <v>0</v>
      </c>
      <c r="F44" s="6">
        <v>0</v>
      </c>
      <c r="G44" s="6">
        <f t="shared" si="6"/>
        <v>0</v>
      </c>
      <c r="H44" s="3">
        <v>-2.5</v>
      </c>
      <c r="I44" s="3">
        <v>0</v>
      </c>
      <c r="J44" s="3">
        <f t="shared" si="4"/>
        <v>-2.4980018054066022E-15</v>
      </c>
      <c r="K44" s="3">
        <v>0</v>
      </c>
      <c r="L44" s="3">
        <v>0</v>
      </c>
      <c r="M44" s="6">
        <v>0</v>
      </c>
      <c r="N44" s="6">
        <f t="shared" si="5"/>
        <v>2.4621518710000001</v>
      </c>
      <c r="O44" s="6"/>
      <c r="P44" s="6">
        <v>0</v>
      </c>
      <c r="Q44" s="6">
        <v>2.4621518710000001</v>
      </c>
    </row>
    <row r="45" spans="1:17" x14ac:dyDescent="0.3">
      <c r="A45" s="9">
        <v>44</v>
      </c>
      <c r="B45" s="9">
        <v>2.2268178120000002</v>
      </c>
      <c r="C45" s="9">
        <v>0</v>
      </c>
      <c r="D45">
        <f t="shared" si="0"/>
        <v>0</v>
      </c>
      <c r="E45" s="6">
        <v>0</v>
      </c>
      <c r="F45" s="6">
        <v>0</v>
      </c>
      <c r="G45" s="6">
        <f t="shared" si="6"/>
        <v>0</v>
      </c>
      <c r="H45" s="3">
        <v>0</v>
      </c>
      <c r="I45" s="3">
        <v>0</v>
      </c>
      <c r="J45" s="3">
        <f t="shared" si="4"/>
        <v>-2.4980018054066022E-15</v>
      </c>
      <c r="K45" s="3">
        <v>0</v>
      </c>
      <c r="L45" s="3">
        <v>0</v>
      </c>
      <c r="M45" s="6">
        <v>0</v>
      </c>
      <c r="N45" s="6">
        <f t="shared" si="5"/>
        <v>2.2268178120000002</v>
      </c>
      <c r="O45" s="6"/>
      <c r="P45" s="6">
        <v>0</v>
      </c>
      <c r="Q45" s="6">
        <v>2.2268178120000002</v>
      </c>
    </row>
    <row r="46" spans="1:17" x14ac:dyDescent="0.3">
      <c r="A46" s="9">
        <v>45</v>
      </c>
      <c r="B46" s="9">
        <v>1.9918430069999999</v>
      </c>
      <c r="C46" s="9">
        <v>0</v>
      </c>
      <c r="D46">
        <f t="shared" si="0"/>
        <v>0</v>
      </c>
      <c r="E46" s="6">
        <v>0</v>
      </c>
      <c r="F46" s="6">
        <v>0</v>
      </c>
      <c r="G46" s="6">
        <f t="shared" si="6"/>
        <v>0</v>
      </c>
      <c r="H46" s="3">
        <v>0</v>
      </c>
      <c r="I46" s="3">
        <v>0</v>
      </c>
      <c r="J46" s="3">
        <f t="shared" si="4"/>
        <v>-2.4980018054066022E-15</v>
      </c>
      <c r="K46" s="3">
        <v>0</v>
      </c>
      <c r="L46" s="3">
        <v>0</v>
      </c>
      <c r="M46" s="6">
        <v>0</v>
      </c>
      <c r="N46" s="6">
        <f t="shared" si="5"/>
        <v>1.9918430069999999</v>
      </c>
      <c r="O46" s="6"/>
      <c r="P46" s="6">
        <v>0</v>
      </c>
      <c r="Q46" s="6">
        <v>1.9918430069999999</v>
      </c>
    </row>
    <row r="47" spans="1:17" x14ac:dyDescent="0.3">
      <c r="A47" s="9">
        <v>46</v>
      </c>
      <c r="B47" s="9">
        <v>1.7746652860000001</v>
      </c>
      <c r="C47" s="9">
        <v>0</v>
      </c>
      <c r="D47">
        <f t="shared" si="0"/>
        <v>0</v>
      </c>
      <c r="E47" s="6">
        <v>0</v>
      </c>
      <c r="F47" s="6">
        <v>0</v>
      </c>
      <c r="G47" s="6">
        <f t="shared" si="6"/>
        <v>0</v>
      </c>
      <c r="H47" s="3">
        <v>0</v>
      </c>
      <c r="I47" s="3">
        <v>0</v>
      </c>
      <c r="J47" s="3">
        <f t="shared" si="4"/>
        <v>-2.4980018054066022E-15</v>
      </c>
      <c r="K47" s="3">
        <v>0</v>
      </c>
      <c r="L47" s="3">
        <v>0</v>
      </c>
      <c r="M47" s="6">
        <v>0</v>
      </c>
      <c r="N47" s="6">
        <f t="shared" si="5"/>
        <v>1.7746652860000001</v>
      </c>
      <c r="O47" s="6"/>
      <c r="P47" s="6">
        <v>0</v>
      </c>
      <c r="Q47" s="6">
        <v>1.7746652860000001</v>
      </c>
    </row>
    <row r="48" spans="1:17" x14ac:dyDescent="0.3">
      <c r="A48" s="9">
        <v>47</v>
      </c>
      <c r="B48" s="9">
        <v>1.6776794909999999</v>
      </c>
      <c r="C48" s="9">
        <v>0</v>
      </c>
      <c r="D48">
        <f t="shared" si="0"/>
        <v>0</v>
      </c>
      <c r="E48" s="6">
        <v>0</v>
      </c>
      <c r="F48" s="6">
        <v>0</v>
      </c>
      <c r="G48" s="6">
        <f t="shared" si="6"/>
        <v>0</v>
      </c>
      <c r="H48" s="3">
        <v>0</v>
      </c>
      <c r="I48" s="3">
        <v>0</v>
      </c>
      <c r="J48" s="3">
        <f t="shared" si="4"/>
        <v>-2.4980018054066022E-15</v>
      </c>
      <c r="K48" s="3">
        <v>0</v>
      </c>
      <c r="L48" s="3">
        <v>0</v>
      </c>
      <c r="M48" s="6">
        <v>0</v>
      </c>
      <c r="N48" s="6">
        <f t="shared" si="5"/>
        <v>1.6776794909999999</v>
      </c>
      <c r="O48" s="6"/>
      <c r="P48" s="6">
        <v>0</v>
      </c>
      <c r="Q48" s="6">
        <v>1.6776794909999999</v>
      </c>
    </row>
    <row r="49" spans="1:17" x14ac:dyDescent="0.3">
      <c r="A49" s="9">
        <v>48</v>
      </c>
      <c r="B49" s="9">
        <v>1.590052491</v>
      </c>
      <c r="C49" s="18">
        <v>0</v>
      </c>
      <c r="D49">
        <f t="shared" si="0"/>
        <v>0</v>
      </c>
      <c r="E49" s="6">
        <v>0</v>
      </c>
      <c r="F49" s="6">
        <v>0</v>
      </c>
      <c r="G49" s="6">
        <f t="shared" si="6"/>
        <v>0</v>
      </c>
      <c r="H49" s="3">
        <v>0</v>
      </c>
      <c r="I49" s="3">
        <v>0</v>
      </c>
      <c r="J49" s="3">
        <f t="shared" si="4"/>
        <v>-2.4980018054066022E-15</v>
      </c>
      <c r="K49" s="3">
        <v>0</v>
      </c>
      <c r="L49" s="3">
        <v>0</v>
      </c>
      <c r="M49" s="6">
        <v>0</v>
      </c>
      <c r="N49" s="6">
        <f t="shared" si="5"/>
        <v>1.590052491</v>
      </c>
      <c r="O49" s="6"/>
      <c r="P49" s="6">
        <v>0</v>
      </c>
      <c r="Q49" s="6">
        <v>1.590052491</v>
      </c>
    </row>
    <row r="50" spans="1:17" x14ac:dyDescent="0.3">
      <c r="A50" s="2"/>
      <c r="B50" s="4"/>
      <c r="C50" s="4"/>
      <c r="D50" s="3"/>
      <c r="E50" s="6"/>
      <c r="F50" s="6"/>
      <c r="G50" s="6"/>
      <c r="H50" s="3"/>
      <c r="I50" s="3"/>
      <c r="J50" s="3"/>
      <c r="K50" s="3"/>
      <c r="L50" s="3"/>
      <c r="M50" s="6"/>
      <c r="N50" s="6"/>
      <c r="O50" s="6"/>
      <c r="P50" s="6"/>
      <c r="Q50" s="6"/>
    </row>
    <row r="51" spans="1:17" x14ac:dyDescent="0.3">
      <c r="N51" s="3">
        <f>MAX(N33:N43)</f>
        <v>1.8410059419642995</v>
      </c>
      <c r="Q51" s="3">
        <f>MAX(Q33:Q43)</f>
        <v>1.8547418149999999</v>
      </c>
    </row>
  </sheetData>
  <conditionalFormatting sqref="N2:N49 N5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T3" xr:uid="{89B4027E-5C5C-45D1-8A75-96A84973C183}">
      <formula1>$Y$3:$Y$9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358D-C2AA-4C16-871D-C83FC1A5F015}">
  <dimension ref="A1:AM51"/>
  <sheetViews>
    <sheetView topLeftCell="M1" zoomScale="71" workbookViewId="0">
      <pane ySplit="1" topLeftCell="A2" activePane="bottomLeft" state="frozen"/>
      <selection pane="bottomLeft" activeCell="W3" sqref="W3"/>
    </sheetView>
  </sheetViews>
  <sheetFormatPr defaultRowHeight="14.4" x14ac:dyDescent="0.3"/>
  <cols>
    <col min="1" max="1" width="9" bestFit="1" customWidth="1"/>
    <col min="2" max="3" width="9" style="1" bestFit="1" customWidth="1"/>
    <col min="4" max="5" width="9" style="1" customWidth="1"/>
    <col min="6" max="6" width="9" bestFit="1" customWidth="1"/>
    <col min="8" max="8" width="13.77734375" bestFit="1" customWidth="1"/>
    <col min="9" max="9" width="8.88671875" customWidth="1"/>
    <col min="10" max="10" width="10.33203125" customWidth="1"/>
    <col min="11" max="11" width="20" style="1" customWidth="1"/>
    <col min="12" max="12" width="12.77734375" style="1" bestFit="1" customWidth="1"/>
    <col min="13" max="13" width="9" style="1" bestFit="1" customWidth="1"/>
    <col min="14" max="14" width="10.88671875" style="1" bestFit="1" customWidth="1"/>
    <col min="15" max="15" width="10.44140625" hidden="1" customWidth="1"/>
    <col min="16" max="16" width="17.5546875" hidden="1" customWidth="1"/>
    <col min="17" max="17" width="3.109375" hidden="1" customWidth="1"/>
    <col min="18" max="18" width="13.77734375" hidden="1" customWidth="1"/>
    <col min="19" max="19" width="0" hidden="1" customWidth="1"/>
    <col min="21" max="21" width="4.77734375" customWidth="1"/>
    <col min="22" max="22" width="20" customWidth="1"/>
    <col min="28" max="28" width="17.21875" bestFit="1" customWidth="1"/>
    <col min="29" max="30" width="13.109375" bestFit="1" customWidth="1"/>
    <col min="31" max="31" width="15.44140625" bestFit="1" customWidth="1"/>
    <col min="32" max="32" width="14.6640625" bestFit="1" customWidth="1"/>
  </cols>
  <sheetData>
    <row r="1" spans="1:39" x14ac:dyDescent="0.3">
      <c r="A1" s="9" t="s">
        <v>0</v>
      </c>
      <c r="B1" s="9" t="s">
        <v>1</v>
      </c>
      <c r="C1" s="18" t="s">
        <v>11</v>
      </c>
      <c r="D1" s="22" t="s">
        <v>50</v>
      </c>
      <c r="E1" s="22" t="s">
        <v>51</v>
      </c>
      <c r="F1" t="s">
        <v>2</v>
      </c>
      <c r="G1" t="s">
        <v>55</v>
      </c>
      <c r="H1" t="s">
        <v>56</v>
      </c>
      <c r="I1" t="s">
        <v>9</v>
      </c>
      <c r="J1" t="s">
        <v>10</v>
      </c>
      <c r="K1" s="1" t="s">
        <v>59</v>
      </c>
      <c r="L1" s="3" t="s">
        <v>60</v>
      </c>
      <c r="O1" s="1"/>
      <c r="Q1" s="1"/>
      <c r="R1" s="1"/>
      <c r="S1" s="1"/>
    </row>
    <row r="2" spans="1:39" x14ac:dyDescent="0.3">
      <c r="A2" s="9">
        <v>1</v>
      </c>
      <c r="B2" s="9" cm="1">
        <f t="array" ref="B2:B49">_xlfn._xlws.FILTER(task4_submission[taskForecastDemandMW],task4_submission[D]=W3)</f>
        <v>1.5761570760000001</v>
      </c>
      <c r="C2" s="9" cm="1">
        <f t="array" ref="C2:C49">_xlfn._xlws.FILTER(task4_submission[taskForecsatPVMW],task4_submission[D]=W3)</f>
        <v>0</v>
      </c>
      <c r="D2" s="22" cm="1">
        <f t="array" ref="D2:D49">_xlfn._xlws.FILTER(task4_actual[Demand],task4_actual[D]=W3)</f>
        <v>1.6</v>
      </c>
      <c r="E2" s="22" cm="1">
        <f t="array" ref="E2:E49">_xlfn._xlws.FILTER(task4_actual[PV],task4_actual[D]=W3)</f>
        <v>0</v>
      </c>
      <c r="F2" s="6" cm="1">
        <f t="array" ref="F2:F49">_xlfn._xlws.FILTER(task4_submission[taskBatteryNetMW],task4_submission[D]=W3)</f>
        <v>0</v>
      </c>
      <c r="G2" s="6">
        <f t="shared" ref="G2:G49" si="0">IF($F2&lt;=$E2,$F2,$E2)</f>
        <v>0</v>
      </c>
      <c r="H2" s="6">
        <f t="shared" ref="H2:H49" si="1">IF($F2&lt;=$E2,IF($F2&lt;0,$F2,0),$F2-$E2)</f>
        <v>0</v>
      </c>
      <c r="I2" s="6" cm="1">
        <f t="array" ref="I2:I49">-1*_xlfn._xlws.FILTER(task4_submission[taskChargePV],task4_submission[D]=$W3)</f>
        <v>0</v>
      </c>
      <c r="J2" s="6" cm="1">
        <f t="array" ref="J2:J49">-1*_xlfn._xlws.FILTER(task4_submission[TaskChargeGrid],task4_submission[D]=$W3)</f>
        <v>0</v>
      </c>
      <c r="K2" s="3" cm="1">
        <f t="array" ref="K2:K49">_xlfn._xlws.FILTER(task4_submission[taskNetDemandMW],task4_submission[D]=$W3)</f>
        <v>1.5761570760000001</v>
      </c>
      <c r="L2" s="3">
        <f t="shared" ref="L2:L49" si="2">D2+F2</f>
        <v>1.6</v>
      </c>
      <c r="M2" s="3"/>
      <c r="N2" s="3"/>
      <c r="O2" s="3"/>
      <c r="P2" s="6"/>
      <c r="Q2" s="6"/>
      <c r="R2" s="6"/>
      <c r="S2" s="3"/>
      <c r="AB2" t="s">
        <v>58</v>
      </c>
      <c r="AH2" t="s">
        <v>61</v>
      </c>
    </row>
    <row r="3" spans="1:39" x14ac:dyDescent="0.3">
      <c r="A3" s="9">
        <v>2</v>
      </c>
      <c r="B3" s="9">
        <v>1.51481098</v>
      </c>
      <c r="C3" s="9">
        <v>0</v>
      </c>
      <c r="D3" s="22">
        <v>1.54</v>
      </c>
      <c r="E3" s="22">
        <v>0</v>
      </c>
      <c r="F3" s="6">
        <v>0</v>
      </c>
      <c r="G3" s="6">
        <f t="shared" si="0"/>
        <v>0</v>
      </c>
      <c r="H3" s="6">
        <f t="shared" si="1"/>
        <v>0</v>
      </c>
      <c r="I3" s="6">
        <v>0</v>
      </c>
      <c r="J3" s="6">
        <v>0</v>
      </c>
      <c r="K3" s="6">
        <v>1.51481098</v>
      </c>
      <c r="L3" s="3">
        <f t="shared" si="2"/>
        <v>1.54</v>
      </c>
      <c r="M3" s="3"/>
      <c r="N3" s="3"/>
      <c r="O3" s="3"/>
      <c r="P3" s="6"/>
      <c r="Q3" s="6"/>
      <c r="R3" s="6"/>
      <c r="S3" s="6"/>
      <c r="V3" t="s">
        <v>42</v>
      </c>
      <c r="W3">
        <v>7</v>
      </c>
      <c r="Y3" t="s">
        <v>43</v>
      </c>
      <c r="Z3">
        <v>1</v>
      </c>
      <c r="AB3" t="s">
        <v>17</v>
      </c>
      <c r="AC3" t="s">
        <v>18</v>
      </c>
      <c r="AD3" t="s">
        <v>21</v>
      </c>
      <c r="AE3" t="s">
        <v>22</v>
      </c>
      <c r="AF3" t="s">
        <v>23</v>
      </c>
      <c r="AG3" t="s">
        <v>24</v>
      </c>
      <c r="AH3" t="s">
        <v>17</v>
      </c>
      <c r="AI3" t="s">
        <v>18</v>
      </c>
      <c r="AJ3" t="s">
        <v>21</v>
      </c>
      <c r="AK3" t="s">
        <v>22</v>
      </c>
      <c r="AL3" t="s">
        <v>23</v>
      </c>
      <c r="AM3" t="s">
        <v>24</v>
      </c>
    </row>
    <row r="4" spans="1:39" x14ac:dyDescent="0.3">
      <c r="A4" s="9">
        <v>3</v>
      </c>
      <c r="B4" s="9">
        <v>1.4497838169999999</v>
      </c>
      <c r="C4" s="9">
        <v>0</v>
      </c>
      <c r="D4" s="22">
        <v>1.49</v>
      </c>
      <c r="E4" s="22">
        <v>0</v>
      </c>
      <c r="F4" s="6">
        <v>0</v>
      </c>
      <c r="G4" s="6">
        <f t="shared" si="0"/>
        <v>0</v>
      </c>
      <c r="H4" s="6">
        <f t="shared" si="1"/>
        <v>0</v>
      </c>
      <c r="I4" s="6">
        <v>0</v>
      </c>
      <c r="J4" s="6">
        <v>0</v>
      </c>
      <c r="K4" s="6">
        <v>1.4497838169999999</v>
      </c>
      <c r="L4" s="3">
        <f t="shared" si="2"/>
        <v>1.49</v>
      </c>
      <c r="M4" s="3"/>
      <c r="N4" s="3"/>
      <c r="O4" s="3"/>
      <c r="P4" s="6"/>
      <c r="Q4" s="6"/>
      <c r="R4" s="6"/>
      <c r="S4" s="6"/>
      <c r="Z4">
        <v>2</v>
      </c>
      <c r="AB4">
        <f>MAX(peak_actual)</f>
        <v>3.61</v>
      </c>
      <c r="AC4">
        <f>MAX(NFD_actual)</f>
        <v>2.425766522</v>
      </c>
      <c r="AD4">
        <f>(AB4-AC4)/AB4</f>
        <v>0.32804251468144041</v>
      </c>
      <c r="AE4">
        <f>SUM($G$2:$G$32)/SUM($F$2:$F$32)</f>
        <v>0.93846987442179408</v>
      </c>
      <c r="AF4">
        <f>1-AE4</f>
        <v>6.1530125578205919E-2</v>
      </c>
      <c r="AG4">
        <f>AD4*(3*AE4+AF4)</f>
        <v>0.94375854979764229</v>
      </c>
      <c r="AH4">
        <f>MAX(peak)</f>
        <v>3.1001663769999999</v>
      </c>
      <c r="AI4">
        <f>MAX(NFD_optimised)</f>
        <v>1.8386516260000001</v>
      </c>
      <c r="AJ4">
        <f>(AH4-AI4)/AH4</f>
        <v>0.4069184029473783</v>
      </c>
      <c r="AK4">
        <f>SUM($F$2:$F$32)/SUM($I$2:$I$32)</f>
        <v>1</v>
      </c>
      <c r="AL4">
        <f>1-AK4</f>
        <v>0</v>
      </c>
      <c r="AM4">
        <f>AJ4*(3*AK4+AL4)</f>
        <v>1.220755208842135</v>
      </c>
    </row>
    <row r="5" spans="1:39" x14ac:dyDescent="0.3">
      <c r="A5" s="9">
        <v>4</v>
      </c>
      <c r="B5" s="9">
        <v>1.4009938369999999</v>
      </c>
      <c r="C5" s="9">
        <v>0</v>
      </c>
      <c r="D5" s="22">
        <v>1.43</v>
      </c>
      <c r="E5" s="22">
        <v>0</v>
      </c>
      <c r="F5" s="6">
        <v>0</v>
      </c>
      <c r="G5" s="6">
        <f t="shared" si="0"/>
        <v>0</v>
      </c>
      <c r="H5" s="6">
        <f t="shared" si="1"/>
        <v>0</v>
      </c>
      <c r="I5" s="6">
        <v>0</v>
      </c>
      <c r="J5" s="6">
        <v>0</v>
      </c>
      <c r="K5" s="6">
        <v>1.4009938369999999</v>
      </c>
      <c r="L5" s="3">
        <f t="shared" si="2"/>
        <v>1.43</v>
      </c>
      <c r="M5" s="3"/>
      <c r="N5" s="3"/>
      <c r="O5" s="3"/>
      <c r="P5" s="6"/>
      <c r="Q5" s="6"/>
      <c r="R5" s="6"/>
      <c r="S5" s="6"/>
      <c r="Z5">
        <v>3</v>
      </c>
    </row>
    <row r="6" spans="1:39" x14ac:dyDescent="0.3">
      <c r="A6" s="9">
        <v>5</v>
      </c>
      <c r="B6" s="9">
        <v>1.3980045539999999</v>
      </c>
      <c r="C6" s="9">
        <v>0</v>
      </c>
      <c r="D6" s="22">
        <v>1.4</v>
      </c>
      <c r="E6" s="22">
        <v>0</v>
      </c>
      <c r="F6" s="6">
        <v>0</v>
      </c>
      <c r="G6" s="6">
        <f t="shared" si="0"/>
        <v>0</v>
      </c>
      <c r="H6" s="6">
        <f t="shared" si="1"/>
        <v>0</v>
      </c>
      <c r="I6" s="6">
        <v>0</v>
      </c>
      <c r="J6" s="6">
        <v>0</v>
      </c>
      <c r="K6" s="6">
        <v>1.3980045539999999</v>
      </c>
      <c r="L6" s="3">
        <f t="shared" si="2"/>
        <v>1.4</v>
      </c>
      <c r="M6" s="3"/>
      <c r="N6" s="3"/>
      <c r="O6" s="3"/>
      <c r="P6" s="6"/>
      <c r="Q6" s="6"/>
      <c r="R6" s="6"/>
      <c r="S6" s="6"/>
      <c r="Z6">
        <v>4</v>
      </c>
    </row>
    <row r="7" spans="1:39" x14ac:dyDescent="0.3">
      <c r="A7" s="9">
        <v>6</v>
      </c>
      <c r="B7" s="9">
        <v>1.3656922549999999</v>
      </c>
      <c r="C7" s="9">
        <v>0</v>
      </c>
      <c r="D7" s="22">
        <v>1.38</v>
      </c>
      <c r="E7" s="22">
        <v>0</v>
      </c>
      <c r="F7" s="6">
        <v>0</v>
      </c>
      <c r="G7" s="6">
        <f t="shared" si="0"/>
        <v>0</v>
      </c>
      <c r="H7" s="6">
        <f t="shared" si="1"/>
        <v>0</v>
      </c>
      <c r="I7" s="6">
        <v>0</v>
      </c>
      <c r="J7" s="6">
        <v>0</v>
      </c>
      <c r="K7" s="6">
        <v>1.3656922549999999</v>
      </c>
      <c r="L7" s="3">
        <f t="shared" si="2"/>
        <v>1.38</v>
      </c>
      <c r="M7" s="3"/>
      <c r="N7" s="3"/>
      <c r="O7" s="3"/>
      <c r="P7" s="6"/>
      <c r="Q7" s="6"/>
      <c r="R7" s="6"/>
      <c r="S7" s="6"/>
      <c r="Z7">
        <v>5</v>
      </c>
    </row>
    <row r="8" spans="1:39" x14ac:dyDescent="0.3">
      <c r="A8" s="9">
        <v>7</v>
      </c>
      <c r="B8" s="9">
        <v>1.3684802300000001</v>
      </c>
      <c r="C8" s="9">
        <v>0</v>
      </c>
      <c r="D8" s="22">
        <v>1.38</v>
      </c>
      <c r="E8" s="22">
        <v>0</v>
      </c>
      <c r="F8" s="6">
        <v>0</v>
      </c>
      <c r="G8" s="6">
        <f t="shared" si="0"/>
        <v>0</v>
      </c>
      <c r="H8" s="6">
        <f t="shared" si="1"/>
        <v>0</v>
      </c>
      <c r="I8" s="6">
        <v>0</v>
      </c>
      <c r="J8" s="6">
        <v>0</v>
      </c>
      <c r="K8" s="6">
        <v>1.3684802300000001</v>
      </c>
      <c r="L8" s="3">
        <f t="shared" si="2"/>
        <v>1.38</v>
      </c>
      <c r="M8" s="3"/>
      <c r="N8" s="3"/>
      <c r="O8" s="3"/>
      <c r="P8" s="6"/>
      <c r="Q8" s="6"/>
      <c r="R8" s="6"/>
      <c r="S8" s="6"/>
      <c r="Z8">
        <v>6</v>
      </c>
    </row>
    <row r="9" spans="1:39" x14ac:dyDescent="0.3">
      <c r="A9" s="9">
        <v>8</v>
      </c>
      <c r="B9" s="9">
        <v>1.3491571570000001</v>
      </c>
      <c r="C9" s="9">
        <v>0</v>
      </c>
      <c r="D9" s="22">
        <v>1.38</v>
      </c>
      <c r="E9" s="22">
        <v>0</v>
      </c>
      <c r="F9" s="6">
        <v>0</v>
      </c>
      <c r="G9" s="6">
        <f t="shared" si="0"/>
        <v>0</v>
      </c>
      <c r="H9" s="6">
        <f t="shared" si="1"/>
        <v>0</v>
      </c>
      <c r="I9" s="6">
        <v>0</v>
      </c>
      <c r="J9" s="6">
        <v>0</v>
      </c>
      <c r="K9" s="6">
        <v>1.3491571570000001</v>
      </c>
      <c r="L9" s="3">
        <f t="shared" si="2"/>
        <v>1.38</v>
      </c>
      <c r="M9" s="3"/>
      <c r="N9" s="3"/>
      <c r="O9" s="3"/>
      <c r="P9" s="6"/>
      <c r="Q9" s="6"/>
      <c r="R9" s="6"/>
      <c r="S9" s="6"/>
      <c r="Z9">
        <v>7</v>
      </c>
    </row>
    <row r="10" spans="1:39" x14ac:dyDescent="0.3">
      <c r="A10" s="9">
        <v>9</v>
      </c>
      <c r="B10" s="9">
        <v>1.401644814</v>
      </c>
      <c r="C10" s="9">
        <v>1.3062506999999999E-2</v>
      </c>
      <c r="D10" s="22">
        <v>1.41</v>
      </c>
      <c r="E10" s="22">
        <v>0</v>
      </c>
      <c r="F10" s="6">
        <v>0</v>
      </c>
      <c r="G10" s="6">
        <f t="shared" si="0"/>
        <v>0</v>
      </c>
      <c r="H10" s="6">
        <f t="shared" si="1"/>
        <v>0</v>
      </c>
      <c r="I10" s="6">
        <v>0</v>
      </c>
      <c r="J10" s="6">
        <v>0</v>
      </c>
      <c r="K10" s="6">
        <v>1.401644814</v>
      </c>
      <c r="L10" s="3">
        <f t="shared" si="2"/>
        <v>1.41</v>
      </c>
      <c r="M10" s="3"/>
      <c r="N10" s="3"/>
      <c r="O10" s="3"/>
      <c r="P10" s="6"/>
      <c r="Q10" s="6"/>
      <c r="R10" s="6"/>
      <c r="S10" s="6"/>
      <c r="V10" s="23" t="s">
        <v>58</v>
      </c>
    </row>
    <row r="11" spans="1:39" x14ac:dyDescent="0.3">
      <c r="A11" s="9">
        <v>10</v>
      </c>
      <c r="B11" s="9">
        <v>1.509213414</v>
      </c>
      <c r="C11" s="9">
        <v>1.3062506999999999E-2</v>
      </c>
      <c r="D11" s="22">
        <v>1.53</v>
      </c>
      <c r="E11" s="22">
        <v>0</v>
      </c>
      <c r="F11" s="6">
        <v>0</v>
      </c>
      <c r="G11" s="6">
        <f t="shared" si="0"/>
        <v>0</v>
      </c>
      <c r="H11" s="6">
        <f t="shared" si="1"/>
        <v>0</v>
      </c>
      <c r="I11" s="6">
        <v>0</v>
      </c>
      <c r="J11" s="6">
        <v>0</v>
      </c>
      <c r="K11" s="6">
        <v>1.509213414</v>
      </c>
      <c r="L11" s="3">
        <f t="shared" si="2"/>
        <v>1.53</v>
      </c>
      <c r="M11" s="3"/>
      <c r="N11" s="3"/>
      <c r="O11" s="3"/>
      <c r="P11" s="6"/>
      <c r="Q11" s="6"/>
      <c r="R11" s="6"/>
      <c r="S11" s="6"/>
      <c r="V11" t="s">
        <v>17</v>
      </c>
      <c r="W11">
        <f>MAX(peak_actual)</f>
        <v>3.61</v>
      </c>
    </row>
    <row r="12" spans="1:39" x14ac:dyDescent="0.3">
      <c r="A12" s="9">
        <v>11</v>
      </c>
      <c r="B12" s="9">
        <v>1.8381137540000001</v>
      </c>
      <c r="C12" s="9">
        <v>7.4164840999999995E-2</v>
      </c>
      <c r="D12" s="22">
        <v>1.75</v>
      </c>
      <c r="E12" s="22">
        <v>0.03</v>
      </c>
      <c r="F12" s="6">
        <v>0</v>
      </c>
      <c r="G12" s="6">
        <f t="shared" si="0"/>
        <v>0</v>
      </c>
      <c r="H12" s="6">
        <f t="shared" si="1"/>
        <v>0</v>
      </c>
      <c r="I12" s="6">
        <v>0</v>
      </c>
      <c r="J12" s="6">
        <v>0</v>
      </c>
      <c r="K12" s="6">
        <v>1.8381137540000001</v>
      </c>
      <c r="L12" s="3">
        <f t="shared" si="2"/>
        <v>1.75</v>
      </c>
      <c r="M12" s="3"/>
      <c r="N12" s="3"/>
      <c r="O12" s="3"/>
      <c r="P12" s="6"/>
      <c r="Q12" s="6"/>
      <c r="R12" s="6"/>
      <c r="S12" s="6"/>
      <c r="V12" t="s">
        <v>18</v>
      </c>
      <c r="W12">
        <f>MAX(NFD_actual)</f>
        <v>2.425766522</v>
      </c>
    </row>
    <row r="13" spans="1:39" x14ac:dyDescent="0.3">
      <c r="A13" s="9">
        <v>12</v>
      </c>
      <c r="B13" s="9">
        <v>2.0906821720000002</v>
      </c>
      <c r="C13" s="9">
        <v>0.112800069</v>
      </c>
      <c r="D13" s="22">
        <v>1.97</v>
      </c>
      <c r="E13" s="22">
        <v>0.08</v>
      </c>
      <c r="F13" s="6">
        <v>0</v>
      </c>
      <c r="G13" s="6">
        <f t="shared" si="0"/>
        <v>0</v>
      </c>
      <c r="H13" s="6">
        <f t="shared" si="1"/>
        <v>0</v>
      </c>
      <c r="I13" s="6">
        <v>0</v>
      </c>
      <c r="J13" s="6">
        <v>0</v>
      </c>
      <c r="K13" s="6">
        <v>2.0906821720000002</v>
      </c>
      <c r="L13" s="3">
        <f t="shared" si="2"/>
        <v>1.97</v>
      </c>
      <c r="M13" s="3"/>
      <c r="N13" s="3"/>
      <c r="O13" s="3"/>
      <c r="P13" s="6"/>
      <c r="Q13" s="6"/>
      <c r="R13" s="6"/>
      <c r="S13" s="6"/>
      <c r="V13" t="s">
        <v>21</v>
      </c>
      <c r="W13">
        <f>(W11-W12)/W11</f>
        <v>0.32804251468144041</v>
      </c>
    </row>
    <row r="14" spans="1:39" x14ac:dyDescent="0.3">
      <c r="A14" s="9">
        <v>13</v>
      </c>
      <c r="B14" s="9">
        <v>2.4951968710000001</v>
      </c>
      <c r="C14" s="9">
        <v>0.30258378699999999</v>
      </c>
      <c r="D14" s="22">
        <v>2.35</v>
      </c>
      <c r="E14" s="22">
        <v>0.11</v>
      </c>
      <c r="F14" s="6">
        <v>0</v>
      </c>
      <c r="G14" s="6">
        <f t="shared" si="0"/>
        <v>0</v>
      </c>
      <c r="H14" s="6">
        <f t="shared" si="1"/>
        <v>0</v>
      </c>
      <c r="I14" s="6">
        <v>0</v>
      </c>
      <c r="J14" s="6">
        <v>0</v>
      </c>
      <c r="K14" s="6">
        <v>2.4951968710000001</v>
      </c>
      <c r="L14" s="3">
        <f t="shared" si="2"/>
        <v>2.35</v>
      </c>
      <c r="M14" s="3"/>
      <c r="N14" s="3"/>
      <c r="O14" s="3"/>
      <c r="P14" s="6"/>
      <c r="Q14" s="6"/>
      <c r="R14" s="6"/>
      <c r="S14" s="6"/>
      <c r="V14" t="s">
        <v>22</v>
      </c>
      <c r="W14">
        <f>SUM($G$2:$G$32)/SUM($F$2:$F$32)</f>
        <v>0.93846987442179408</v>
      </c>
    </row>
    <row r="15" spans="1:39" x14ac:dyDescent="0.3">
      <c r="A15" s="9">
        <v>14</v>
      </c>
      <c r="B15" s="9">
        <v>2.593715065</v>
      </c>
      <c r="C15" s="9">
        <v>0.33820281499999999</v>
      </c>
      <c r="D15" s="22">
        <v>2.57</v>
      </c>
      <c r="E15" s="22">
        <v>0.19</v>
      </c>
      <c r="F15" s="6">
        <v>0</v>
      </c>
      <c r="G15" s="6">
        <f t="shared" si="0"/>
        <v>0</v>
      </c>
      <c r="H15" s="6">
        <f t="shared" si="1"/>
        <v>0</v>
      </c>
      <c r="I15" s="6">
        <v>0</v>
      </c>
      <c r="J15" s="6">
        <v>0</v>
      </c>
      <c r="K15" s="6">
        <v>2.593715065</v>
      </c>
      <c r="L15" s="3">
        <f t="shared" si="2"/>
        <v>2.57</v>
      </c>
      <c r="M15" s="3"/>
      <c r="N15" s="3"/>
      <c r="O15" s="3"/>
      <c r="P15" s="6"/>
      <c r="Q15" s="6"/>
      <c r="R15" s="6"/>
      <c r="S15" s="6"/>
      <c r="V15" t="s">
        <v>23</v>
      </c>
      <c r="W15">
        <f>1-W14</f>
        <v>6.1530125578205919E-2</v>
      </c>
    </row>
    <row r="16" spans="1:39" x14ac:dyDescent="0.3">
      <c r="A16" s="9">
        <v>15</v>
      </c>
      <c r="B16" s="9">
        <v>2.6945445330000002</v>
      </c>
      <c r="C16" s="9">
        <v>0.60552794300000001</v>
      </c>
      <c r="D16" s="22">
        <v>2.82</v>
      </c>
      <c r="E16" s="22">
        <v>0.28000000000000003</v>
      </c>
      <c r="F16" s="6">
        <v>0</v>
      </c>
      <c r="G16" s="6">
        <f t="shared" si="0"/>
        <v>0</v>
      </c>
      <c r="H16" s="6">
        <f t="shared" si="1"/>
        <v>0</v>
      </c>
      <c r="I16" s="6">
        <v>0</v>
      </c>
      <c r="J16" s="6">
        <v>0</v>
      </c>
      <c r="K16" s="6">
        <v>2.6945445330000002</v>
      </c>
      <c r="L16" s="3">
        <f t="shared" si="2"/>
        <v>2.82</v>
      </c>
      <c r="M16" s="3"/>
      <c r="N16" s="3"/>
      <c r="O16" s="3"/>
      <c r="P16" s="6"/>
      <c r="Q16" s="6"/>
      <c r="R16" s="6"/>
      <c r="S16" s="6"/>
      <c r="V16" t="s">
        <v>24</v>
      </c>
      <c r="W16">
        <f>W13*(3*W14+W15)</f>
        <v>0.94375854979764229</v>
      </c>
    </row>
    <row r="17" spans="1:23" x14ac:dyDescent="0.3">
      <c r="A17" s="9">
        <v>16</v>
      </c>
      <c r="B17" s="9">
        <v>2.6819072369999999</v>
      </c>
      <c r="C17" s="9">
        <v>0.70299323800000002</v>
      </c>
      <c r="D17" s="22">
        <v>2.92</v>
      </c>
      <c r="E17" s="22">
        <v>0.36</v>
      </c>
      <c r="F17" s="6">
        <v>0</v>
      </c>
      <c r="G17" s="6">
        <f t="shared" si="0"/>
        <v>0</v>
      </c>
      <c r="H17" s="6">
        <f t="shared" si="1"/>
        <v>0</v>
      </c>
      <c r="I17" s="6">
        <v>0</v>
      </c>
      <c r="J17" s="6">
        <v>0</v>
      </c>
      <c r="K17" s="6">
        <v>2.6819072369999999</v>
      </c>
      <c r="L17" s="3">
        <f t="shared" si="2"/>
        <v>2.92</v>
      </c>
      <c r="M17" s="3"/>
      <c r="N17" s="3"/>
      <c r="O17" s="3"/>
      <c r="P17" s="6"/>
      <c r="Q17" s="6"/>
      <c r="R17" s="6"/>
      <c r="S17" s="6"/>
    </row>
    <row r="18" spans="1:23" x14ac:dyDescent="0.3">
      <c r="A18" s="9">
        <v>17</v>
      </c>
      <c r="B18" s="9">
        <v>2.7553697869999998</v>
      </c>
      <c r="C18" s="9">
        <v>0.807637775</v>
      </c>
      <c r="D18" s="22">
        <v>2.92</v>
      </c>
      <c r="E18" s="22">
        <v>0.56000000000000005</v>
      </c>
      <c r="F18" s="6">
        <v>0</v>
      </c>
      <c r="G18" s="6">
        <f t="shared" si="0"/>
        <v>0</v>
      </c>
      <c r="H18" s="6">
        <f t="shared" si="1"/>
        <v>0</v>
      </c>
      <c r="I18" s="6">
        <v>0</v>
      </c>
      <c r="J18" s="6">
        <v>0</v>
      </c>
      <c r="K18" s="6">
        <v>2.7553697869999998</v>
      </c>
      <c r="L18" s="3">
        <f t="shared" si="2"/>
        <v>2.92</v>
      </c>
      <c r="M18" s="3"/>
      <c r="N18" s="3"/>
      <c r="O18" s="3"/>
      <c r="P18" s="6"/>
      <c r="Q18" s="6"/>
      <c r="R18" s="6"/>
      <c r="S18" s="6"/>
    </row>
    <row r="19" spans="1:23" x14ac:dyDescent="0.3">
      <c r="A19" s="9">
        <v>18</v>
      </c>
      <c r="B19" s="9">
        <v>2.7211905600000001</v>
      </c>
      <c r="C19" s="9">
        <v>0.89512638300000003</v>
      </c>
      <c r="D19" s="22">
        <v>2.92</v>
      </c>
      <c r="E19" s="22">
        <v>0.77</v>
      </c>
      <c r="F19" s="6">
        <v>0</v>
      </c>
      <c r="G19" s="6">
        <f t="shared" si="0"/>
        <v>0</v>
      </c>
      <c r="H19" s="6">
        <f t="shared" si="1"/>
        <v>0</v>
      </c>
      <c r="I19" s="6">
        <v>0</v>
      </c>
      <c r="J19" s="6">
        <v>0</v>
      </c>
      <c r="K19" s="6">
        <v>2.7211905600000001</v>
      </c>
      <c r="L19" s="3">
        <f t="shared" si="2"/>
        <v>2.92</v>
      </c>
      <c r="M19" s="3"/>
      <c r="N19" s="3"/>
      <c r="O19" s="3"/>
      <c r="P19" s="6"/>
      <c r="Q19" s="6"/>
      <c r="R19" s="6"/>
      <c r="S19" s="6"/>
    </row>
    <row r="20" spans="1:23" x14ac:dyDescent="0.3">
      <c r="A20" s="9">
        <v>19</v>
      </c>
      <c r="B20" s="9">
        <v>2.658530077</v>
      </c>
      <c r="C20" s="9">
        <v>1.3407848229999999</v>
      </c>
      <c r="D20" s="22">
        <v>2.93</v>
      </c>
      <c r="E20" s="22">
        <v>0.86</v>
      </c>
      <c r="F20" s="6">
        <v>0.14752910499999999</v>
      </c>
      <c r="G20" s="6">
        <f t="shared" si="0"/>
        <v>0.14752910499999999</v>
      </c>
      <c r="H20" s="6">
        <f t="shared" si="1"/>
        <v>0</v>
      </c>
      <c r="I20" s="6">
        <v>0.14752910499999999</v>
      </c>
      <c r="J20" s="6">
        <v>0</v>
      </c>
      <c r="K20" s="6">
        <v>2.8060591819999998</v>
      </c>
      <c r="L20" s="3">
        <f t="shared" si="2"/>
        <v>3.077529105</v>
      </c>
      <c r="M20" s="3"/>
      <c r="N20" s="3"/>
      <c r="O20" s="3"/>
      <c r="P20" s="6"/>
      <c r="Q20" s="6"/>
      <c r="R20" s="6"/>
      <c r="S20" s="6"/>
    </row>
    <row r="21" spans="1:23" x14ac:dyDescent="0.3">
      <c r="A21" s="9">
        <v>20</v>
      </c>
      <c r="B21" s="9">
        <v>2.6109792430000001</v>
      </c>
      <c r="C21" s="9">
        <v>1.3628617679999999</v>
      </c>
      <c r="D21" s="22">
        <v>2.84</v>
      </c>
      <c r="E21" s="22">
        <v>1.02</v>
      </c>
      <c r="F21" s="6">
        <v>0.83742559999999999</v>
      </c>
      <c r="G21" s="6">
        <f t="shared" si="0"/>
        <v>0.83742559999999999</v>
      </c>
      <c r="H21" s="6">
        <f t="shared" si="1"/>
        <v>0</v>
      </c>
      <c r="I21" s="6">
        <v>0.83742559999999999</v>
      </c>
      <c r="J21" s="6">
        <v>0</v>
      </c>
      <c r="K21" s="6">
        <v>3.4484048430000001</v>
      </c>
      <c r="L21" s="3">
        <f t="shared" si="2"/>
        <v>3.6774255999999999</v>
      </c>
      <c r="M21" s="3"/>
      <c r="N21" s="3"/>
      <c r="O21" s="3"/>
      <c r="P21" s="6"/>
      <c r="Q21" s="6"/>
      <c r="R21" s="6"/>
      <c r="S21" s="6"/>
    </row>
    <row r="22" spans="1:23" x14ac:dyDescent="0.3">
      <c r="A22" s="9">
        <v>21</v>
      </c>
      <c r="B22" s="9">
        <v>2.5647215249999999</v>
      </c>
      <c r="C22" s="9">
        <v>1.684940176</v>
      </c>
      <c r="D22" s="22">
        <v>2.81</v>
      </c>
      <c r="E22" s="22">
        <v>1.48</v>
      </c>
      <c r="F22" s="6">
        <v>0.83742559999999999</v>
      </c>
      <c r="G22" s="6">
        <f t="shared" si="0"/>
        <v>0.83742559999999999</v>
      </c>
      <c r="H22" s="6">
        <f t="shared" si="1"/>
        <v>0</v>
      </c>
      <c r="I22" s="6">
        <v>0.83742559999999999</v>
      </c>
      <c r="J22" s="6">
        <v>0</v>
      </c>
      <c r="K22" s="6">
        <v>3.4021471249999999</v>
      </c>
      <c r="L22" s="3">
        <f t="shared" si="2"/>
        <v>3.6474256</v>
      </c>
      <c r="M22" s="3"/>
      <c r="N22" s="3"/>
      <c r="O22" s="3"/>
      <c r="P22" s="6"/>
      <c r="Q22" s="6"/>
      <c r="R22" s="6"/>
      <c r="S22" s="6"/>
    </row>
    <row r="23" spans="1:23" x14ac:dyDescent="0.3">
      <c r="A23" s="9">
        <v>22</v>
      </c>
      <c r="B23" s="9">
        <v>2.537242306</v>
      </c>
      <c r="C23" s="9">
        <v>1.4511804319999999</v>
      </c>
      <c r="D23" s="22">
        <v>2.79</v>
      </c>
      <c r="E23" s="22">
        <v>1.53</v>
      </c>
      <c r="F23" s="6">
        <v>0.99836994599999995</v>
      </c>
      <c r="G23" s="6">
        <f t="shared" si="0"/>
        <v>0.99836994599999995</v>
      </c>
      <c r="H23" s="6">
        <f t="shared" si="1"/>
        <v>0</v>
      </c>
      <c r="I23" s="6">
        <v>0.99836994599999995</v>
      </c>
      <c r="J23" s="6">
        <v>0</v>
      </c>
      <c r="K23" s="6">
        <v>3.535612252</v>
      </c>
      <c r="L23" s="3">
        <f t="shared" si="2"/>
        <v>3.788369946</v>
      </c>
      <c r="M23" s="3"/>
      <c r="N23" s="3"/>
      <c r="O23" s="3"/>
      <c r="P23" s="6"/>
      <c r="Q23" s="6"/>
      <c r="R23" s="6"/>
      <c r="S23" s="6"/>
    </row>
    <row r="24" spans="1:23" x14ac:dyDescent="0.3">
      <c r="A24" s="9">
        <v>23</v>
      </c>
      <c r="B24" s="9">
        <v>2.4863891749999998</v>
      </c>
      <c r="C24" s="9">
        <v>1.93163376</v>
      </c>
      <c r="D24" s="22">
        <v>2.83</v>
      </c>
      <c r="E24" s="22">
        <v>1.4</v>
      </c>
      <c r="F24" s="6">
        <v>1.352143632</v>
      </c>
      <c r="G24" s="6">
        <f t="shared" si="0"/>
        <v>1.352143632</v>
      </c>
      <c r="H24" s="6">
        <f t="shared" si="1"/>
        <v>0</v>
      </c>
      <c r="I24" s="6">
        <v>1.352143632</v>
      </c>
      <c r="J24" s="6">
        <v>0</v>
      </c>
      <c r="K24" s="6">
        <v>3.838532807</v>
      </c>
      <c r="L24" s="3">
        <f t="shared" si="2"/>
        <v>4.1821436319999998</v>
      </c>
      <c r="M24" s="3"/>
      <c r="N24" s="3"/>
      <c r="O24" s="3"/>
      <c r="P24" s="6"/>
      <c r="Q24" s="6"/>
      <c r="R24" s="6"/>
      <c r="S24" s="6"/>
    </row>
    <row r="25" spans="1:23" x14ac:dyDescent="0.3">
      <c r="A25" s="9">
        <v>24</v>
      </c>
      <c r="B25" s="9">
        <v>2.4563824190000001</v>
      </c>
      <c r="C25" s="9">
        <v>1.8924672149999999</v>
      </c>
      <c r="D25" s="22">
        <v>2.94</v>
      </c>
      <c r="E25" s="22">
        <v>1.26</v>
      </c>
      <c r="F25" s="6">
        <v>1.324727051</v>
      </c>
      <c r="G25" s="6">
        <f t="shared" si="0"/>
        <v>1.26</v>
      </c>
      <c r="H25" s="6">
        <f t="shared" si="1"/>
        <v>6.472705099999998E-2</v>
      </c>
      <c r="I25" s="6">
        <v>1.324727051</v>
      </c>
      <c r="J25" s="6">
        <v>0</v>
      </c>
      <c r="K25" s="6">
        <v>3.7811094700000001</v>
      </c>
      <c r="L25" s="3">
        <f t="shared" si="2"/>
        <v>4.2647270509999995</v>
      </c>
      <c r="M25" s="3"/>
      <c r="N25" s="3"/>
      <c r="O25" s="3"/>
      <c r="P25" s="6"/>
      <c r="Q25" s="6"/>
      <c r="R25" s="6"/>
      <c r="S25" s="6"/>
      <c r="V25" s="23" t="s">
        <v>57</v>
      </c>
    </row>
    <row r="26" spans="1:23" x14ac:dyDescent="0.3">
      <c r="A26" s="9">
        <v>25</v>
      </c>
      <c r="B26" s="9">
        <v>2.3505084809999999</v>
      </c>
      <c r="C26" s="9">
        <v>1.865047761</v>
      </c>
      <c r="D26" s="22">
        <v>2.9</v>
      </c>
      <c r="E26" s="22">
        <v>1.04</v>
      </c>
      <c r="F26" s="6">
        <v>1.3055334329999999</v>
      </c>
      <c r="G26" s="6">
        <f t="shared" si="0"/>
        <v>1.04</v>
      </c>
      <c r="H26" s="6">
        <f t="shared" si="1"/>
        <v>0.26553343299999987</v>
      </c>
      <c r="I26" s="6">
        <v>1.3055334329999999</v>
      </c>
      <c r="J26" s="6">
        <v>0</v>
      </c>
      <c r="K26" s="6">
        <v>3.6560419139999998</v>
      </c>
      <c r="L26" s="3">
        <f t="shared" si="2"/>
        <v>4.2055334329999994</v>
      </c>
      <c r="M26" s="3"/>
      <c r="N26" s="3"/>
      <c r="O26" s="3"/>
      <c r="P26" s="6"/>
      <c r="Q26" s="6"/>
      <c r="R26" s="6"/>
      <c r="S26" s="6"/>
      <c r="V26" t="s">
        <v>17</v>
      </c>
      <c r="W26">
        <f>MAX(peak)</f>
        <v>3.1001663769999999</v>
      </c>
    </row>
    <row r="27" spans="1:23" x14ac:dyDescent="0.3">
      <c r="A27" s="9">
        <v>26</v>
      </c>
      <c r="B27" s="9">
        <v>2.2925112429999999</v>
      </c>
      <c r="C27" s="9">
        <v>1.8652960270000001</v>
      </c>
      <c r="D27" s="22">
        <v>2.77</v>
      </c>
      <c r="E27" s="22">
        <v>1.1499999999999999</v>
      </c>
      <c r="F27" s="6">
        <v>1.2537294379999999</v>
      </c>
      <c r="G27" s="6">
        <f t="shared" si="0"/>
        <v>1.1499999999999999</v>
      </c>
      <c r="H27" s="6">
        <f t="shared" si="1"/>
        <v>0.10372943800000001</v>
      </c>
      <c r="I27" s="6">
        <v>1.2537294379999999</v>
      </c>
      <c r="J27" s="6">
        <v>0</v>
      </c>
      <c r="K27" s="6">
        <v>3.546240681</v>
      </c>
      <c r="L27" s="3">
        <f t="shared" si="2"/>
        <v>4.0237294380000002</v>
      </c>
      <c r="M27" s="3"/>
      <c r="N27" s="3"/>
      <c r="O27" s="3"/>
      <c r="P27" s="6"/>
      <c r="Q27" s="6"/>
      <c r="R27" s="6"/>
      <c r="S27" s="6"/>
      <c r="V27" t="s">
        <v>18</v>
      </c>
      <c r="W27">
        <f>MAX(NFD_optimised)</f>
        <v>1.8386516260000001</v>
      </c>
    </row>
    <row r="28" spans="1:23" x14ac:dyDescent="0.3">
      <c r="A28" s="9">
        <v>27</v>
      </c>
      <c r="B28" s="9">
        <v>2.3150240439999998</v>
      </c>
      <c r="C28" s="9">
        <v>1.8327218919999999</v>
      </c>
      <c r="D28" s="22">
        <v>2.46</v>
      </c>
      <c r="E28" s="22">
        <v>2.19</v>
      </c>
      <c r="F28" s="6">
        <v>1.2829053239999999</v>
      </c>
      <c r="G28" s="6">
        <f t="shared" si="0"/>
        <v>1.2829053239999999</v>
      </c>
      <c r="H28" s="6">
        <f t="shared" si="1"/>
        <v>0</v>
      </c>
      <c r="I28" s="6">
        <v>1.2829053239999999</v>
      </c>
      <c r="J28" s="6">
        <v>0</v>
      </c>
      <c r="K28" s="6">
        <v>3.597929368</v>
      </c>
      <c r="L28" s="3">
        <f t="shared" si="2"/>
        <v>3.7429053239999996</v>
      </c>
      <c r="M28" s="3"/>
      <c r="N28" s="3"/>
      <c r="O28" s="3"/>
      <c r="P28" s="6"/>
      <c r="Q28" s="6"/>
      <c r="R28" s="6"/>
      <c r="S28" s="6"/>
      <c r="V28" t="s">
        <v>21</v>
      </c>
      <c r="W28">
        <f>(W26-W27)/W26</f>
        <v>0.4069184029473783</v>
      </c>
    </row>
    <row r="29" spans="1:23" x14ac:dyDescent="0.3">
      <c r="A29" s="9">
        <v>28</v>
      </c>
      <c r="B29" s="9">
        <v>2.308079545</v>
      </c>
      <c r="C29" s="9">
        <v>1.7799208209999999</v>
      </c>
      <c r="D29" s="22">
        <v>2.71</v>
      </c>
      <c r="E29" s="22">
        <v>1.99</v>
      </c>
      <c r="F29" s="6">
        <v>1.245944575</v>
      </c>
      <c r="G29" s="6">
        <f t="shared" si="0"/>
        <v>1.245944575</v>
      </c>
      <c r="H29" s="6">
        <f t="shared" si="1"/>
        <v>0</v>
      </c>
      <c r="I29" s="6">
        <v>1.245944575</v>
      </c>
      <c r="J29" s="6">
        <v>0</v>
      </c>
      <c r="K29" s="6">
        <v>3.5540241199999998</v>
      </c>
      <c r="L29" s="3">
        <f t="shared" si="2"/>
        <v>3.9559445750000002</v>
      </c>
      <c r="M29" s="3"/>
      <c r="N29" s="3"/>
      <c r="O29" s="3"/>
      <c r="P29" s="6"/>
      <c r="Q29" s="6"/>
      <c r="R29" s="6"/>
      <c r="S29" s="6"/>
      <c r="V29" t="s">
        <v>22</v>
      </c>
      <c r="W29">
        <f>SUM($F$2:$F$32)/SUM($I$2:$I$32)</f>
        <v>1</v>
      </c>
    </row>
    <row r="30" spans="1:23" x14ac:dyDescent="0.3">
      <c r="A30" s="9">
        <v>29</v>
      </c>
      <c r="B30" s="9">
        <v>2.4008802280000001</v>
      </c>
      <c r="C30" s="9">
        <v>1.63481655</v>
      </c>
      <c r="D30" s="22">
        <v>2.77</v>
      </c>
      <c r="E30" s="22">
        <v>0.84</v>
      </c>
      <c r="F30" s="6">
        <v>1.144371585</v>
      </c>
      <c r="G30" s="6">
        <f t="shared" si="0"/>
        <v>0.84</v>
      </c>
      <c r="H30" s="6">
        <f t="shared" si="1"/>
        <v>0.30437158500000006</v>
      </c>
      <c r="I30" s="6">
        <v>1.144371585</v>
      </c>
      <c r="J30" s="6">
        <v>0</v>
      </c>
      <c r="K30" s="6">
        <v>3.5452518130000001</v>
      </c>
      <c r="L30" s="3">
        <f t="shared" si="2"/>
        <v>3.914371585</v>
      </c>
      <c r="M30" s="3"/>
      <c r="N30" s="3"/>
      <c r="O30" s="3"/>
      <c r="P30" s="6"/>
      <c r="Q30" s="6"/>
      <c r="R30" s="6"/>
      <c r="S30" s="6"/>
      <c r="V30" t="s">
        <v>23</v>
      </c>
      <c r="W30">
        <f>1-W29</f>
        <v>0</v>
      </c>
    </row>
    <row r="31" spans="1:23" x14ac:dyDescent="0.3">
      <c r="A31" s="9">
        <v>30</v>
      </c>
      <c r="B31" s="9">
        <v>2.5382917329999999</v>
      </c>
      <c r="C31" s="9">
        <v>1.646305701</v>
      </c>
      <c r="D31" s="22">
        <v>2.67</v>
      </c>
      <c r="E31" s="22">
        <v>0.94</v>
      </c>
      <c r="F31" s="6">
        <v>0.12904247099999999</v>
      </c>
      <c r="G31" s="6">
        <f t="shared" si="0"/>
        <v>0.12904247099999999</v>
      </c>
      <c r="H31" s="6">
        <f t="shared" si="1"/>
        <v>0</v>
      </c>
      <c r="I31" s="6">
        <v>0.12904247099999999</v>
      </c>
      <c r="J31" s="6">
        <v>0</v>
      </c>
      <c r="K31" s="6">
        <v>2.6673342039999999</v>
      </c>
      <c r="L31" s="3">
        <f t="shared" si="2"/>
        <v>2.7990424709999999</v>
      </c>
      <c r="M31" s="3"/>
      <c r="N31" s="3"/>
      <c r="O31" s="3"/>
      <c r="P31" s="6"/>
      <c r="Q31" s="6"/>
      <c r="R31" s="6"/>
      <c r="S31" s="6"/>
      <c r="V31" t="s">
        <v>24</v>
      </c>
      <c r="W31">
        <f>W28*(3*W29+W30)</f>
        <v>1.220755208842135</v>
      </c>
    </row>
    <row r="32" spans="1:23" ht="15" thickBot="1" x14ac:dyDescent="0.35">
      <c r="A32" s="10">
        <v>31</v>
      </c>
      <c r="B32" s="10">
        <v>2.7285481890000001</v>
      </c>
      <c r="C32" s="10">
        <v>0.95562922400000005</v>
      </c>
      <c r="D32" s="22">
        <v>2.98</v>
      </c>
      <c r="E32" s="22">
        <v>0.81</v>
      </c>
      <c r="F32" s="6">
        <v>0.14085224099999999</v>
      </c>
      <c r="G32" s="6">
        <f t="shared" si="0"/>
        <v>0.14085224099999999</v>
      </c>
      <c r="H32" s="6">
        <f t="shared" si="1"/>
        <v>0</v>
      </c>
      <c r="I32" s="6">
        <v>0.14085224099999999</v>
      </c>
      <c r="J32" s="6">
        <v>0</v>
      </c>
      <c r="K32" s="6">
        <v>2.8694004299999998</v>
      </c>
      <c r="L32" s="3">
        <f t="shared" si="2"/>
        <v>3.1208522410000001</v>
      </c>
      <c r="M32" s="3"/>
      <c r="N32" s="3"/>
      <c r="O32" s="3"/>
      <c r="P32" s="6"/>
      <c r="Q32" s="6"/>
      <c r="R32" s="6"/>
      <c r="S32" s="6"/>
    </row>
    <row r="33" spans="1:19" ht="15" thickTop="1" x14ac:dyDescent="0.3">
      <c r="A33" s="12">
        <v>32</v>
      </c>
      <c r="B33" s="13">
        <v>2.9331921649999999</v>
      </c>
      <c r="C33" s="17">
        <v>0.84108763399999997</v>
      </c>
      <c r="D33" s="22">
        <v>3.39</v>
      </c>
      <c r="E33" s="22">
        <v>0.59</v>
      </c>
      <c r="F33" s="3">
        <v>-1.0946203969999999</v>
      </c>
      <c r="G33" s="6">
        <f t="shared" si="0"/>
        <v>-1.0946203969999999</v>
      </c>
      <c r="H33" s="6">
        <f t="shared" si="1"/>
        <v>-1.0946203969999999</v>
      </c>
      <c r="I33" s="6">
        <v>0</v>
      </c>
      <c r="J33" s="6">
        <v>0</v>
      </c>
      <c r="K33" s="3">
        <v>1.838571768</v>
      </c>
      <c r="L33" s="3">
        <f t="shared" si="2"/>
        <v>2.2953796030000002</v>
      </c>
      <c r="M33" s="3"/>
      <c r="N33" s="3"/>
      <c r="O33" s="3"/>
      <c r="P33" s="3"/>
      <c r="Q33" s="6"/>
      <c r="R33" s="3"/>
      <c r="S33" s="3"/>
    </row>
    <row r="34" spans="1:19" x14ac:dyDescent="0.3">
      <c r="A34" s="14">
        <v>33</v>
      </c>
      <c r="B34" s="9">
        <v>2.9528539889999998</v>
      </c>
      <c r="C34" s="18">
        <v>0.52947393099999995</v>
      </c>
      <c r="D34" s="22">
        <v>3.54</v>
      </c>
      <c r="E34" s="22">
        <v>0.88</v>
      </c>
      <c r="F34" s="3">
        <v>-1.1142334780000001</v>
      </c>
      <c r="G34" s="6">
        <f t="shared" si="0"/>
        <v>-1.1142334780000001</v>
      </c>
      <c r="H34" s="6">
        <f t="shared" si="1"/>
        <v>-1.1142334780000001</v>
      </c>
      <c r="I34" s="6">
        <v>0</v>
      </c>
      <c r="J34" s="6">
        <v>0</v>
      </c>
      <c r="K34" s="3">
        <v>1.838620511</v>
      </c>
      <c r="L34" s="3">
        <f t="shared" si="2"/>
        <v>2.425766522</v>
      </c>
      <c r="M34" s="3"/>
      <c r="N34" s="3"/>
      <c r="O34" s="3"/>
      <c r="P34" s="3"/>
      <c r="Q34" s="6"/>
      <c r="R34" s="3"/>
      <c r="S34" s="3"/>
    </row>
    <row r="35" spans="1:19" x14ac:dyDescent="0.3">
      <c r="A35" s="14">
        <v>34</v>
      </c>
      <c r="B35" s="9">
        <v>3.1001663769999999</v>
      </c>
      <c r="C35" s="18">
        <v>0.58436843999999999</v>
      </c>
      <c r="D35" s="22">
        <v>3.61</v>
      </c>
      <c r="E35" s="22">
        <v>0.73</v>
      </c>
      <c r="F35" s="3">
        <v>-1.2637621990000001</v>
      </c>
      <c r="G35" s="6">
        <f t="shared" si="0"/>
        <v>-1.2637621990000001</v>
      </c>
      <c r="H35" s="6">
        <f t="shared" si="1"/>
        <v>-1.2637621990000001</v>
      </c>
      <c r="I35" s="6">
        <v>0</v>
      </c>
      <c r="J35" s="6">
        <v>0</v>
      </c>
      <c r="K35" s="3">
        <v>1.836404178</v>
      </c>
      <c r="L35" s="3">
        <f t="shared" si="2"/>
        <v>2.346237801</v>
      </c>
      <c r="M35" s="3"/>
      <c r="N35" s="3"/>
      <c r="O35" s="3"/>
      <c r="P35" s="3"/>
      <c r="Q35" s="6"/>
      <c r="R35" s="3"/>
      <c r="S35" s="3"/>
    </row>
    <row r="36" spans="1:19" x14ac:dyDescent="0.3">
      <c r="A36" s="14">
        <v>35</v>
      </c>
      <c r="B36" s="9">
        <v>3.099377858</v>
      </c>
      <c r="C36" s="18">
        <v>0.90876683199999997</v>
      </c>
      <c r="D36" s="22">
        <v>3.58</v>
      </c>
      <c r="E36" s="22">
        <v>0.56000000000000005</v>
      </c>
      <c r="F36" s="3">
        <v>-1.2608587410000001</v>
      </c>
      <c r="G36" s="6">
        <f t="shared" si="0"/>
        <v>-1.2608587410000001</v>
      </c>
      <c r="H36" s="6">
        <f t="shared" si="1"/>
        <v>-1.2608587410000001</v>
      </c>
      <c r="I36" s="6">
        <v>0</v>
      </c>
      <c r="J36" s="6">
        <v>0</v>
      </c>
      <c r="K36" s="3">
        <v>1.8385191169999999</v>
      </c>
      <c r="L36" s="3">
        <f t="shared" si="2"/>
        <v>2.3191412590000002</v>
      </c>
      <c r="M36" s="3"/>
      <c r="N36" s="3"/>
      <c r="O36" s="3"/>
      <c r="P36" s="3"/>
      <c r="Q36" s="6"/>
      <c r="R36" s="3"/>
      <c r="S36" s="3"/>
    </row>
    <row r="37" spans="1:19" x14ac:dyDescent="0.3">
      <c r="A37" s="14">
        <v>36</v>
      </c>
      <c r="B37" s="9">
        <v>3.0841444660000001</v>
      </c>
      <c r="C37" s="18">
        <v>0.53314286700000002</v>
      </c>
      <c r="D37" s="22">
        <v>3.52</v>
      </c>
      <c r="E37" s="22">
        <v>0.19</v>
      </c>
      <c r="F37" s="3">
        <v>-1.2455193369999999</v>
      </c>
      <c r="G37" s="6">
        <f t="shared" si="0"/>
        <v>-1.2455193369999999</v>
      </c>
      <c r="H37" s="6">
        <f t="shared" si="1"/>
        <v>-1.2455193369999999</v>
      </c>
      <c r="I37" s="6">
        <v>0</v>
      </c>
      <c r="J37" s="6">
        <v>0</v>
      </c>
      <c r="K37" s="3">
        <v>1.838625129</v>
      </c>
      <c r="L37" s="3">
        <f t="shared" si="2"/>
        <v>2.2744806630000003</v>
      </c>
      <c r="M37" s="3"/>
      <c r="N37" s="3"/>
      <c r="O37" s="3"/>
      <c r="P37" s="3"/>
      <c r="Q37" s="6"/>
      <c r="R37" s="3"/>
      <c r="S37" s="3"/>
    </row>
    <row r="38" spans="1:19" x14ac:dyDescent="0.3">
      <c r="A38" s="14">
        <v>37</v>
      </c>
      <c r="B38" s="9">
        <v>2.9982779430000002</v>
      </c>
      <c r="C38" s="18">
        <v>0.44684241800000002</v>
      </c>
      <c r="D38" s="22">
        <v>3.25</v>
      </c>
      <c r="E38" s="22">
        <v>0.39</v>
      </c>
      <c r="F38" s="3">
        <v>-1.1596467539999999</v>
      </c>
      <c r="G38" s="6">
        <f t="shared" si="0"/>
        <v>-1.1596467539999999</v>
      </c>
      <c r="H38" s="6">
        <f t="shared" si="1"/>
        <v>-1.1596467539999999</v>
      </c>
      <c r="I38" s="6">
        <v>0</v>
      </c>
      <c r="J38" s="6">
        <v>0</v>
      </c>
      <c r="K38" s="3">
        <v>1.838631189</v>
      </c>
      <c r="L38" s="3">
        <f t="shared" si="2"/>
        <v>2.0903532460000003</v>
      </c>
      <c r="M38" s="3"/>
      <c r="N38" s="3"/>
      <c r="O38" s="3"/>
      <c r="P38" s="3"/>
      <c r="Q38" s="6"/>
      <c r="R38" s="3"/>
      <c r="S38" s="3"/>
    </row>
    <row r="39" spans="1:19" x14ac:dyDescent="0.3">
      <c r="A39" s="14">
        <v>38</v>
      </c>
      <c r="B39" s="9">
        <v>2.9530730169999999</v>
      </c>
      <c r="C39" s="18">
        <v>0.20468319800000001</v>
      </c>
      <c r="D39" s="22">
        <v>3.07</v>
      </c>
      <c r="E39" s="22">
        <v>0.39</v>
      </c>
      <c r="F39" s="3">
        <v>-1.114421391</v>
      </c>
      <c r="G39" s="6">
        <f t="shared" si="0"/>
        <v>-1.114421391</v>
      </c>
      <c r="H39" s="6">
        <f t="shared" si="1"/>
        <v>-1.114421391</v>
      </c>
      <c r="I39" s="6">
        <v>0</v>
      </c>
      <c r="J39" s="6">
        <v>0</v>
      </c>
      <c r="K39" s="3">
        <v>1.8386516260000001</v>
      </c>
      <c r="L39" s="3">
        <f t="shared" si="2"/>
        <v>1.9555786089999998</v>
      </c>
      <c r="M39" s="3"/>
      <c r="N39" s="3"/>
      <c r="O39" s="3"/>
      <c r="P39" s="3"/>
      <c r="Q39" s="6"/>
      <c r="R39" s="3"/>
      <c r="S39" s="3"/>
    </row>
    <row r="40" spans="1:19" x14ac:dyDescent="0.3">
      <c r="A40" s="14">
        <v>39</v>
      </c>
      <c r="B40" s="9">
        <v>2.8813483080000002</v>
      </c>
      <c r="C40" s="18">
        <v>9.0031955999999996E-2</v>
      </c>
      <c r="D40" s="22">
        <v>2.91</v>
      </c>
      <c r="E40" s="22">
        <v>0.25</v>
      </c>
      <c r="F40" s="3">
        <v>-1.0429630809999999</v>
      </c>
      <c r="G40" s="6">
        <f t="shared" si="0"/>
        <v>-1.0429630809999999</v>
      </c>
      <c r="H40" s="6">
        <f t="shared" si="1"/>
        <v>-1.0429630809999999</v>
      </c>
      <c r="I40" s="6">
        <v>0</v>
      </c>
      <c r="J40" s="6">
        <v>0</v>
      </c>
      <c r="K40" s="3">
        <v>1.8383852270000001</v>
      </c>
      <c r="L40" s="3">
        <f t="shared" si="2"/>
        <v>1.8670369190000002</v>
      </c>
      <c r="M40" s="3"/>
      <c r="N40" s="3"/>
      <c r="O40" s="3"/>
      <c r="P40" s="3"/>
      <c r="Q40" s="6"/>
      <c r="R40" s="3"/>
      <c r="S40" s="3"/>
    </row>
    <row r="41" spans="1:19" x14ac:dyDescent="0.3">
      <c r="A41" s="14">
        <v>40</v>
      </c>
      <c r="B41" s="9">
        <v>2.818424582</v>
      </c>
      <c r="C41" s="18">
        <v>7.3966256999999994E-2</v>
      </c>
      <c r="D41" s="22">
        <v>2.79</v>
      </c>
      <c r="E41" s="22">
        <v>0.08</v>
      </c>
      <c r="F41" s="3">
        <v>-0.97978758899999996</v>
      </c>
      <c r="G41" s="6">
        <f t="shared" si="0"/>
        <v>-0.97978758899999996</v>
      </c>
      <c r="H41" s="6">
        <f t="shared" si="1"/>
        <v>-0.97978758899999996</v>
      </c>
      <c r="I41" s="6">
        <v>0</v>
      </c>
      <c r="J41" s="6">
        <v>0</v>
      </c>
      <c r="K41" s="3">
        <v>1.8386369929999999</v>
      </c>
      <c r="L41" s="3">
        <f t="shared" si="2"/>
        <v>1.8102124110000002</v>
      </c>
      <c r="M41" s="3"/>
      <c r="N41" s="3"/>
      <c r="O41" s="3"/>
      <c r="P41" s="3"/>
      <c r="Q41" s="6"/>
      <c r="R41" s="3"/>
      <c r="S41" s="3"/>
    </row>
    <row r="42" spans="1:19" x14ac:dyDescent="0.3">
      <c r="A42" s="14">
        <v>41</v>
      </c>
      <c r="B42" s="9">
        <v>2.7446615579999998</v>
      </c>
      <c r="C42" s="18">
        <v>0</v>
      </c>
      <c r="D42" s="22">
        <v>2.63</v>
      </c>
      <c r="E42" s="22">
        <v>0.01</v>
      </c>
      <c r="F42" s="3">
        <v>-0.90602194899999999</v>
      </c>
      <c r="G42" s="6">
        <f t="shared" si="0"/>
        <v>-0.90602194899999999</v>
      </c>
      <c r="H42" s="6">
        <f t="shared" si="1"/>
        <v>-0.90602194899999999</v>
      </c>
      <c r="I42" s="6">
        <v>0</v>
      </c>
      <c r="J42" s="6">
        <v>0</v>
      </c>
      <c r="K42" s="3">
        <v>1.8386396089999999</v>
      </c>
      <c r="L42" s="3">
        <f t="shared" si="2"/>
        <v>1.723978051</v>
      </c>
      <c r="M42" s="3"/>
      <c r="N42" s="3"/>
      <c r="O42" s="3"/>
      <c r="P42" s="3"/>
      <c r="Q42" s="6"/>
      <c r="R42" s="3"/>
      <c r="S42" s="3"/>
    </row>
    <row r="43" spans="1:19" ht="15" thickBot="1" x14ac:dyDescent="0.35">
      <c r="A43" s="15">
        <v>42</v>
      </c>
      <c r="B43" s="16">
        <v>2.6567712189999999</v>
      </c>
      <c r="C43" s="19">
        <v>0</v>
      </c>
      <c r="D43" s="22">
        <v>2.63</v>
      </c>
      <c r="E43" s="22">
        <v>0</v>
      </c>
      <c r="F43" s="3">
        <v>-0.81816508300000002</v>
      </c>
      <c r="G43" s="6">
        <f t="shared" si="0"/>
        <v>-0.81816508300000002</v>
      </c>
      <c r="H43" s="6">
        <f t="shared" si="1"/>
        <v>-0.81816508300000002</v>
      </c>
      <c r="I43" s="6">
        <v>0</v>
      </c>
      <c r="J43" s="6">
        <v>0</v>
      </c>
      <c r="K43" s="3">
        <v>1.8386061359999999</v>
      </c>
      <c r="L43" s="3">
        <f t="shared" si="2"/>
        <v>1.8118349169999999</v>
      </c>
      <c r="M43" s="3"/>
      <c r="N43" s="3"/>
      <c r="O43" s="3"/>
      <c r="P43" s="3"/>
      <c r="Q43" s="6"/>
      <c r="R43" s="3"/>
      <c r="S43" s="3"/>
    </row>
    <row r="44" spans="1:19" ht="15" thickTop="1" x14ac:dyDescent="0.3">
      <c r="A44" s="11">
        <v>43</v>
      </c>
      <c r="B44" s="11">
        <v>2.4621518710000001</v>
      </c>
      <c r="C44" s="11">
        <v>0</v>
      </c>
      <c r="D44" s="22">
        <v>2.59</v>
      </c>
      <c r="E44" s="22">
        <v>0</v>
      </c>
      <c r="F44" s="6">
        <v>0</v>
      </c>
      <c r="G44" s="6">
        <f t="shared" si="0"/>
        <v>0</v>
      </c>
      <c r="H44" s="6">
        <f t="shared" si="1"/>
        <v>0</v>
      </c>
      <c r="I44" s="6">
        <v>0</v>
      </c>
      <c r="J44" s="6">
        <v>0</v>
      </c>
      <c r="K44" s="6">
        <v>2.4621518710000001</v>
      </c>
      <c r="L44" s="3">
        <f t="shared" si="2"/>
        <v>2.59</v>
      </c>
      <c r="M44" s="3"/>
      <c r="N44" s="3"/>
      <c r="O44" s="3"/>
      <c r="P44" s="6"/>
      <c r="Q44" s="6"/>
      <c r="R44" s="6"/>
      <c r="S44" s="6"/>
    </row>
    <row r="45" spans="1:19" x14ac:dyDescent="0.3">
      <c r="A45" s="9">
        <v>44</v>
      </c>
      <c r="B45" s="9">
        <v>2.2268178120000002</v>
      </c>
      <c r="C45" s="9">
        <v>0</v>
      </c>
      <c r="D45" s="22">
        <v>2.35</v>
      </c>
      <c r="E45" s="22">
        <v>0</v>
      </c>
      <c r="F45" s="6">
        <v>0</v>
      </c>
      <c r="G45" s="6">
        <f t="shared" si="0"/>
        <v>0</v>
      </c>
      <c r="H45" s="6">
        <f t="shared" si="1"/>
        <v>0</v>
      </c>
      <c r="I45" s="6">
        <v>0</v>
      </c>
      <c r="J45" s="6">
        <v>0</v>
      </c>
      <c r="K45" s="6">
        <v>2.2268178120000002</v>
      </c>
      <c r="L45" s="3">
        <f t="shared" si="2"/>
        <v>2.35</v>
      </c>
      <c r="M45" s="3"/>
      <c r="N45" s="3"/>
      <c r="O45" s="3"/>
      <c r="P45" s="6"/>
      <c r="Q45" s="6"/>
      <c r="R45" s="6"/>
      <c r="S45" s="6"/>
    </row>
    <row r="46" spans="1:19" x14ac:dyDescent="0.3">
      <c r="A46" s="9">
        <v>45</v>
      </c>
      <c r="B46" s="9">
        <v>1.9918430069999999</v>
      </c>
      <c r="C46" s="9">
        <v>0</v>
      </c>
      <c r="D46" s="22">
        <v>2.02</v>
      </c>
      <c r="E46" s="22">
        <v>0</v>
      </c>
      <c r="F46" s="6">
        <v>0</v>
      </c>
      <c r="G46" s="6">
        <f t="shared" si="0"/>
        <v>0</v>
      </c>
      <c r="H46" s="6">
        <f t="shared" si="1"/>
        <v>0</v>
      </c>
      <c r="I46" s="6">
        <v>0</v>
      </c>
      <c r="J46" s="6">
        <v>0</v>
      </c>
      <c r="K46" s="6">
        <v>1.9918430069999999</v>
      </c>
      <c r="L46" s="3">
        <f t="shared" si="2"/>
        <v>2.02</v>
      </c>
      <c r="M46" s="3"/>
      <c r="N46" s="3"/>
      <c r="O46" s="3"/>
      <c r="P46" s="6"/>
      <c r="Q46" s="6"/>
      <c r="R46" s="6"/>
      <c r="S46" s="6"/>
    </row>
    <row r="47" spans="1:19" x14ac:dyDescent="0.3">
      <c r="A47" s="9">
        <v>46</v>
      </c>
      <c r="B47" s="9">
        <v>1.7746652860000001</v>
      </c>
      <c r="C47" s="9">
        <v>0</v>
      </c>
      <c r="D47" s="22">
        <v>1.83</v>
      </c>
      <c r="E47" s="22">
        <v>0</v>
      </c>
      <c r="F47" s="6">
        <v>0</v>
      </c>
      <c r="G47" s="6">
        <f t="shared" si="0"/>
        <v>0</v>
      </c>
      <c r="H47" s="6">
        <f t="shared" si="1"/>
        <v>0</v>
      </c>
      <c r="I47" s="6">
        <v>0</v>
      </c>
      <c r="J47" s="6">
        <v>0</v>
      </c>
      <c r="K47" s="6">
        <v>1.7746652860000001</v>
      </c>
      <c r="L47" s="3">
        <f t="shared" si="2"/>
        <v>1.83</v>
      </c>
      <c r="M47" s="3"/>
      <c r="N47" s="3"/>
      <c r="O47" s="3"/>
      <c r="P47" s="6"/>
      <c r="Q47" s="6"/>
      <c r="R47" s="6"/>
      <c r="S47" s="6"/>
    </row>
    <row r="48" spans="1:19" x14ac:dyDescent="0.3">
      <c r="A48" s="9">
        <v>47</v>
      </c>
      <c r="B48" s="9">
        <v>1.6776794909999999</v>
      </c>
      <c r="C48" s="9">
        <v>0</v>
      </c>
      <c r="D48" s="22">
        <v>1.74</v>
      </c>
      <c r="E48" s="22">
        <v>0</v>
      </c>
      <c r="F48" s="6">
        <v>0</v>
      </c>
      <c r="G48" s="6">
        <f t="shared" si="0"/>
        <v>0</v>
      </c>
      <c r="H48" s="6">
        <f t="shared" si="1"/>
        <v>0</v>
      </c>
      <c r="I48" s="6">
        <v>0</v>
      </c>
      <c r="J48" s="6">
        <v>0</v>
      </c>
      <c r="K48" s="6">
        <v>1.6776794909999999</v>
      </c>
      <c r="L48" s="3">
        <f t="shared" si="2"/>
        <v>1.74</v>
      </c>
      <c r="M48" s="3"/>
      <c r="N48" s="3"/>
      <c r="O48" s="3"/>
      <c r="P48" s="6"/>
      <c r="Q48" s="6"/>
      <c r="R48" s="6"/>
      <c r="S48" s="6"/>
    </row>
    <row r="49" spans="1:19" x14ac:dyDescent="0.3">
      <c r="A49" s="9">
        <v>48</v>
      </c>
      <c r="B49" s="9">
        <v>1.590052491</v>
      </c>
      <c r="C49" s="18">
        <v>0</v>
      </c>
      <c r="D49" s="22">
        <v>1.61</v>
      </c>
      <c r="E49" s="22">
        <v>0</v>
      </c>
      <c r="F49" s="6">
        <v>0</v>
      </c>
      <c r="G49" s="6">
        <f t="shared" si="0"/>
        <v>0</v>
      </c>
      <c r="H49" s="6">
        <f t="shared" si="1"/>
        <v>0</v>
      </c>
      <c r="I49" s="6">
        <v>0</v>
      </c>
      <c r="J49" s="6">
        <v>0</v>
      </c>
      <c r="K49" s="6">
        <v>1.590052491</v>
      </c>
      <c r="L49" s="3">
        <f t="shared" si="2"/>
        <v>1.61</v>
      </c>
      <c r="M49" s="3"/>
      <c r="N49" s="3"/>
      <c r="O49" s="3"/>
      <c r="P49" s="6"/>
      <c r="Q49" s="6"/>
      <c r="R49" s="6"/>
      <c r="S49" s="6"/>
    </row>
    <row r="50" spans="1:19" x14ac:dyDescent="0.3">
      <c r="A50" s="2"/>
      <c r="B50" s="4"/>
      <c r="C50" s="4"/>
      <c r="D50" s="3"/>
      <c r="E50" s="3"/>
      <c r="F50" s="6"/>
      <c r="G50" s="6"/>
      <c r="H50" s="6"/>
      <c r="I50" s="6"/>
      <c r="J50" s="6"/>
      <c r="K50" s="3"/>
      <c r="L50" s="3"/>
      <c r="M50" s="3"/>
      <c r="N50" s="3"/>
      <c r="O50" s="6"/>
      <c r="P50" s="6"/>
      <c r="Q50" s="6"/>
      <c r="R50" s="6"/>
    </row>
    <row r="51" spans="1:19" x14ac:dyDescent="0.3">
      <c r="J51" s="3">
        <f>MAX(K33:K43)</f>
        <v>1.8386516260000001</v>
      </c>
      <c r="P51" s="3">
        <f>MAX(Q33:Q43)</f>
        <v>0</v>
      </c>
    </row>
  </sheetData>
  <conditionalFormatting sqref="Q2:Q49 P5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W3" xr:uid="{FE3DB307-2E9F-4D5A-8386-2B30060D46F7}">
      <formula1>$Z$3:$Z$9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0A53-6CBF-4505-8B46-97AAFFFD5528}">
  <dimension ref="A1:M9"/>
  <sheetViews>
    <sheetView tabSelected="1" zoomScale="68" zoomScaleNormal="68" workbookViewId="0">
      <selection activeCell="H29" sqref="H29"/>
    </sheetView>
  </sheetViews>
  <sheetFormatPr defaultRowHeight="14.4" x14ac:dyDescent="0.3"/>
  <cols>
    <col min="1" max="1" width="4.109375" bestFit="1" customWidth="1"/>
    <col min="2" max="2" width="16.21875" bestFit="1" customWidth="1"/>
    <col min="3" max="3" width="12.33203125" bestFit="1" customWidth="1"/>
    <col min="4" max="4" width="11.109375" bestFit="1" customWidth="1"/>
    <col min="5" max="5" width="14" bestFit="1" customWidth="1"/>
    <col min="6" max="6" width="13.21875" bestFit="1" customWidth="1"/>
    <col min="7" max="7" width="12" bestFit="1" customWidth="1"/>
    <col min="8" max="8" width="16.21875" bestFit="1" customWidth="1"/>
    <col min="9" max="9" width="12.33203125" bestFit="1" customWidth="1"/>
    <col min="10" max="10" width="11.109375" bestFit="1" customWidth="1"/>
    <col min="11" max="11" width="14" bestFit="1" customWidth="1"/>
    <col min="12" max="12" width="13.21875" bestFit="1" customWidth="1"/>
    <col min="13" max="13" width="12" bestFit="1" customWidth="1"/>
  </cols>
  <sheetData>
    <row r="1" spans="1:13" x14ac:dyDescent="0.3">
      <c r="B1" s="24" t="s">
        <v>58</v>
      </c>
      <c r="C1" s="24"/>
      <c r="D1" s="24"/>
      <c r="E1" s="24"/>
      <c r="F1" s="24"/>
      <c r="G1" s="24"/>
      <c r="H1" s="24" t="s">
        <v>61</v>
      </c>
      <c r="I1" s="24"/>
      <c r="J1" s="24"/>
      <c r="K1" s="24"/>
      <c r="L1" s="24"/>
      <c r="M1" s="24"/>
    </row>
    <row r="2" spans="1:13" x14ac:dyDescent="0.3">
      <c r="A2" t="s">
        <v>42</v>
      </c>
      <c r="B2" s="25" t="s">
        <v>17</v>
      </c>
      <c r="C2" s="25" t="s">
        <v>18</v>
      </c>
      <c r="D2" s="25" t="s">
        <v>21</v>
      </c>
      <c r="E2" s="25" t="s">
        <v>22</v>
      </c>
      <c r="F2" s="25" t="s">
        <v>23</v>
      </c>
      <c r="G2" s="25" t="s">
        <v>24</v>
      </c>
      <c r="H2" s="26" t="s">
        <v>17</v>
      </c>
      <c r="I2" s="26" t="s">
        <v>18</v>
      </c>
      <c r="J2" s="26" t="s">
        <v>21</v>
      </c>
      <c r="K2" s="26" t="s">
        <v>22</v>
      </c>
      <c r="L2" s="26" t="s">
        <v>23</v>
      </c>
      <c r="M2" s="26" t="s">
        <v>24</v>
      </c>
    </row>
    <row r="3" spans="1:13" x14ac:dyDescent="0.3">
      <c r="A3">
        <v>1</v>
      </c>
      <c r="B3" s="25">
        <v>3.69</v>
      </c>
      <c r="C3" s="25">
        <v>2.4325973579999998</v>
      </c>
      <c r="D3" s="25">
        <v>0.34075952357723582</v>
      </c>
      <c r="E3" s="25">
        <v>0.98571051383095176</v>
      </c>
      <c r="F3" s="25">
        <v>1.4289486169048238E-2</v>
      </c>
      <c r="G3" s="25">
        <v>1.0125400137334508</v>
      </c>
      <c r="H3" s="26">
        <v>3.1327397690000001</v>
      </c>
      <c r="I3" s="26">
        <v>1.845948811</v>
      </c>
      <c r="J3" s="26">
        <v>0.4107557770145574</v>
      </c>
      <c r="K3" s="26">
        <v>1</v>
      </c>
      <c r="L3" s="26">
        <v>0</v>
      </c>
      <c r="M3" s="26">
        <v>1.2322673310436723</v>
      </c>
    </row>
    <row r="4" spans="1:13" x14ac:dyDescent="0.3">
      <c r="A4">
        <v>2</v>
      </c>
      <c r="B4" s="25">
        <v>3.5</v>
      </c>
      <c r="C4" s="25">
        <v>2.302528358</v>
      </c>
      <c r="D4" s="25">
        <v>0.34213475485714284</v>
      </c>
      <c r="E4" s="25">
        <v>0.79292123448274321</v>
      </c>
      <c r="F4" s="25">
        <v>0.20707876551725679</v>
      </c>
      <c r="G4" s="25">
        <v>0.88470657921869567</v>
      </c>
      <c r="H4" s="26">
        <v>3.0204810219999998</v>
      </c>
      <c r="I4" s="26">
        <v>1.747527957</v>
      </c>
      <c r="J4" s="26">
        <v>0.42144051087502576</v>
      </c>
      <c r="K4" s="26">
        <v>1</v>
      </c>
      <c r="L4" s="26">
        <v>0</v>
      </c>
      <c r="M4" s="26">
        <v>1.2643215326250772</v>
      </c>
    </row>
    <row r="5" spans="1:13" x14ac:dyDescent="0.3">
      <c r="A5">
        <v>3</v>
      </c>
      <c r="B5" s="25">
        <v>3.24</v>
      </c>
      <c r="C5" s="25">
        <v>2.1829929250000002</v>
      </c>
      <c r="D5" s="25">
        <v>0.32623675154320986</v>
      </c>
      <c r="E5" s="25">
        <v>1</v>
      </c>
      <c r="F5" s="25">
        <v>0</v>
      </c>
      <c r="G5" s="25">
        <v>0.97871025462962957</v>
      </c>
      <c r="H5" s="26">
        <v>3.0964567220000001</v>
      </c>
      <c r="I5" s="26">
        <v>1.789649617</v>
      </c>
      <c r="J5" s="26">
        <v>0.42203305982456424</v>
      </c>
      <c r="K5" s="26">
        <v>0.96000000000640018</v>
      </c>
      <c r="L5" s="26">
        <v>3.9999999993599822E-2</v>
      </c>
      <c r="M5" s="26">
        <v>1.2323365346931296</v>
      </c>
    </row>
    <row r="6" spans="1:13" x14ac:dyDescent="0.3">
      <c r="A6">
        <v>4</v>
      </c>
      <c r="B6" s="25">
        <v>3.18</v>
      </c>
      <c r="C6" s="25">
        <v>2.0693842729999998</v>
      </c>
      <c r="D6" s="25">
        <v>0.3492502286163523</v>
      </c>
      <c r="E6" s="25">
        <v>1</v>
      </c>
      <c r="F6" s="25">
        <v>0</v>
      </c>
      <c r="G6" s="25">
        <v>1.0477506858490568</v>
      </c>
      <c r="H6" s="26">
        <v>3.015248267</v>
      </c>
      <c r="I6" s="26">
        <v>1.731892464</v>
      </c>
      <c r="J6" s="26">
        <v>0.42562193536284354</v>
      </c>
      <c r="K6" s="26">
        <v>1</v>
      </c>
      <c r="L6" s="26">
        <v>0</v>
      </c>
      <c r="M6" s="26">
        <v>1.2768658060885305</v>
      </c>
    </row>
    <row r="7" spans="1:13" x14ac:dyDescent="0.3">
      <c r="A7">
        <v>5</v>
      </c>
      <c r="B7" s="25">
        <v>3.53</v>
      </c>
      <c r="C7" s="25">
        <v>2.4239954179999996</v>
      </c>
      <c r="D7" s="25">
        <v>0.31331574560906522</v>
      </c>
      <c r="E7" s="25">
        <v>1</v>
      </c>
      <c r="F7" s="25">
        <v>0</v>
      </c>
      <c r="G7" s="25">
        <v>0.93994723682719572</v>
      </c>
      <c r="H7" s="26">
        <v>3.0197015600000001</v>
      </c>
      <c r="I7" s="26">
        <v>1.7470330869999999</v>
      </c>
      <c r="J7" s="26">
        <v>0.42145505034610115</v>
      </c>
      <c r="K7" s="26">
        <v>1</v>
      </c>
      <c r="L7" s="26">
        <v>0</v>
      </c>
      <c r="M7" s="26">
        <v>1.2643651510383034</v>
      </c>
    </row>
    <row r="8" spans="1:13" x14ac:dyDescent="0.3">
      <c r="A8">
        <v>6</v>
      </c>
      <c r="B8" s="25">
        <v>3.37</v>
      </c>
      <c r="C8" s="25">
        <v>2.0997507100000004</v>
      </c>
      <c r="D8" s="25">
        <v>0.37692857270029667</v>
      </c>
      <c r="E8" s="25">
        <v>0.97973058891497755</v>
      </c>
      <c r="F8" s="25">
        <v>2.0269411085022448E-2</v>
      </c>
      <c r="G8" s="25">
        <v>1.1155054777213838</v>
      </c>
      <c r="H8" s="26">
        <v>3.1693964139999999</v>
      </c>
      <c r="I8" s="26">
        <v>1.8454563669999999</v>
      </c>
      <c r="J8" s="26">
        <v>0.41772623997169706</v>
      </c>
      <c r="K8" s="26">
        <v>0.95923261390561432</v>
      </c>
      <c r="L8" s="26">
        <v>4.0767386094385683E-2</v>
      </c>
      <c r="M8" s="26">
        <v>1.2191195061017268</v>
      </c>
    </row>
    <row r="9" spans="1:13" x14ac:dyDescent="0.3">
      <c r="A9">
        <v>7</v>
      </c>
      <c r="B9" s="25">
        <v>3.61</v>
      </c>
      <c r="C9" s="25">
        <v>2.425766522</v>
      </c>
      <c r="D9" s="25">
        <v>0.32804251468144041</v>
      </c>
      <c r="E9" s="25">
        <v>0.93846987442179408</v>
      </c>
      <c r="F9" s="25">
        <v>6.1530125578205919E-2</v>
      </c>
      <c r="G9" s="25">
        <v>0.94375854979764229</v>
      </c>
      <c r="H9" s="26">
        <v>3.1001663769999999</v>
      </c>
      <c r="I9" s="26">
        <v>1.8386516260000001</v>
      </c>
      <c r="J9" s="26">
        <v>0.4069184029473783</v>
      </c>
      <c r="K9" s="26">
        <v>1</v>
      </c>
      <c r="L9" s="26">
        <v>0</v>
      </c>
      <c r="M9" s="26">
        <v>1.220755208842135</v>
      </c>
    </row>
  </sheetData>
  <mergeCells count="2">
    <mergeCell ref="H1:M1"/>
    <mergeCell ref="B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DFB9-115D-48E5-A075-3E7C86302C3B}">
  <dimension ref="A1:R50"/>
  <sheetViews>
    <sheetView workbookViewId="0">
      <selection activeCell="A2" sqref="A1:D2"/>
    </sheetView>
  </sheetViews>
  <sheetFormatPr defaultRowHeight="14.4" x14ac:dyDescent="0.3"/>
  <cols>
    <col min="1" max="2" width="9" style="1" bestFit="1" customWidth="1"/>
    <col min="4" max="4" width="9.6640625" customWidth="1"/>
  </cols>
  <sheetData>
    <row r="1" spans="1:18" ht="15" thickBot="1" x14ac:dyDescent="0.35">
      <c r="A1" s="9" t="s">
        <v>1</v>
      </c>
      <c r="B1" s="18" t="s">
        <v>11</v>
      </c>
      <c r="C1" s="20" t="s">
        <v>50</v>
      </c>
      <c r="D1" s="20" t="s">
        <v>51</v>
      </c>
      <c r="E1" t="s">
        <v>52</v>
      </c>
      <c r="F1" t="s">
        <v>53</v>
      </c>
    </row>
    <row r="2" spans="1:18" ht="15" thickBot="1" x14ac:dyDescent="0.35">
      <c r="A2" s="9" cm="1">
        <f t="array" ref="A2:A49">_xlfn._xlws.FILTER(task4ForecastsPVandDemand_Run1_OPTIMISE_BY_HAND_TB[taskForecastDemandMW],task4ForecastsPVandDemand_Run1_OPTIMISE_BY_HAND_TB[D]=R3)</f>
        <v>1.5761570760000001</v>
      </c>
      <c r="B2" s="9" cm="1">
        <f t="array" ref="B2:B49">_xlfn._xlws.FILTER(task4ForecastsPVandDemand_Run1_OPTIMISE_BY_HAND_TB[taskForecsatPVMW],task4ForecastsPVandDemand_Run1_OPTIMISE_BY_HAND_TB[D]=R3)</f>
        <v>0</v>
      </c>
      <c r="C2" s="20" cm="1">
        <f t="array" ref="C2:C49">_xlfn._xlws.FILTER(task4_actual[Demand],task4_actual[D]=R3)</f>
        <v>1.6</v>
      </c>
      <c r="D2" s="20" cm="1">
        <f t="array" ref="D2:D49">_xlfn._xlws.FILTER(task4_actual[PV],task4_actual[D]=R3)</f>
        <v>0</v>
      </c>
      <c r="E2" s="20" cm="1">
        <f t="array" ref="E2:E49">_xlfn._xlws.FILTER(task4_benchmark[Demand],task4_benchmark[D]=R3)</f>
        <v>1.64</v>
      </c>
      <c r="F2" s="20" cm="1">
        <f t="array" ref="F2:F49">_xlfn._xlws.FILTER(task4_benchmark[PV],task4_benchmark[D]=R3)</f>
        <v>0</v>
      </c>
    </row>
    <row r="3" spans="1:18" ht="15" thickBot="1" x14ac:dyDescent="0.35">
      <c r="A3" s="9">
        <v>1.51481098</v>
      </c>
      <c r="B3" s="18">
        <v>0</v>
      </c>
      <c r="C3" s="20">
        <v>1.54</v>
      </c>
      <c r="D3" s="20">
        <v>0</v>
      </c>
      <c r="E3">
        <v>1.56</v>
      </c>
      <c r="F3">
        <v>0</v>
      </c>
      <c r="Q3" t="s">
        <v>42</v>
      </c>
      <c r="R3">
        <v>7</v>
      </c>
    </row>
    <row r="4" spans="1:18" ht="15" thickBot="1" x14ac:dyDescent="0.35">
      <c r="A4" s="9">
        <v>1.4497838169999999</v>
      </c>
      <c r="B4" s="18">
        <v>0</v>
      </c>
      <c r="C4" s="20">
        <v>1.49</v>
      </c>
      <c r="D4" s="20">
        <v>0</v>
      </c>
      <c r="E4">
        <v>1.49</v>
      </c>
      <c r="F4">
        <v>0</v>
      </c>
    </row>
    <row r="5" spans="1:18" ht="15" thickBot="1" x14ac:dyDescent="0.35">
      <c r="A5" s="9">
        <v>1.4009938369999999</v>
      </c>
      <c r="B5" s="18">
        <v>0</v>
      </c>
      <c r="C5" s="20">
        <v>1.43</v>
      </c>
      <c r="D5" s="20">
        <v>0</v>
      </c>
      <c r="E5">
        <v>1.47</v>
      </c>
      <c r="F5">
        <v>0</v>
      </c>
    </row>
    <row r="6" spans="1:18" ht="15" thickBot="1" x14ac:dyDescent="0.35">
      <c r="A6" s="9">
        <v>1.3980045539999999</v>
      </c>
      <c r="B6" s="18">
        <v>0</v>
      </c>
      <c r="C6" s="20">
        <v>1.4</v>
      </c>
      <c r="D6" s="20">
        <v>0</v>
      </c>
      <c r="E6">
        <v>1.45</v>
      </c>
      <c r="F6">
        <v>0</v>
      </c>
    </row>
    <row r="7" spans="1:18" ht="15" thickBot="1" x14ac:dyDescent="0.35">
      <c r="A7" s="9">
        <v>1.3656922549999999</v>
      </c>
      <c r="B7" s="18">
        <v>0</v>
      </c>
      <c r="C7" s="20">
        <v>1.38</v>
      </c>
      <c r="D7" s="20">
        <v>0</v>
      </c>
      <c r="E7">
        <v>1.44</v>
      </c>
      <c r="F7">
        <v>0</v>
      </c>
    </row>
    <row r="8" spans="1:18" ht="15" thickBot="1" x14ac:dyDescent="0.35">
      <c r="A8" s="9">
        <v>1.3684802300000001</v>
      </c>
      <c r="B8" s="18">
        <v>0</v>
      </c>
      <c r="C8" s="20">
        <v>1.38</v>
      </c>
      <c r="D8" s="20">
        <v>0</v>
      </c>
      <c r="E8">
        <v>1.45</v>
      </c>
      <c r="F8">
        <v>0</v>
      </c>
    </row>
    <row r="9" spans="1:18" ht="15" thickBot="1" x14ac:dyDescent="0.35">
      <c r="A9" s="9">
        <v>1.3491571570000001</v>
      </c>
      <c r="B9" s="18">
        <v>0</v>
      </c>
      <c r="C9" s="20">
        <v>1.38</v>
      </c>
      <c r="D9" s="20">
        <v>0</v>
      </c>
      <c r="E9">
        <v>1.38</v>
      </c>
      <c r="F9">
        <v>0</v>
      </c>
    </row>
    <row r="10" spans="1:18" ht="15" thickBot="1" x14ac:dyDescent="0.35">
      <c r="A10" s="9">
        <v>1.401644814</v>
      </c>
      <c r="B10" s="18">
        <v>1.3062506999999999E-2</v>
      </c>
      <c r="C10" s="20">
        <v>1.41</v>
      </c>
      <c r="D10" s="20">
        <v>0</v>
      </c>
      <c r="E10">
        <v>1.45</v>
      </c>
      <c r="F10">
        <v>0.01</v>
      </c>
    </row>
    <row r="11" spans="1:18" ht="15" thickBot="1" x14ac:dyDescent="0.35">
      <c r="A11" s="9">
        <v>1.509213414</v>
      </c>
      <c r="B11" s="18">
        <v>1.3062506999999999E-2</v>
      </c>
      <c r="C11" s="20">
        <v>1.53</v>
      </c>
      <c r="D11" s="20">
        <v>0</v>
      </c>
      <c r="E11">
        <v>1.56</v>
      </c>
      <c r="F11">
        <v>0.06</v>
      </c>
    </row>
    <row r="12" spans="1:18" ht="15" thickBot="1" x14ac:dyDescent="0.35">
      <c r="A12" s="9">
        <v>1.8381137540000001</v>
      </c>
      <c r="B12" s="18">
        <v>7.4164840999999995E-2</v>
      </c>
      <c r="C12" s="20">
        <v>1.75</v>
      </c>
      <c r="D12" s="20">
        <v>0.03</v>
      </c>
      <c r="E12">
        <v>1.64</v>
      </c>
      <c r="F12">
        <v>0.12</v>
      </c>
    </row>
    <row r="13" spans="1:18" ht="15" thickBot="1" x14ac:dyDescent="0.35">
      <c r="A13" s="9">
        <v>2.0906821720000002</v>
      </c>
      <c r="B13" s="18">
        <v>0.112800069</v>
      </c>
      <c r="C13" s="20">
        <v>1.97</v>
      </c>
      <c r="D13" s="20">
        <v>0.08</v>
      </c>
      <c r="E13">
        <v>2</v>
      </c>
      <c r="F13">
        <v>0.2</v>
      </c>
    </row>
    <row r="14" spans="1:18" ht="15" thickBot="1" x14ac:dyDescent="0.35">
      <c r="A14" s="9">
        <v>2.4951968710000001</v>
      </c>
      <c r="B14" s="18">
        <v>0.30258378699999999</v>
      </c>
      <c r="C14" s="20">
        <v>2.35</v>
      </c>
      <c r="D14" s="20">
        <v>0.11</v>
      </c>
      <c r="E14">
        <v>2.34</v>
      </c>
      <c r="F14">
        <v>0.6</v>
      </c>
    </row>
    <row r="15" spans="1:18" ht="15" thickBot="1" x14ac:dyDescent="0.35">
      <c r="A15" s="9">
        <v>2.593715065</v>
      </c>
      <c r="B15" s="18">
        <v>0.33820281499999999</v>
      </c>
      <c r="C15" s="20">
        <v>2.57</v>
      </c>
      <c r="D15" s="20">
        <v>0.19</v>
      </c>
      <c r="E15">
        <v>2.5299999999999998</v>
      </c>
      <c r="F15">
        <v>0.89</v>
      </c>
    </row>
    <row r="16" spans="1:18" ht="15" thickBot="1" x14ac:dyDescent="0.35">
      <c r="A16" s="9">
        <v>2.6945445330000002</v>
      </c>
      <c r="B16" s="18">
        <v>0.60552794300000001</v>
      </c>
      <c r="C16" s="20">
        <v>2.82</v>
      </c>
      <c r="D16" s="20">
        <v>0.28000000000000003</v>
      </c>
      <c r="E16">
        <v>2.7</v>
      </c>
      <c r="F16">
        <v>1.32</v>
      </c>
    </row>
    <row r="17" spans="1:6" ht="15" thickBot="1" x14ac:dyDescent="0.35">
      <c r="A17" s="9">
        <v>2.6819072369999999</v>
      </c>
      <c r="B17" s="18">
        <v>0.70299323800000002</v>
      </c>
      <c r="C17" s="20">
        <v>2.92</v>
      </c>
      <c r="D17" s="20">
        <v>0.36</v>
      </c>
      <c r="E17">
        <v>2.64</v>
      </c>
      <c r="F17">
        <v>1.43</v>
      </c>
    </row>
    <row r="18" spans="1:6" ht="15" thickBot="1" x14ac:dyDescent="0.35">
      <c r="A18" s="9">
        <v>2.7553697869999998</v>
      </c>
      <c r="B18" s="18">
        <v>0.807637775</v>
      </c>
      <c r="C18" s="20">
        <v>2.92</v>
      </c>
      <c r="D18" s="20">
        <v>0.56000000000000005</v>
      </c>
      <c r="E18">
        <v>2.59</v>
      </c>
      <c r="F18">
        <v>1.33</v>
      </c>
    </row>
    <row r="19" spans="1:6" ht="15" thickBot="1" x14ac:dyDescent="0.35">
      <c r="A19" s="9">
        <v>2.7211905600000001</v>
      </c>
      <c r="B19" s="18">
        <v>0.89512638300000003</v>
      </c>
      <c r="C19" s="20">
        <v>2.92</v>
      </c>
      <c r="D19" s="20">
        <v>0.77</v>
      </c>
      <c r="E19">
        <v>2.63</v>
      </c>
      <c r="F19">
        <v>1.85</v>
      </c>
    </row>
    <row r="20" spans="1:6" ht="15" thickBot="1" x14ac:dyDescent="0.35">
      <c r="A20" s="9">
        <v>2.658530077</v>
      </c>
      <c r="B20" s="18">
        <v>1.3407848229999999</v>
      </c>
      <c r="C20" s="20">
        <v>2.93</v>
      </c>
      <c r="D20" s="20">
        <v>0.86</v>
      </c>
      <c r="E20">
        <v>2.81</v>
      </c>
      <c r="F20">
        <v>1.92</v>
      </c>
    </row>
    <row r="21" spans="1:6" ht="15" thickBot="1" x14ac:dyDescent="0.35">
      <c r="A21" s="9">
        <v>2.6109792430000001</v>
      </c>
      <c r="B21" s="18">
        <v>1.3628617679999999</v>
      </c>
      <c r="C21" s="20">
        <v>2.84</v>
      </c>
      <c r="D21" s="20">
        <v>1.02</v>
      </c>
      <c r="E21">
        <v>2.75</v>
      </c>
      <c r="F21">
        <v>1.7</v>
      </c>
    </row>
    <row r="22" spans="1:6" ht="15" thickBot="1" x14ac:dyDescent="0.35">
      <c r="A22" s="9">
        <v>2.5647215249999999</v>
      </c>
      <c r="B22" s="18">
        <v>1.684940176</v>
      </c>
      <c r="C22" s="20">
        <v>2.81</v>
      </c>
      <c r="D22" s="20">
        <v>1.48</v>
      </c>
      <c r="E22">
        <v>2.58</v>
      </c>
      <c r="F22">
        <v>2.5499999999999998</v>
      </c>
    </row>
    <row r="23" spans="1:6" ht="15" thickBot="1" x14ac:dyDescent="0.35">
      <c r="A23" s="9">
        <v>2.537242306</v>
      </c>
      <c r="B23" s="18">
        <v>1.4511804319999999</v>
      </c>
      <c r="C23" s="20">
        <v>2.79</v>
      </c>
      <c r="D23" s="20">
        <v>1.53</v>
      </c>
      <c r="E23">
        <v>2.38</v>
      </c>
      <c r="F23">
        <v>3.38</v>
      </c>
    </row>
    <row r="24" spans="1:6" ht="15" thickBot="1" x14ac:dyDescent="0.35">
      <c r="A24" s="9">
        <v>2.4863891749999998</v>
      </c>
      <c r="B24" s="18">
        <v>1.93163376</v>
      </c>
      <c r="C24" s="20">
        <v>2.83</v>
      </c>
      <c r="D24" s="20">
        <v>1.4</v>
      </c>
      <c r="E24">
        <v>2.77</v>
      </c>
      <c r="F24">
        <v>2.4500000000000002</v>
      </c>
    </row>
    <row r="25" spans="1:6" ht="15" thickBot="1" x14ac:dyDescent="0.35">
      <c r="A25" s="9">
        <v>2.4563824190000001</v>
      </c>
      <c r="B25" s="18">
        <v>1.8924672149999999</v>
      </c>
      <c r="C25" s="20">
        <v>2.94</v>
      </c>
      <c r="D25" s="20">
        <v>1.26</v>
      </c>
      <c r="E25">
        <v>2.75</v>
      </c>
      <c r="F25">
        <v>1.88</v>
      </c>
    </row>
    <row r="26" spans="1:6" ht="15" thickBot="1" x14ac:dyDescent="0.35">
      <c r="A26" s="9">
        <v>2.3505084809999999</v>
      </c>
      <c r="B26" s="18">
        <v>1.865047761</v>
      </c>
      <c r="C26" s="20">
        <v>2.9</v>
      </c>
      <c r="D26" s="20">
        <v>1.04</v>
      </c>
      <c r="E26">
        <v>2.68</v>
      </c>
      <c r="F26">
        <v>2.33</v>
      </c>
    </row>
    <row r="27" spans="1:6" ht="15" thickBot="1" x14ac:dyDescent="0.35">
      <c r="A27" s="9">
        <v>2.2925112429999999</v>
      </c>
      <c r="B27" s="18">
        <v>1.8652960270000001</v>
      </c>
      <c r="C27" s="20">
        <v>2.77</v>
      </c>
      <c r="D27" s="20">
        <v>1.1499999999999999</v>
      </c>
      <c r="E27">
        <v>2.88</v>
      </c>
      <c r="F27">
        <v>0.67</v>
      </c>
    </row>
    <row r="28" spans="1:6" ht="15" thickBot="1" x14ac:dyDescent="0.35">
      <c r="A28" s="9">
        <v>2.3150240439999998</v>
      </c>
      <c r="B28" s="18">
        <v>1.8327218919999999</v>
      </c>
      <c r="C28" s="20">
        <v>2.46</v>
      </c>
      <c r="D28" s="20">
        <v>2.19</v>
      </c>
      <c r="E28">
        <v>2.66</v>
      </c>
      <c r="F28">
        <v>1.41</v>
      </c>
    </row>
    <row r="29" spans="1:6" ht="15" thickBot="1" x14ac:dyDescent="0.35">
      <c r="A29" s="9">
        <v>2.308079545</v>
      </c>
      <c r="B29" s="18">
        <v>1.7799208209999999</v>
      </c>
      <c r="C29" s="20">
        <v>2.71</v>
      </c>
      <c r="D29" s="20">
        <v>1.99</v>
      </c>
      <c r="E29">
        <v>2.4500000000000002</v>
      </c>
      <c r="F29">
        <v>2.4</v>
      </c>
    </row>
    <row r="30" spans="1:6" ht="15" thickBot="1" x14ac:dyDescent="0.35">
      <c r="A30" s="9">
        <v>2.4008802280000001</v>
      </c>
      <c r="B30" s="18">
        <v>1.63481655</v>
      </c>
      <c r="C30" s="20">
        <v>2.77</v>
      </c>
      <c r="D30" s="20">
        <v>0.84</v>
      </c>
      <c r="E30">
        <v>2.4900000000000002</v>
      </c>
      <c r="F30">
        <v>0.86</v>
      </c>
    </row>
    <row r="31" spans="1:6" ht="15" thickBot="1" x14ac:dyDescent="0.35">
      <c r="A31" s="9">
        <v>2.5382917329999999</v>
      </c>
      <c r="B31" s="18">
        <v>1.646305701</v>
      </c>
      <c r="C31" s="20">
        <v>2.67</v>
      </c>
      <c r="D31" s="20">
        <v>0.94</v>
      </c>
      <c r="E31">
        <v>2.4900000000000002</v>
      </c>
      <c r="F31">
        <v>1.31</v>
      </c>
    </row>
    <row r="32" spans="1:6" ht="15" thickBot="1" x14ac:dyDescent="0.35">
      <c r="A32" s="10">
        <v>2.7285481890000001</v>
      </c>
      <c r="B32" s="7">
        <v>0.95562922400000005</v>
      </c>
      <c r="C32" s="20">
        <v>2.98</v>
      </c>
      <c r="D32" s="20">
        <v>0.81</v>
      </c>
      <c r="E32">
        <v>2.77</v>
      </c>
      <c r="F32">
        <v>0.97</v>
      </c>
    </row>
    <row r="33" spans="1:6" ht="15.6" thickTop="1" thickBot="1" x14ac:dyDescent="0.35">
      <c r="A33" s="13">
        <v>2.9331921649999999</v>
      </c>
      <c r="B33" s="17">
        <v>0.84108763399999997</v>
      </c>
      <c r="C33" s="20">
        <v>3.39</v>
      </c>
      <c r="D33" s="20">
        <v>0.59</v>
      </c>
      <c r="E33">
        <v>3.08</v>
      </c>
      <c r="F33">
        <v>0.39</v>
      </c>
    </row>
    <row r="34" spans="1:6" ht="15" thickBot="1" x14ac:dyDescent="0.35">
      <c r="A34" s="9">
        <v>2.9528539889999998</v>
      </c>
      <c r="B34" s="18">
        <v>0.52947393099999995</v>
      </c>
      <c r="C34" s="20">
        <v>3.54</v>
      </c>
      <c r="D34" s="20">
        <v>0.88</v>
      </c>
      <c r="E34">
        <v>3.31</v>
      </c>
      <c r="F34">
        <v>0.83</v>
      </c>
    </row>
    <row r="35" spans="1:6" ht="15" thickBot="1" x14ac:dyDescent="0.35">
      <c r="A35" s="9">
        <v>3.1001663769999999</v>
      </c>
      <c r="B35" s="18">
        <v>0.58436843999999999</v>
      </c>
      <c r="C35" s="20">
        <v>3.61</v>
      </c>
      <c r="D35" s="20">
        <v>0.73</v>
      </c>
      <c r="E35">
        <v>3.56</v>
      </c>
      <c r="F35">
        <v>0.37</v>
      </c>
    </row>
    <row r="36" spans="1:6" ht="15" thickBot="1" x14ac:dyDescent="0.35">
      <c r="A36" s="9">
        <v>3.099377858</v>
      </c>
      <c r="B36" s="18">
        <v>0.90876683199999997</v>
      </c>
      <c r="C36" s="20">
        <v>3.58</v>
      </c>
      <c r="D36" s="20">
        <v>0.56000000000000005</v>
      </c>
      <c r="E36">
        <v>3.42</v>
      </c>
      <c r="F36">
        <v>0.72</v>
      </c>
    </row>
    <row r="37" spans="1:6" ht="15" thickBot="1" x14ac:dyDescent="0.35">
      <c r="A37" s="9">
        <v>3.0841444660000001</v>
      </c>
      <c r="B37" s="18">
        <v>0.53314286700000002</v>
      </c>
      <c r="C37" s="20">
        <v>3.52</v>
      </c>
      <c r="D37" s="20">
        <v>0.19</v>
      </c>
      <c r="E37">
        <v>3.26</v>
      </c>
      <c r="F37">
        <v>0.68</v>
      </c>
    </row>
    <row r="38" spans="1:6" ht="15" thickBot="1" x14ac:dyDescent="0.35">
      <c r="A38" s="9">
        <v>2.9982779430000002</v>
      </c>
      <c r="B38" s="18">
        <v>0.44684241800000002</v>
      </c>
      <c r="C38" s="20">
        <v>3.25</v>
      </c>
      <c r="D38" s="20">
        <v>0.39</v>
      </c>
      <c r="E38">
        <v>3.11</v>
      </c>
      <c r="F38">
        <v>0.79</v>
      </c>
    </row>
    <row r="39" spans="1:6" ht="15" thickBot="1" x14ac:dyDescent="0.35">
      <c r="A39" s="9">
        <v>2.9530730169999999</v>
      </c>
      <c r="B39" s="18">
        <v>0.20468319800000001</v>
      </c>
      <c r="C39" s="20">
        <v>3.07</v>
      </c>
      <c r="D39" s="20">
        <v>0.39</v>
      </c>
      <c r="E39">
        <v>2.84</v>
      </c>
      <c r="F39">
        <v>0.32</v>
      </c>
    </row>
    <row r="40" spans="1:6" ht="15" thickBot="1" x14ac:dyDescent="0.35">
      <c r="A40" s="9">
        <v>2.8813483080000002</v>
      </c>
      <c r="B40" s="18">
        <v>9.0031955999999996E-2</v>
      </c>
      <c r="C40" s="20">
        <v>2.91</v>
      </c>
      <c r="D40" s="20">
        <v>0.25</v>
      </c>
      <c r="E40">
        <v>2.69</v>
      </c>
      <c r="F40">
        <v>0.21</v>
      </c>
    </row>
    <row r="41" spans="1:6" ht="15" thickBot="1" x14ac:dyDescent="0.35">
      <c r="A41" s="9">
        <v>2.818424582</v>
      </c>
      <c r="B41" s="18">
        <v>7.3966256999999994E-2</v>
      </c>
      <c r="C41" s="20">
        <v>2.79</v>
      </c>
      <c r="D41" s="20">
        <v>0.08</v>
      </c>
      <c r="E41">
        <v>2.52</v>
      </c>
      <c r="F41">
        <v>0.12</v>
      </c>
    </row>
    <row r="42" spans="1:6" ht="15" thickBot="1" x14ac:dyDescent="0.35">
      <c r="A42" s="9">
        <v>2.7446615579999998</v>
      </c>
      <c r="B42" s="18">
        <v>0</v>
      </c>
      <c r="C42" s="20">
        <v>2.63</v>
      </c>
      <c r="D42" s="20">
        <v>0.01</v>
      </c>
      <c r="E42">
        <v>2.52</v>
      </c>
      <c r="F42">
        <v>0.02</v>
      </c>
    </row>
    <row r="43" spans="1:6" ht="15" thickBot="1" x14ac:dyDescent="0.35">
      <c r="A43" s="16">
        <v>2.6567712189999999</v>
      </c>
      <c r="B43" s="19">
        <v>0</v>
      </c>
      <c r="C43" s="20">
        <v>2.63</v>
      </c>
      <c r="D43" s="20">
        <v>0</v>
      </c>
      <c r="E43">
        <v>2.5099999999999998</v>
      </c>
      <c r="F43">
        <v>0</v>
      </c>
    </row>
    <row r="44" spans="1:6" ht="15.6" thickTop="1" thickBot="1" x14ac:dyDescent="0.35">
      <c r="A44" s="11">
        <v>2.4621518710000001</v>
      </c>
      <c r="B44" s="8">
        <v>0</v>
      </c>
      <c r="C44" s="20">
        <v>2.59</v>
      </c>
      <c r="D44" s="20">
        <v>0</v>
      </c>
      <c r="E44">
        <v>2.44</v>
      </c>
      <c r="F44">
        <v>0</v>
      </c>
    </row>
    <row r="45" spans="1:6" ht="15" thickBot="1" x14ac:dyDescent="0.35">
      <c r="A45" s="9">
        <v>2.2268178120000002</v>
      </c>
      <c r="B45" s="18">
        <v>0</v>
      </c>
      <c r="C45" s="20">
        <v>2.35</v>
      </c>
      <c r="D45" s="20">
        <v>0</v>
      </c>
      <c r="E45">
        <v>2.2799999999999998</v>
      </c>
      <c r="F45">
        <v>0</v>
      </c>
    </row>
    <row r="46" spans="1:6" ht="15" thickBot="1" x14ac:dyDescent="0.35">
      <c r="A46" s="9">
        <v>1.9918430069999999</v>
      </c>
      <c r="B46" s="18">
        <v>0</v>
      </c>
      <c r="C46" s="20">
        <v>2.02</v>
      </c>
      <c r="D46" s="20">
        <v>0</v>
      </c>
      <c r="E46">
        <v>2.0299999999999998</v>
      </c>
      <c r="F46">
        <v>0</v>
      </c>
    </row>
    <row r="47" spans="1:6" ht="15" thickBot="1" x14ac:dyDescent="0.35">
      <c r="A47" s="9">
        <v>1.7746652860000001</v>
      </c>
      <c r="B47" s="18">
        <v>0</v>
      </c>
      <c r="C47" s="20">
        <v>1.83</v>
      </c>
      <c r="D47" s="20">
        <v>0</v>
      </c>
      <c r="E47">
        <v>1.8</v>
      </c>
      <c r="F47">
        <v>0</v>
      </c>
    </row>
    <row r="48" spans="1:6" ht="15" thickBot="1" x14ac:dyDescent="0.35">
      <c r="A48" s="9">
        <v>1.6776794909999999</v>
      </c>
      <c r="B48" s="18">
        <v>0</v>
      </c>
      <c r="C48" s="20">
        <v>1.74</v>
      </c>
      <c r="D48" s="20">
        <v>0</v>
      </c>
      <c r="E48">
        <v>1.72</v>
      </c>
      <c r="F48">
        <v>0</v>
      </c>
    </row>
    <row r="49" spans="1:6" ht="15" thickBot="1" x14ac:dyDescent="0.35">
      <c r="A49" s="9">
        <v>1.590052491</v>
      </c>
      <c r="B49" s="18">
        <v>0</v>
      </c>
      <c r="C49" s="20">
        <v>1.61</v>
      </c>
      <c r="D49" s="20">
        <v>0</v>
      </c>
      <c r="E49">
        <v>1.61</v>
      </c>
      <c r="F49">
        <v>0</v>
      </c>
    </row>
    <row r="50" spans="1:6" x14ac:dyDescent="0.3">
      <c r="A50" s="4"/>
      <c r="B50" s="4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AFACC0-D7E7-49CC-9509-8F1DB8B06260}">
          <x14:formula1>
            <xm:f>Optimiser!$Y$3:$Y$9</xm:f>
          </x14:formula1>
          <xm:sqref>R3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2641-D663-4533-B358-2C7EB0448D6B}">
  <dimension ref="A1:B49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s="21">
        <v>44021</v>
      </c>
      <c r="B2" s="6">
        <v>0</v>
      </c>
    </row>
    <row r="3" spans="1:2" x14ac:dyDescent="0.3">
      <c r="A3" s="21">
        <v>44021.020833333336</v>
      </c>
      <c r="B3" s="6">
        <v>0</v>
      </c>
    </row>
    <row r="4" spans="1:2" x14ac:dyDescent="0.3">
      <c r="A4" s="21">
        <v>44021.041666666664</v>
      </c>
      <c r="B4" s="6">
        <v>0</v>
      </c>
    </row>
    <row r="5" spans="1:2" x14ac:dyDescent="0.3">
      <c r="A5" s="21">
        <v>44021.0625</v>
      </c>
      <c r="B5" s="6">
        <v>0</v>
      </c>
    </row>
    <row r="6" spans="1:2" x14ac:dyDescent="0.3">
      <c r="A6" s="21">
        <v>44021.083333333336</v>
      </c>
      <c r="B6" s="6">
        <v>0</v>
      </c>
    </row>
    <row r="7" spans="1:2" x14ac:dyDescent="0.3">
      <c r="A7" s="21">
        <v>44021.104166666664</v>
      </c>
      <c r="B7" s="6">
        <v>0</v>
      </c>
    </row>
    <row r="8" spans="1:2" x14ac:dyDescent="0.3">
      <c r="A8" s="21">
        <v>44021.125</v>
      </c>
      <c r="B8" s="6">
        <v>0</v>
      </c>
    </row>
    <row r="9" spans="1:2" x14ac:dyDescent="0.3">
      <c r="A9" s="21">
        <v>44021.145833333336</v>
      </c>
      <c r="B9" s="6">
        <v>0</v>
      </c>
    </row>
    <row r="10" spans="1:2" x14ac:dyDescent="0.3">
      <c r="A10" s="21">
        <v>44021.166666666664</v>
      </c>
      <c r="B10" s="6">
        <v>0</v>
      </c>
    </row>
    <row r="11" spans="1:2" x14ac:dyDescent="0.3">
      <c r="A11" s="21">
        <v>44021.1875</v>
      </c>
      <c r="B11" s="6">
        <v>0</v>
      </c>
    </row>
    <row r="12" spans="1:2" x14ac:dyDescent="0.3">
      <c r="A12" s="21">
        <v>44021.208333333336</v>
      </c>
      <c r="B12" s="6">
        <v>0</v>
      </c>
    </row>
    <row r="13" spans="1:2" x14ac:dyDescent="0.3">
      <c r="A13" s="21">
        <v>44021.229166666664</v>
      </c>
      <c r="B13" s="6">
        <v>0</v>
      </c>
    </row>
    <row r="14" spans="1:2" x14ac:dyDescent="0.3">
      <c r="A14" s="21">
        <v>44021.25</v>
      </c>
      <c r="B14" s="6">
        <v>0</v>
      </c>
    </row>
    <row r="15" spans="1:2" x14ac:dyDescent="0.3">
      <c r="A15" s="21">
        <v>44021.270833333336</v>
      </c>
      <c r="B15" s="6">
        <v>0</v>
      </c>
    </row>
    <row r="16" spans="1:2" x14ac:dyDescent="0.3">
      <c r="A16" s="21">
        <v>44021.291666666664</v>
      </c>
      <c r="B16" s="6">
        <v>0</v>
      </c>
    </row>
    <row r="17" spans="1:2" x14ac:dyDescent="0.3">
      <c r="A17" s="21">
        <v>44021.3125</v>
      </c>
      <c r="B17" s="6">
        <v>0</v>
      </c>
    </row>
    <row r="18" spans="1:2" x14ac:dyDescent="0.3">
      <c r="A18" s="21">
        <v>44021.333333333336</v>
      </c>
      <c r="B18" s="6">
        <v>0</v>
      </c>
    </row>
    <row r="19" spans="1:2" x14ac:dyDescent="0.3">
      <c r="A19" s="21">
        <v>44021.354166666664</v>
      </c>
      <c r="B19" s="6">
        <v>0</v>
      </c>
    </row>
    <row r="20" spans="1:2" x14ac:dyDescent="0.3">
      <c r="A20" s="21">
        <v>44021.375</v>
      </c>
      <c r="B20" s="6">
        <v>0.14752910541748596</v>
      </c>
    </row>
    <row r="21" spans="1:2" x14ac:dyDescent="0.3">
      <c r="A21" s="21">
        <v>44021.395833333336</v>
      </c>
      <c r="B21" s="6">
        <v>0.83742559999444433</v>
      </c>
    </row>
    <row r="22" spans="1:2" x14ac:dyDescent="0.3">
      <c r="A22" s="21">
        <v>44021.416666666664</v>
      </c>
      <c r="B22" s="6">
        <v>0.83742559999444433</v>
      </c>
    </row>
    <row r="23" spans="1:2" x14ac:dyDescent="0.3">
      <c r="A23" s="21">
        <v>44021.4375</v>
      </c>
      <c r="B23" s="6">
        <v>0.99836994559444425</v>
      </c>
    </row>
    <row r="24" spans="1:2" x14ac:dyDescent="0.3">
      <c r="A24" s="21">
        <v>44021.458333333336</v>
      </c>
      <c r="B24" s="6">
        <v>1.352143632</v>
      </c>
    </row>
    <row r="25" spans="1:2" x14ac:dyDescent="0.3">
      <c r="A25" s="21">
        <v>44021.479166666664</v>
      </c>
      <c r="B25" s="6">
        <v>1.3247270504999999</v>
      </c>
    </row>
    <row r="26" spans="1:2" x14ac:dyDescent="0.3">
      <c r="A26" s="21">
        <v>44021.5</v>
      </c>
      <c r="B26" s="6">
        <v>1.3055334326999999</v>
      </c>
    </row>
    <row r="27" spans="1:2" x14ac:dyDescent="0.3">
      <c r="A27" s="21">
        <v>44021.520833333336</v>
      </c>
      <c r="B27" s="6">
        <v>1.2537294376518004</v>
      </c>
    </row>
    <row r="28" spans="1:2" x14ac:dyDescent="0.3">
      <c r="A28" s="21">
        <v>44021.541666666664</v>
      </c>
      <c r="B28" s="6">
        <v>1.2829053243999999</v>
      </c>
    </row>
    <row r="29" spans="1:2" x14ac:dyDescent="0.3">
      <c r="A29" s="21">
        <v>44021.5625</v>
      </c>
      <c r="B29" s="6">
        <v>1.2459445747</v>
      </c>
    </row>
    <row r="30" spans="1:2" x14ac:dyDescent="0.3">
      <c r="A30" s="21">
        <v>44021.583333333336</v>
      </c>
      <c r="B30" s="6">
        <v>1.144371585</v>
      </c>
    </row>
    <row r="31" spans="1:2" x14ac:dyDescent="0.3">
      <c r="A31" s="21">
        <v>44021.604166666664</v>
      </c>
      <c r="B31" s="6">
        <v>0.12904247073701525</v>
      </c>
    </row>
    <row r="32" spans="1:2" x14ac:dyDescent="0.3">
      <c r="A32" s="21">
        <v>44021.625</v>
      </c>
      <c r="B32" s="6">
        <v>0.14085224131036617</v>
      </c>
    </row>
    <row r="33" spans="1:2" x14ac:dyDescent="0.3">
      <c r="A33" s="21">
        <v>44021.645833333336</v>
      </c>
      <c r="B33" s="3">
        <v>-1.0946203967109001</v>
      </c>
    </row>
    <row r="34" spans="1:2" x14ac:dyDescent="0.3">
      <c r="A34" s="21">
        <v>44021.666666666664</v>
      </c>
      <c r="B34" s="3">
        <v>-1.1142334779988494</v>
      </c>
    </row>
    <row r="35" spans="1:2" x14ac:dyDescent="0.3">
      <c r="A35" s="21">
        <v>44021.6875</v>
      </c>
      <c r="B35" s="3">
        <v>-1.2637621989796382</v>
      </c>
    </row>
    <row r="36" spans="1:2" x14ac:dyDescent="0.3">
      <c r="A36" s="21">
        <v>44021.708333333336</v>
      </c>
      <c r="B36" s="3">
        <v>-1.2608587413756736</v>
      </c>
    </row>
    <row r="37" spans="1:2" x14ac:dyDescent="0.3">
      <c r="A37" s="21">
        <v>44021.729166666664</v>
      </c>
      <c r="B37" s="3">
        <v>-1.2455193374888449</v>
      </c>
    </row>
    <row r="38" spans="1:2" x14ac:dyDescent="0.3">
      <c r="A38" s="21">
        <v>44021.75</v>
      </c>
      <c r="B38" s="3">
        <v>-1.1596467544822042</v>
      </c>
    </row>
    <row r="39" spans="1:2" x14ac:dyDescent="0.3">
      <c r="A39" s="21">
        <v>44021.770833333336</v>
      </c>
      <c r="B39" s="3">
        <v>-1.1144213912582517</v>
      </c>
    </row>
    <row r="40" spans="1:2" x14ac:dyDescent="0.3">
      <c r="A40" s="21">
        <v>44021.791666666664</v>
      </c>
      <c r="B40" s="3">
        <v>-1.0429630808140915</v>
      </c>
    </row>
    <row r="41" spans="1:2" x14ac:dyDescent="0.3">
      <c r="A41" s="21">
        <v>44021.8125</v>
      </c>
      <c r="B41" s="3">
        <v>-0.97978758921860809</v>
      </c>
    </row>
    <row r="42" spans="1:2" x14ac:dyDescent="0.3">
      <c r="A42" s="21">
        <v>44021.833333333336</v>
      </c>
      <c r="B42" s="3">
        <v>-0.90602194903832922</v>
      </c>
    </row>
    <row r="43" spans="1:2" x14ac:dyDescent="0.3">
      <c r="A43" s="21">
        <v>44021.854166666664</v>
      </c>
      <c r="B43" s="3">
        <v>-0.81816508263460952</v>
      </c>
    </row>
    <row r="44" spans="1:2" x14ac:dyDescent="0.3">
      <c r="A44" s="21">
        <v>44021.875</v>
      </c>
      <c r="B44" s="6">
        <v>0</v>
      </c>
    </row>
    <row r="45" spans="1:2" x14ac:dyDescent="0.3">
      <c r="A45" s="21">
        <v>44021.895833333336</v>
      </c>
      <c r="B45" s="6">
        <v>0</v>
      </c>
    </row>
    <row r="46" spans="1:2" x14ac:dyDescent="0.3">
      <c r="A46" s="21">
        <v>44021.916666666664</v>
      </c>
      <c r="B46" s="6">
        <v>0</v>
      </c>
    </row>
    <row r="47" spans="1:2" x14ac:dyDescent="0.3">
      <c r="A47" s="21">
        <v>44021.9375</v>
      </c>
      <c r="B47" s="6">
        <v>0</v>
      </c>
    </row>
    <row r="48" spans="1:2" x14ac:dyDescent="0.3">
      <c r="A48" s="21">
        <v>44021.958333333336</v>
      </c>
      <c r="B48" s="6">
        <v>0</v>
      </c>
    </row>
    <row r="49" spans="1:2" x14ac:dyDescent="0.3">
      <c r="A49" s="21">
        <v>44021.979166666664</v>
      </c>
      <c r="B49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1761-5D67-4257-A7EB-BDBC8341A106}">
  <dimension ref="A1:Q337"/>
  <sheetViews>
    <sheetView topLeftCell="F1" workbookViewId="0">
      <selection activeCell="H317" sqref="H317"/>
    </sheetView>
  </sheetViews>
  <sheetFormatPr defaultRowHeight="14.4" x14ac:dyDescent="0.3"/>
  <cols>
    <col min="1" max="1" width="13.6640625" bestFit="1" customWidth="1"/>
    <col min="2" max="2" width="13.44140625" bestFit="1" customWidth="1"/>
    <col min="3" max="3" width="7" bestFit="1" customWidth="1"/>
    <col min="4" max="4" width="7.88671875" bestFit="1" customWidth="1"/>
    <col min="5" max="5" width="14.6640625" bestFit="1" customWidth="1"/>
    <col min="6" max="6" width="4.44140625" bestFit="1" customWidth="1"/>
    <col min="7" max="7" width="4.21875" bestFit="1" customWidth="1"/>
    <col min="8" max="8" width="24.6640625" bestFit="1" customWidth="1"/>
    <col min="9" max="9" width="20.5546875" bestFit="1" customWidth="1"/>
    <col min="10" max="10" width="19.77734375" bestFit="1" customWidth="1"/>
    <col min="11" max="11" width="19.5546875" bestFit="1" customWidth="1"/>
    <col min="12" max="12" width="14.5546875" bestFit="1" customWidth="1"/>
    <col min="13" max="13" width="24.77734375" bestFit="1" customWidth="1"/>
    <col min="14" max="14" width="22.44140625" bestFit="1" customWidth="1"/>
    <col min="15" max="15" width="19.5546875" bestFit="1" customWidth="1"/>
    <col min="16" max="16" width="14.88671875" bestFit="1" customWidth="1"/>
    <col min="17" max="17" width="16.44140625" bestFit="1" customWidth="1"/>
  </cols>
  <sheetData>
    <row r="1" spans="1:1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hidden="1" x14ac:dyDescent="0.3">
      <c r="A2" s="5">
        <v>44015</v>
      </c>
      <c r="B2">
        <v>0</v>
      </c>
      <c r="C2">
        <v>4</v>
      </c>
      <c r="D2">
        <v>3</v>
      </c>
      <c r="E2" s="5">
        <v>44533.868055555555</v>
      </c>
      <c r="F2">
        <v>1</v>
      </c>
      <c r="G2">
        <v>1</v>
      </c>
      <c r="H2">
        <v>1.6060460519999999</v>
      </c>
      <c r="I2">
        <v>1.6060460519999999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hidden="1" x14ac:dyDescent="0.3">
      <c r="A3" s="5">
        <v>44015.020833333336</v>
      </c>
      <c r="B3">
        <v>0</v>
      </c>
      <c r="C3">
        <v>4</v>
      </c>
      <c r="D3">
        <v>3</v>
      </c>
      <c r="E3" s="5">
        <v>44533.868055555555</v>
      </c>
      <c r="F3">
        <v>1</v>
      </c>
      <c r="G3">
        <v>2</v>
      </c>
      <c r="H3">
        <v>1.5444954639999999</v>
      </c>
      <c r="I3">
        <v>1.5444954639999999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idden="1" x14ac:dyDescent="0.3">
      <c r="A4" s="5">
        <v>44015.041666666664</v>
      </c>
      <c r="B4">
        <v>0</v>
      </c>
      <c r="C4">
        <v>4</v>
      </c>
      <c r="D4">
        <v>3</v>
      </c>
      <c r="E4" s="5">
        <v>44533.868055555555</v>
      </c>
      <c r="F4">
        <v>1</v>
      </c>
      <c r="G4">
        <v>3</v>
      </c>
      <c r="H4">
        <v>1.4686945149999999</v>
      </c>
      <c r="I4">
        <v>1.4686945149999999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idden="1" x14ac:dyDescent="0.3">
      <c r="A5" s="5">
        <v>44015.0625</v>
      </c>
      <c r="B5">
        <v>0</v>
      </c>
      <c r="C5">
        <v>4</v>
      </c>
      <c r="D5">
        <v>3</v>
      </c>
      <c r="E5" s="5">
        <v>44533.868055555555</v>
      </c>
      <c r="F5">
        <v>1</v>
      </c>
      <c r="G5">
        <v>4</v>
      </c>
      <c r="H5">
        <v>1.4199045850000001</v>
      </c>
      <c r="I5">
        <v>1.4199045850000001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idden="1" x14ac:dyDescent="0.3">
      <c r="A6" s="5">
        <v>44015.083333333336</v>
      </c>
      <c r="B6">
        <v>0</v>
      </c>
      <c r="C6">
        <v>4</v>
      </c>
      <c r="D6">
        <v>3</v>
      </c>
      <c r="E6" s="5">
        <v>44533.868055555555</v>
      </c>
      <c r="F6">
        <v>1</v>
      </c>
      <c r="G6">
        <v>5</v>
      </c>
      <c r="H6">
        <v>1.416997563</v>
      </c>
      <c r="I6">
        <v>1.416997563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idden="1" x14ac:dyDescent="0.3">
      <c r="A7" s="5">
        <v>44015.104166666664</v>
      </c>
      <c r="B7">
        <v>0</v>
      </c>
      <c r="C7">
        <v>4</v>
      </c>
      <c r="D7">
        <v>3</v>
      </c>
      <c r="E7" s="5">
        <v>44533.868055555555</v>
      </c>
      <c r="F7">
        <v>1</v>
      </c>
      <c r="G7">
        <v>6</v>
      </c>
      <c r="H7">
        <v>1.384444971</v>
      </c>
      <c r="I7">
        <v>1.384444971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idden="1" x14ac:dyDescent="0.3">
      <c r="A8" s="5">
        <v>44015.125</v>
      </c>
      <c r="B8">
        <v>0</v>
      </c>
      <c r="C8">
        <v>4</v>
      </c>
      <c r="D8">
        <v>3</v>
      </c>
      <c r="E8" s="5">
        <v>44533.868055555555</v>
      </c>
      <c r="F8">
        <v>1</v>
      </c>
      <c r="G8">
        <v>7</v>
      </c>
      <c r="H8">
        <v>1.382308554</v>
      </c>
      <c r="I8">
        <v>1.382308554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hidden="1" x14ac:dyDescent="0.3">
      <c r="A9" s="5">
        <v>44015.145833333336</v>
      </c>
      <c r="B9">
        <v>0</v>
      </c>
      <c r="C9">
        <v>4</v>
      </c>
      <c r="D9">
        <v>3</v>
      </c>
      <c r="E9" s="5">
        <v>44533.868055555555</v>
      </c>
      <c r="F9">
        <v>1</v>
      </c>
      <c r="G9">
        <v>8</v>
      </c>
      <c r="H9">
        <v>1.3623505970000001</v>
      </c>
      <c r="I9">
        <v>1.3623505970000001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idden="1" x14ac:dyDescent="0.3">
      <c r="A10" s="5">
        <v>44015.166666666664</v>
      </c>
      <c r="B10">
        <v>0</v>
      </c>
      <c r="C10">
        <v>4</v>
      </c>
      <c r="D10">
        <v>3</v>
      </c>
      <c r="E10" s="5">
        <v>44533.868055555555</v>
      </c>
      <c r="F10">
        <v>1</v>
      </c>
      <c r="G10">
        <v>9</v>
      </c>
      <c r="H10">
        <v>1.417349022</v>
      </c>
      <c r="I10">
        <v>1.417349022</v>
      </c>
      <c r="J10">
        <v>3.1165161E-2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idden="1" x14ac:dyDescent="0.3">
      <c r="A11" s="5">
        <v>44015.1875</v>
      </c>
      <c r="B11">
        <v>0</v>
      </c>
      <c r="C11">
        <v>4</v>
      </c>
      <c r="D11">
        <v>3</v>
      </c>
      <c r="E11" s="5">
        <v>44533.868055555555</v>
      </c>
      <c r="F11">
        <v>1</v>
      </c>
      <c r="G11">
        <v>10</v>
      </c>
      <c r="H11">
        <v>1.52335906</v>
      </c>
      <c r="I11">
        <v>1.52335906</v>
      </c>
      <c r="J11">
        <v>3.1165161E-2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hidden="1" x14ac:dyDescent="0.3">
      <c r="A12" s="5">
        <v>44015.208333333336</v>
      </c>
      <c r="B12">
        <v>0</v>
      </c>
      <c r="C12">
        <v>4</v>
      </c>
      <c r="D12">
        <v>3</v>
      </c>
      <c r="E12" s="5">
        <v>44533.868055555555</v>
      </c>
      <c r="F12">
        <v>1</v>
      </c>
      <c r="G12">
        <v>11</v>
      </c>
      <c r="H12">
        <v>1.8482783389999999</v>
      </c>
      <c r="I12">
        <v>1.8482783389999999</v>
      </c>
      <c r="J12">
        <v>0.102934917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idden="1" x14ac:dyDescent="0.3">
      <c r="A13" s="5">
        <v>44015.229166666664</v>
      </c>
      <c r="B13">
        <v>0</v>
      </c>
      <c r="C13">
        <v>4</v>
      </c>
      <c r="D13">
        <v>3</v>
      </c>
      <c r="E13" s="5">
        <v>44533.868055555555</v>
      </c>
      <c r="F13">
        <v>1</v>
      </c>
      <c r="G13">
        <v>12</v>
      </c>
      <c r="H13">
        <v>2.1079713839999998</v>
      </c>
      <c r="I13">
        <v>2.1079713839999998</v>
      </c>
      <c r="J13">
        <v>0.17865846799999999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idden="1" x14ac:dyDescent="0.3">
      <c r="A14" s="5">
        <v>44015.25</v>
      </c>
      <c r="B14">
        <v>-0.16284768699999999</v>
      </c>
      <c r="C14">
        <v>4</v>
      </c>
      <c r="D14">
        <v>3</v>
      </c>
      <c r="E14" s="5">
        <v>44533.868055555555</v>
      </c>
      <c r="F14">
        <v>1</v>
      </c>
      <c r="G14">
        <v>13</v>
      </c>
      <c r="H14">
        <v>2.4983549439999999</v>
      </c>
      <c r="I14">
        <v>2.6612026310000001</v>
      </c>
      <c r="J14">
        <v>0.39718948100000001</v>
      </c>
      <c r="K14">
        <v>0.16284768699999999</v>
      </c>
      <c r="L14">
        <v>8.1423843999999995E-2</v>
      </c>
      <c r="M14">
        <v>0</v>
      </c>
      <c r="N14">
        <v>-0.16284768699999999</v>
      </c>
      <c r="O14">
        <v>0</v>
      </c>
      <c r="P14">
        <v>-0.16284768699999999</v>
      </c>
      <c r="Q14">
        <v>0</v>
      </c>
    </row>
    <row r="15" spans="1:17" hidden="1" x14ac:dyDescent="0.3">
      <c r="A15" s="5">
        <v>44015.270833333336</v>
      </c>
      <c r="B15">
        <v>-0.27199274899999998</v>
      </c>
      <c r="C15">
        <v>4</v>
      </c>
      <c r="D15">
        <v>3</v>
      </c>
      <c r="E15" s="5">
        <v>44533.868055555555</v>
      </c>
      <c r="F15">
        <v>1</v>
      </c>
      <c r="G15">
        <v>14</v>
      </c>
      <c r="H15">
        <v>2.607254019</v>
      </c>
      <c r="I15">
        <v>2.8792467679999998</v>
      </c>
      <c r="J15">
        <v>0.66339694800000004</v>
      </c>
      <c r="K15">
        <v>0.27199274899999998</v>
      </c>
      <c r="L15">
        <v>0.217420218</v>
      </c>
      <c r="M15">
        <v>0</v>
      </c>
      <c r="N15">
        <v>-0.27199274899999998</v>
      </c>
      <c r="O15">
        <v>0</v>
      </c>
      <c r="P15">
        <v>-0.27199274899999998</v>
      </c>
      <c r="Q15">
        <v>0</v>
      </c>
    </row>
    <row r="16" spans="1:17" hidden="1" x14ac:dyDescent="0.3">
      <c r="A16" s="5">
        <v>44015.291666666664</v>
      </c>
      <c r="B16">
        <v>-0.39284758400000003</v>
      </c>
      <c r="C16">
        <v>4</v>
      </c>
      <c r="D16">
        <v>3</v>
      </c>
      <c r="E16" s="5">
        <v>44533.868055555555</v>
      </c>
      <c r="F16">
        <v>1</v>
      </c>
      <c r="G16">
        <v>15</v>
      </c>
      <c r="H16">
        <v>2.6769153000000001</v>
      </c>
      <c r="I16">
        <v>3.0697628849999998</v>
      </c>
      <c r="J16">
        <v>0.95816484000000002</v>
      </c>
      <c r="K16">
        <v>0.39284758400000003</v>
      </c>
      <c r="L16">
        <v>0.41384400999999998</v>
      </c>
      <c r="M16">
        <v>0</v>
      </c>
      <c r="N16">
        <v>-0.39284758400000003</v>
      </c>
      <c r="O16">
        <v>0</v>
      </c>
      <c r="P16">
        <v>-0.39284758400000003</v>
      </c>
      <c r="Q16">
        <v>0</v>
      </c>
    </row>
    <row r="17" spans="1:17" hidden="1" x14ac:dyDescent="0.3">
      <c r="A17" s="5">
        <v>44015.3125</v>
      </c>
      <c r="B17">
        <v>-0.56655139399999999</v>
      </c>
      <c r="C17">
        <v>4</v>
      </c>
      <c r="D17">
        <v>3</v>
      </c>
      <c r="E17" s="5">
        <v>44533.868055555555</v>
      </c>
      <c r="F17">
        <v>1</v>
      </c>
      <c r="G17">
        <v>16</v>
      </c>
      <c r="H17">
        <v>2.6596923590000001</v>
      </c>
      <c r="I17">
        <v>3.2262437529999999</v>
      </c>
      <c r="J17">
        <v>1.381832669</v>
      </c>
      <c r="K17">
        <v>0.56655139399999999</v>
      </c>
      <c r="L17">
        <v>0.69711970700000003</v>
      </c>
      <c r="M17">
        <v>0</v>
      </c>
      <c r="N17">
        <v>-0.56655139399999999</v>
      </c>
      <c r="O17">
        <v>0</v>
      </c>
      <c r="P17">
        <v>-0.56655139399999999</v>
      </c>
      <c r="Q17">
        <v>0</v>
      </c>
    </row>
    <row r="18" spans="1:17" hidden="1" x14ac:dyDescent="0.3">
      <c r="A18" s="5">
        <v>44015.333333333336</v>
      </c>
      <c r="B18">
        <v>-0.54486812500000004</v>
      </c>
      <c r="C18">
        <v>4</v>
      </c>
      <c r="D18">
        <v>3</v>
      </c>
      <c r="E18" s="5">
        <v>44533.868055555555</v>
      </c>
      <c r="F18">
        <v>1</v>
      </c>
      <c r="G18">
        <v>17</v>
      </c>
      <c r="H18">
        <v>2.6404724370000001</v>
      </c>
      <c r="I18">
        <v>3.1853405619999999</v>
      </c>
      <c r="J18">
        <v>1.328946647</v>
      </c>
      <c r="K18">
        <v>0.54486812500000004</v>
      </c>
      <c r="L18">
        <v>0.96955376999999998</v>
      </c>
      <c r="M18">
        <v>0</v>
      </c>
      <c r="N18">
        <v>-0.54486812500000004</v>
      </c>
      <c r="O18">
        <v>0</v>
      </c>
      <c r="P18">
        <v>-0.54486812500000004</v>
      </c>
      <c r="Q18">
        <v>0</v>
      </c>
    </row>
    <row r="19" spans="1:17" hidden="1" x14ac:dyDescent="0.3">
      <c r="A19" s="5">
        <v>44015.354166666664</v>
      </c>
      <c r="B19">
        <v>-0.63525276900000005</v>
      </c>
      <c r="C19">
        <v>4</v>
      </c>
      <c r="D19">
        <v>3</v>
      </c>
      <c r="E19" s="5">
        <v>44533.868055555555</v>
      </c>
      <c r="F19">
        <v>1</v>
      </c>
      <c r="G19">
        <v>18</v>
      </c>
      <c r="H19">
        <v>2.599980172</v>
      </c>
      <c r="I19">
        <v>3.2352329399999999</v>
      </c>
      <c r="J19">
        <v>1.549396996</v>
      </c>
      <c r="K19">
        <v>0.63525276900000005</v>
      </c>
      <c r="L19">
        <v>1.2871801540000001</v>
      </c>
      <c r="M19">
        <v>0</v>
      </c>
      <c r="N19">
        <v>-0.63525276900000005</v>
      </c>
      <c r="O19">
        <v>0</v>
      </c>
      <c r="P19">
        <v>-0.63525276900000005</v>
      </c>
      <c r="Q19">
        <v>0</v>
      </c>
    </row>
    <row r="20" spans="1:17" hidden="1" x14ac:dyDescent="0.3">
      <c r="A20" s="5">
        <v>44015.375</v>
      </c>
      <c r="B20">
        <v>-0.70846583100000005</v>
      </c>
      <c r="C20">
        <v>4</v>
      </c>
      <c r="D20">
        <v>3</v>
      </c>
      <c r="E20" s="5">
        <v>44533.868055555555</v>
      </c>
      <c r="F20">
        <v>1</v>
      </c>
      <c r="G20">
        <v>19</v>
      </c>
      <c r="H20">
        <v>2.4927269879999998</v>
      </c>
      <c r="I20">
        <v>3.2011928190000001</v>
      </c>
      <c r="J20">
        <v>1.727965441</v>
      </c>
      <c r="K20">
        <v>0.70846583100000005</v>
      </c>
      <c r="L20">
        <v>1.64141307</v>
      </c>
      <c r="M20">
        <v>0</v>
      </c>
      <c r="N20">
        <v>-0.70846583100000005</v>
      </c>
      <c r="O20">
        <v>0</v>
      </c>
      <c r="P20">
        <v>-0.70846583100000005</v>
      </c>
      <c r="Q20">
        <v>0</v>
      </c>
    </row>
    <row r="21" spans="1:17" hidden="1" x14ac:dyDescent="0.3">
      <c r="A21" s="5">
        <v>44015.395833333336</v>
      </c>
      <c r="B21">
        <v>-0.69654600899999997</v>
      </c>
      <c r="C21">
        <v>4</v>
      </c>
      <c r="D21">
        <v>3</v>
      </c>
      <c r="E21" s="5">
        <v>44533.868055555555</v>
      </c>
      <c r="F21">
        <v>1</v>
      </c>
      <c r="G21">
        <v>20</v>
      </c>
      <c r="H21">
        <v>2.434032996</v>
      </c>
      <c r="I21">
        <v>3.130579005</v>
      </c>
      <c r="J21">
        <v>1.698892705</v>
      </c>
      <c r="K21">
        <v>0.69654600899999997</v>
      </c>
      <c r="L21">
        <v>1.989686074</v>
      </c>
      <c r="M21">
        <v>0</v>
      </c>
      <c r="N21">
        <v>-0.69654600899999997</v>
      </c>
      <c r="O21">
        <v>0</v>
      </c>
      <c r="P21">
        <v>-0.69654600899999997</v>
      </c>
      <c r="Q21">
        <v>0</v>
      </c>
    </row>
    <row r="22" spans="1:17" hidden="1" x14ac:dyDescent="0.3">
      <c r="A22" s="5">
        <v>44015.416666666664</v>
      </c>
      <c r="B22">
        <v>-0.696700129</v>
      </c>
      <c r="C22">
        <v>4</v>
      </c>
      <c r="D22">
        <v>3</v>
      </c>
      <c r="E22" s="5">
        <v>44533.868055555555</v>
      </c>
      <c r="F22">
        <v>1</v>
      </c>
      <c r="G22">
        <v>21</v>
      </c>
      <c r="H22">
        <v>2.477954639</v>
      </c>
      <c r="I22">
        <v>3.1746547679999999</v>
      </c>
      <c r="J22">
        <v>1.6992686079999999</v>
      </c>
      <c r="K22">
        <v>0.696700129</v>
      </c>
      <c r="L22">
        <v>2.3380361390000002</v>
      </c>
      <c r="M22">
        <v>0</v>
      </c>
      <c r="N22">
        <v>-0.696700129</v>
      </c>
      <c r="O22">
        <v>0</v>
      </c>
      <c r="P22">
        <v>-0.696700129</v>
      </c>
      <c r="Q22">
        <v>0</v>
      </c>
    </row>
    <row r="23" spans="1:17" hidden="1" x14ac:dyDescent="0.3">
      <c r="A23" s="5">
        <v>44015.4375</v>
      </c>
      <c r="B23">
        <v>-0.68687433399999998</v>
      </c>
      <c r="C23">
        <v>4</v>
      </c>
      <c r="D23">
        <v>3</v>
      </c>
      <c r="E23" s="5">
        <v>44533.868055555555</v>
      </c>
      <c r="F23">
        <v>1</v>
      </c>
      <c r="G23">
        <v>22</v>
      </c>
      <c r="H23">
        <v>2.4493689029999999</v>
      </c>
      <c r="I23">
        <v>3.136243237</v>
      </c>
      <c r="J23">
        <v>1.675303255</v>
      </c>
      <c r="K23">
        <v>0.68687433399999998</v>
      </c>
      <c r="L23">
        <v>2.681473306</v>
      </c>
      <c r="M23">
        <v>0</v>
      </c>
      <c r="N23">
        <v>-0.68687433399999998</v>
      </c>
      <c r="O23">
        <v>0</v>
      </c>
      <c r="P23">
        <v>-0.68687433399999998</v>
      </c>
      <c r="Q23">
        <v>0</v>
      </c>
    </row>
    <row r="24" spans="1:17" hidden="1" x14ac:dyDescent="0.3">
      <c r="A24" s="5">
        <v>44015.458333333336</v>
      </c>
      <c r="B24">
        <v>-0.75645093600000002</v>
      </c>
      <c r="C24">
        <v>4</v>
      </c>
      <c r="D24">
        <v>3</v>
      </c>
      <c r="E24" s="5">
        <v>44533.868055555555</v>
      </c>
      <c r="F24">
        <v>1</v>
      </c>
      <c r="G24">
        <v>23</v>
      </c>
      <c r="H24">
        <v>2.4392469829999999</v>
      </c>
      <c r="I24">
        <v>3.1956979190000001</v>
      </c>
      <c r="J24">
        <v>1.8450022829999999</v>
      </c>
      <c r="K24">
        <v>0.75645093600000002</v>
      </c>
      <c r="L24">
        <v>3.0596987740000001</v>
      </c>
      <c r="M24">
        <v>0</v>
      </c>
      <c r="N24">
        <v>-0.75645093600000002</v>
      </c>
      <c r="O24">
        <v>0</v>
      </c>
      <c r="P24">
        <v>-0.75645093600000002</v>
      </c>
      <c r="Q24">
        <v>0</v>
      </c>
    </row>
    <row r="25" spans="1:17" hidden="1" x14ac:dyDescent="0.3">
      <c r="A25" s="5">
        <v>44015.479166666664</v>
      </c>
      <c r="B25">
        <v>-0.794949342</v>
      </c>
      <c r="C25">
        <v>4</v>
      </c>
      <c r="D25">
        <v>3</v>
      </c>
      <c r="E25" s="5">
        <v>44533.868055555555</v>
      </c>
      <c r="F25">
        <v>1</v>
      </c>
      <c r="G25">
        <v>24</v>
      </c>
      <c r="H25">
        <v>2.4115488630000002</v>
      </c>
      <c r="I25">
        <v>3.2064982049999999</v>
      </c>
      <c r="J25">
        <v>1.938900834</v>
      </c>
      <c r="K25">
        <v>0.794949342</v>
      </c>
      <c r="L25">
        <v>3.457173445</v>
      </c>
      <c r="M25">
        <v>0</v>
      </c>
      <c r="N25">
        <v>-0.794949342</v>
      </c>
      <c r="O25">
        <v>0</v>
      </c>
      <c r="P25">
        <v>-0.794949342</v>
      </c>
      <c r="Q25">
        <v>0</v>
      </c>
    </row>
    <row r="26" spans="1:17" hidden="1" x14ac:dyDescent="0.3">
      <c r="A26" s="5">
        <v>44015.5</v>
      </c>
      <c r="B26">
        <v>-0.83786892800000001</v>
      </c>
      <c r="C26">
        <v>4</v>
      </c>
      <c r="D26">
        <v>3</v>
      </c>
      <c r="E26" s="5">
        <v>44533.868055555555</v>
      </c>
      <c r="F26">
        <v>1</v>
      </c>
      <c r="G26">
        <v>25</v>
      </c>
      <c r="H26">
        <v>2.2785121199999998</v>
      </c>
      <c r="I26">
        <v>3.116381048</v>
      </c>
      <c r="J26">
        <v>2.0435827510000002</v>
      </c>
      <c r="K26">
        <v>0.83786892800000001</v>
      </c>
      <c r="L26">
        <v>3.8761079089999999</v>
      </c>
      <c r="M26">
        <v>0</v>
      </c>
      <c r="N26">
        <v>-0.83786892800000001</v>
      </c>
      <c r="O26">
        <v>0</v>
      </c>
      <c r="P26">
        <v>-0.83786892800000001</v>
      </c>
      <c r="Q26">
        <v>0</v>
      </c>
    </row>
    <row r="27" spans="1:17" hidden="1" x14ac:dyDescent="0.3">
      <c r="A27" s="5">
        <v>44015.520833333336</v>
      </c>
      <c r="B27">
        <v>-0.83797071700000003</v>
      </c>
      <c r="C27">
        <v>4</v>
      </c>
      <c r="D27">
        <v>3</v>
      </c>
      <c r="E27" s="5">
        <v>44533.868055555555</v>
      </c>
      <c r="F27">
        <v>1</v>
      </c>
      <c r="G27">
        <v>26</v>
      </c>
      <c r="H27">
        <v>2.221143987</v>
      </c>
      <c r="I27">
        <v>3.0591147040000002</v>
      </c>
      <c r="J27">
        <v>2.043831017</v>
      </c>
      <c r="K27">
        <v>0.83797071700000003</v>
      </c>
      <c r="L27">
        <v>4.2950932670000004</v>
      </c>
      <c r="M27">
        <v>0</v>
      </c>
      <c r="N27">
        <v>-0.83797071700000003</v>
      </c>
      <c r="O27">
        <v>0</v>
      </c>
      <c r="P27">
        <v>-0.83797071700000003</v>
      </c>
      <c r="Q27">
        <v>0</v>
      </c>
    </row>
    <row r="28" spans="1:17" hidden="1" x14ac:dyDescent="0.3">
      <c r="A28" s="5">
        <v>44015.541666666664</v>
      </c>
      <c r="B28">
        <v>-0.84523342499999998</v>
      </c>
      <c r="C28">
        <v>4</v>
      </c>
      <c r="D28">
        <v>3</v>
      </c>
      <c r="E28" s="5">
        <v>44533.868055555555</v>
      </c>
      <c r="F28">
        <v>1</v>
      </c>
      <c r="G28">
        <v>27</v>
      </c>
      <c r="H28">
        <v>2.1539993989999999</v>
      </c>
      <c r="I28">
        <v>2.9992328239999999</v>
      </c>
      <c r="J28">
        <v>2.0615449400000001</v>
      </c>
      <c r="K28">
        <v>0.84523342499999998</v>
      </c>
      <c r="L28">
        <v>4.7177099800000004</v>
      </c>
      <c r="M28">
        <v>0</v>
      </c>
      <c r="N28">
        <v>-0.84523342499999998</v>
      </c>
      <c r="O28">
        <v>0</v>
      </c>
      <c r="P28">
        <v>-0.84523342499999998</v>
      </c>
      <c r="Q28">
        <v>0</v>
      </c>
    </row>
    <row r="29" spans="1:17" hidden="1" x14ac:dyDescent="0.3">
      <c r="A29" s="5">
        <v>44015.5625</v>
      </c>
      <c r="B29">
        <v>-0.84527096800000001</v>
      </c>
      <c r="C29">
        <v>4</v>
      </c>
      <c r="D29">
        <v>3</v>
      </c>
      <c r="E29" s="5">
        <v>44533.868055555555</v>
      </c>
      <c r="F29">
        <v>1</v>
      </c>
      <c r="G29">
        <v>28</v>
      </c>
      <c r="H29">
        <v>2.1432551480000002</v>
      </c>
      <c r="I29">
        <v>2.9885261160000001</v>
      </c>
      <c r="J29">
        <v>2.0616365069999998</v>
      </c>
      <c r="K29">
        <v>0.84527096800000001</v>
      </c>
      <c r="L29">
        <v>5.1403454640000001</v>
      </c>
      <c r="M29">
        <v>0</v>
      </c>
      <c r="N29">
        <v>-0.84527096800000001</v>
      </c>
      <c r="O29">
        <v>0</v>
      </c>
      <c r="P29">
        <v>-0.84527096800000001</v>
      </c>
      <c r="Q29">
        <v>0</v>
      </c>
    </row>
    <row r="30" spans="1:17" hidden="1" x14ac:dyDescent="0.3">
      <c r="A30" s="5">
        <v>44015.583333333336</v>
      </c>
      <c r="B30">
        <v>-0.819892018</v>
      </c>
      <c r="C30">
        <v>4</v>
      </c>
      <c r="D30">
        <v>3</v>
      </c>
      <c r="E30" s="5">
        <v>44533.868055555555</v>
      </c>
      <c r="F30">
        <v>1</v>
      </c>
      <c r="G30">
        <v>29</v>
      </c>
      <c r="H30">
        <v>2.1869659170000002</v>
      </c>
      <c r="I30">
        <v>3.0068579359999998</v>
      </c>
      <c r="J30">
        <v>1.9997366299999999</v>
      </c>
      <c r="K30">
        <v>0.819892018</v>
      </c>
      <c r="L30">
        <v>5.5502914729999997</v>
      </c>
      <c r="M30">
        <v>0</v>
      </c>
      <c r="N30">
        <v>-0.819892018</v>
      </c>
      <c r="O30">
        <v>0</v>
      </c>
      <c r="P30">
        <v>-0.819892018</v>
      </c>
      <c r="Q30">
        <v>0</v>
      </c>
    </row>
    <row r="31" spans="1:17" hidden="1" x14ac:dyDescent="0.3">
      <c r="A31" s="5">
        <v>44015.604166666664</v>
      </c>
      <c r="B31">
        <v>-0.77147383400000002</v>
      </c>
      <c r="C31">
        <v>4</v>
      </c>
      <c r="D31">
        <v>3</v>
      </c>
      <c r="E31" s="5">
        <v>44533.868055555555</v>
      </c>
      <c r="F31">
        <v>1</v>
      </c>
      <c r="G31">
        <v>30</v>
      </c>
      <c r="H31">
        <v>2.3051864150000001</v>
      </c>
      <c r="I31">
        <v>3.0766602490000001</v>
      </c>
      <c r="J31">
        <v>1.8816434980000001</v>
      </c>
      <c r="K31">
        <v>0.77147383400000002</v>
      </c>
      <c r="L31">
        <v>5.9360283899999997</v>
      </c>
      <c r="M31">
        <v>0</v>
      </c>
      <c r="N31">
        <v>-0.77147383400000002</v>
      </c>
      <c r="O31">
        <v>0</v>
      </c>
      <c r="P31">
        <v>-0.77147383400000002</v>
      </c>
      <c r="Q31">
        <v>0</v>
      </c>
    </row>
    <row r="32" spans="1:17" hidden="1" x14ac:dyDescent="0.3">
      <c r="A32" s="5">
        <v>44015.625</v>
      </c>
      <c r="B32">
        <v>-0.127943219</v>
      </c>
      <c r="C32">
        <v>4</v>
      </c>
      <c r="D32">
        <v>3</v>
      </c>
      <c r="E32" s="5">
        <v>44533.868055555555</v>
      </c>
      <c r="F32">
        <v>1</v>
      </c>
      <c r="G32">
        <v>31</v>
      </c>
      <c r="H32">
        <v>2.7210408620000002</v>
      </c>
      <c r="I32">
        <v>2.8489840819999999</v>
      </c>
      <c r="J32">
        <v>0.89370479400000002</v>
      </c>
      <c r="K32">
        <v>0.127943219</v>
      </c>
      <c r="L32">
        <v>6</v>
      </c>
      <c r="M32">
        <v>0</v>
      </c>
      <c r="N32">
        <v>-0.127943219</v>
      </c>
      <c r="O32">
        <v>0</v>
      </c>
      <c r="P32">
        <v>-0.127943219</v>
      </c>
      <c r="Q32">
        <v>0</v>
      </c>
    </row>
    <row r="33" spans="1:17" hidden="1" x14ac:dyDescent="0.3">
      <c r="A33" s="5">
        <v>44015.645833333336</v>
      </c>
      <c r="B33">
        <v>1.070935433</v>
      </c>
      <c r="C33">
        <v>4</v>
      </c>
      <c r="D33">
        <v>3</v>
      </c>
      <c r="E33" s="5">
        <v>44533.868055555555</v>
      </c>
      <c r="F33">
        <v>1</v>
      </c>
      <c r="G33">
        <v>32</v>
      </c>
      <c r="H33">
        <v>2.9075419149999999</v>
      </c>
      <c r="I33">
        <v>1.8366064820000001</v>
      </c>
      <c r="J33">
        <v>0.83884867200000002</v>
      </c>
      <c r="K33">
        <v>-1.070935433</v>
      </c>
      <c r="L33">
        <v>5.4645322829999996</v>
      </c>
      <c r="M33">
        <v>1.070935433</v>
      </c>
      <c r="N33">
        <v>0</v>
      </c>
      <c r="O33">
        <v>0</v>
      </c>
      <c r="P33">
        <v>0</v>
      </c>
      <c r="Q33">
        <v>0</v>
      </c>
    </row>
    <row r="34" spans="1:17" hidden="1" x14ac:dyDescent="0.3">
      <c r="A34" s="5">
        <v>44015.666666666664</v>
      </c>
      <c r="B34">
        <v>1.1274026420000001</v>
      </c>
      <c r="C34">
        <v>4</v>
      </c>
      <c r="D34">
        <v>3</v>
      </c>
      <c r="E34" s="5">
        <v>44533.868055555555</v>
      </c>
      <c r="F34">
        <v>1</v>
      </c>
      <c r="G34">
        <v>33</v>
      </c>
      <c r="H34">
        <v>2.9623644480000002</v>
      </c>
      <c r="I34">
        <v>1.8349618059999999</v>
      </c>
      <c r="J34">
        <v>0.49536433299999999</v>
      </c>
      <c r="K34">
        <v>-1.1274026420000001</v>
      </c>
      <c r="L34">
        <v>4.9008309619999997</v>
      </c>
      <c r="M34">
        <v>1.1274026420000001</v>
      </c>
      <c r="N34">
        <v>0</v>
      </c>
      <c r="O34">
        <v>0</v>
      </c>
      <c r="P34">
        <v>0</v>
      </c>
      <c r="Q34">
        <v>0</v>
      </c>
    </row>
    <row r="35" spans="1:17" hidden="1" x14ac:dyDescent="0.3">
      <c r="A35" s="5">
        <v>44015.6875</v>
      </c>
      <c r="B35">
        <v>1.283260488</v>
      </c>
      <c r="C35">
        <v>4</v>
      </c>
      <c r="D35">
        <v>3</v>
      </c>
      <c r="E35" s="5">
        <v>44533.868055555555</v>
      </c>
      <c r="F35">
        <v>1</v>
      </c>
      <c r="G35">
        <v>34</v>
      </c>
      <c r="H35">
        <v>3.1136827450000002</v>
      </c>
      <c r="I35">
        <v>1.8304222569999999</v>
      </c>
      <c r="J35">
        <v>0.475158729</v>
      </c>
      <c r="K35">
        <v>-1.283260488</v>
      </c>
      <c r="L35">
        <v>4.2592007179999998</v>
      </c>
      <c r="M35">
        <v>1.283260488</v>
      </c>
      <c r="N35">
        <v>0</v>
      </c>
      <c r="O35">
        <v>0</v>
      </c>
      <c r="P35">
        <v>0</v>
      </c>
      <c r="Q35">
        <v>0</v>
      </c>
    </row>
    <row r="36" spans="1:17" hidden="1" x14ac:dyDescent="0.3">
      <c r="A36" s="5">
        <v>44015.708333333336</v>
      </c>
      <c r="B36">
        <v>1.302889223</v>
      </c>
      <c r="C36">
        <v>4</v>
      </c>
      <c r="D36">
        <v>3</v>
      </c>
      <c r="E36" s="5">
        <v>44533.868055555555</v>
      </c>
      <c r="F36">
        <v>1</v>
      </c>
      <c r="G36">
        <v>35</v>
      </c>
      <c r="H36">
        <v>3.1327397690000001</v>
      </c>
      <c r="I36">
        <v>1.8298505460000001</v>
      </c>
      <c r="J36">
        <v>0.33191000900000001</v>
      </c>
      <c r="K36">
        <v>-1.302889223</v>
      </c>
      <c r="L36">
        <v>3.6077561070000002</v>
      </c>
      <c r="M36">
        <v>1.302889223</v>
      </c>
      <c r="N36">
        <v>0</v>
      </c>
      <c r="O36">
        <v>0</v>
      </c>
      <c r="P36">
        <v>0</v>
      </c>
      <c r="Q36">
        <v>0</v>
      </c>
    </row>
    <row r="37" spans="1:17" hidden="1" x14ac:dyDescent="0.3">
      <c r="A37" s="5">
        <v>44015.729166666664</v>
      </c>
      <c r="B37">
        <v>1.277049863</v>
      </c>
      <c r="C37">
        <v>4</v>
      </c>
      <c r="D37">
        <v>3</v>
      </c>
      <c r="E37" s="5">
        <v>44533.868055555555</v>
      </c>
      <c r="F37">
        <v>1</v>
      </c>
      <c r="G37">
        <v>36</v>
      </c>
      <c r="H37">
        <v>3.1076530120000001</v>
      </c>
      <c r="I37">
        <v>1.8306031490000001</v>
      </c>
      <c r="J37">
        <v>0.186233382</v>
      </c>
      <c r="K37">
        <v>-1.277049863</v>
      </c>
      <c r="L37">
        <v>2.969231175</v>
      </c>
      <c r="M37">
        <v>1.277049863</v>
      </c>
      <c r="N37">
        <v>0</v>
      </c>
      <c r="O37">
        <v>0</v>
      </c>
      <c r="P37">
        <v>0</v>
      </c>
      <c r="Q37">
        <v>0</v>
      </c>
    </row>
    <row r="38" spans="1:17" hidden="1" x14ac:dyDescent="0.3">
      <c r="A38" s="5">
        <v>44015.75</v>
      </c>
      <c r="B38">
        <v>1.174818079</v>
      </c>
      <c r="C38">
        <v>4</v>
      </c>
      <c r="D38">
        <v>3</v>
      </c>
      <c r="E38" s="5">
        <v>44533.868055555555</v>
      </c>
      <c r="F38">
        <v>1</v>
      </c>
      <c r="G38">
        <v>37</v>
      </c>
      <c r="H38">
        <v>3.0083988530000001</v>
      </c>
      <c r="I38">
        <v>1.8335807740000001</v>
      </c>
      <c r="J38">
        <v>0.16399413800000001</v>
      </c>
      <c r="K38">
        <v>-1.174818079</v>
      </c>
      <c r="L38">
        <v>2.3818221359999998</v>
      </c>
      <c r="M38">
        <v>1.174818079</v>
      </c>
      <c r="N38">
        <v>0</v>
      </c>
      <c r="O38">
        <v>0</v>
      </c>
      <c r="P38">
        <v>0</v>
      </c>
      <c r="Q38">
        <v>0</v>
      </c>
    </row>
    <row r="39" spans="1:17" hidden="1" x14ac:dyDescent="0.3">
      <c r="A39" s="5">
        <v>44015.770833333336</v>
      </c>
      <c r="B39">
        <v>1.1350618299999999</v>
      </c>
      <c r="C39">
        <v>4</v>
      </c>
      <c r="D39">
        <v>3</v>
      </c>
      <c r="E39" s="5">
        <v>44533.868055555555</v>
      </c>
      <c r="F39">
        <v>1</v>
      </c>
      <c r="G39">
        <v>38</v>
      </c>
      <c r="H39">
        <v>2.9698005529999998</v>
      </c>
      <c r="I39">
        <v>1.8347387230000001</v>
      </c>
      <c r="J39">
        <v>7.6115707000000005E-2</v>
      </c>
      <c r="K39">
        <v>-1.1350618299999999</v>
      </c>
      <c r="L39">
        <v>1.814291221</v>
      </c>
      <c r="M39">
        <v>1.1350618299999999</v>
      </c>
      <c r="N39">
        <v>0</v>
      </c>
      <c r="O39">
        <v>0</v>
      </c>
      <c r="P39">
        <v>0</v>
      </c>
      <c r="Q39">
        <v>0</v>
      </c>
    </row>
    <row r="40" spans="1:17" hidden="1" x14ac:dyDescent="0.3">
      <c r="A40" s="5">
        <v>44015.791666666664</v>
      </c>
      <c r="B40">
        <v>1.062135598</v>
      </c>
      <c r="C40">
        <v>4</v>
      </c>
      <c r="D40">
        <v>3</v>
      </c>
      <c r="E40" s="5">
        <v>44533.868055555555</v>
      </c>
      <c r="F40">
        <v>1</v>
      </c>
      <c r="G40">
        <v>39</v>
      </c>
      <c r="H40">
        <v>2.8989983850000001</v>
      </c>
      <c r="I40">
        <v>1.8368627879999999</v>
      </c>
      <c r="J40">
        <v>3.5738314E-2</v>
      </c>
      <c r="K40">
        <v>-1.062135598</v>
      </c>
      <c r="L40">
        <v>1.2832234220000001</v>
      </c>
      <c r="M40">
        <v>1.062135598</v>
      </c>
      <c r="N40">
        <v>0</v>
      </c>
      <c r="O40">
        <v>0</v>
      </c>
      <c r="P40">
        <v>0</v>
      </c>
      <c r="Q40">
        <v>0</v>
      </c>
    </row>
    <row r="41" spans="1:17" hidden="1" x14ac:dyDescent="0.3">
      <c r="A41" s="5">
        <v>44015.8125</v>
      </c>
      <c r="B41">
        <v>0.98706867700000001</v>
      </c>
      <c r="C41">
        <v>4</v>
      </c>
      <c r="D41">
        <v>3</v>
      </c>
      <c r="E41" s="5">
        <v>44533.868055555555</v>
      </c>
      <c r="F41">
        <v>1</v>
      </c>
      <c r="G41">
        <v>40</v>
      </c>
      <c r="H41">
        <v>2.82611788</v>
      </c>
      <c r="I41">
        <v>1.8390492030000001</v>
      </c>
      <c r="J41">
        <v>2.5607879E-2</v>
      </c>
      <c r="K41">
        <v>-0.98706867700000001</v>
      </c>
      <c r="L41">
        <v>0.78968908400000004</v>
      </c>
      <c r="M41">
        <v>0.98706867700000001</v>
      </c>
      <c r="N41">
        <v>0</v>
      </c>
      <c r="O41">
        <v>0</v>
      </c>
      <c r="P41">
        <v>0</v>
      </c>
      <c r="Q41">
        <v>0</v>
      </c>
    </row>
    <row r="42" spans="1:17" hidden="1" x14ac:dyDescent="0.3">
      <c r="A42" s="5">
        <v>44015.833333333336</v>
      </c>
      <c r="B42">
        <v>0.82919603900000005</v>
      </c>
      <c r="C42">
        <v>4</v>
      </c>
      <c r="D42">
        <v>3</v>
      </c>
      <c r="E42" s="5">
        <v>44533.868055555555</v>
      </c>
      <c r="F42">
        <v>1</v>
      </c>
      <c r="G42">
        <v>41</v>
      </c>
      <c r="H42">
        <v>2.672843474</v>
      </c>
      <c r="I42">
        <v>1.8436474350000001</v>
      </c>
      <c r="J42">
        <v>0</v>
      </c>
      <c r="K42">
        <v>-0.82919603900000005</v>
      </c>
      <c r="L42">
        <v>0.375091065</v>
      </c>
      <c r="M42">
        <v>0.82919603900000005</v>
      </c>
      <c r="N42">
        <v>0</v>
      </c>
      <c r="O42">
        <v>0</v>
      </c>
      <c r="P42">
        <v>0</v>
      </c>
      <c r="Q42">
        <v>0</v>
      </c>
    </row>
    <row r="43" spans="1:17" hidden="1" x14ac:dyDescent="0.3">
      <c r="A43" s="5">
        <v>44015.854166666664</v>
      </c>
      <c r="B43">
        <v>0.75018212900000003</v>
      </c>
      <c r="C43">
        <v>4</v>
      </c>
      <c r="D43">
        <v>3</v>
      </c>
      <c r="E43" s="5">
        <v>44533.868055555555</v>
      </c>
      <c r="F43">
        <v>1</v>
      </c>
      <c r="G43">
        <v>42</v>
      </c>
      <c r="H43">
        <v>2.5961309400000001</v>
      </c>
      <c r="I43">
        <v>1.845948811</v>
      </c>
      <c r="J43">
        <v>0</v>
      </c>
      <c r="K43">
        <v>-0.75018212900000003</v>
      </c>
      <c r="L43">
        <v>2.33147E-15</v>
      </c>
      <c r="M43">
        <v>0.75018212900000003</v>
      </c>
      <c r="N43">
        <v>0</v>
      </c>
      <c r="O43">
        <v>0</v>
      </c>
      <c r="P43">
        <v>0</v>
      </c>
      <c r="Q43">
        <v>0</v>
      </c>
    </row>
    <row r="44" spans="1:17" hidden="1" x14ac:dyDescent="0.3">
      <c r="A44" s="5">
        <v>44015.875</v>
      </c>
      <c r="B44">
        <v>0</v>
      </c>
      <c r="C44">
        <v>4</v>
      </c>
      <c r="D44">
        <v>3</v>
      </c>
      <c r="E44" s="5">
        <v>44533.868055555555</v>
      </c>
      <c r="F44">
        <v>1</v>
      </c>
      <c r="G44">
        <v>43</v>
      </c>
      <c r="H44">
        <v>2.4646495160000002</v>
      </c>
      <c r="I44">
        <v>2.4646495160000002</v>
      </c>
      <c r="J44">
        <v>0</v>
      </c>
      <c r="K44">
        <v>0</v>
      </c>
      <c r="L44">
        <v>2.33147E-15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idden="1" x14ac:dyDescent="0.3">
      <c r="A45" s="5">
        <v>44015.895833333336</v>
      </c>
      <c r="B45">
        <v>0</v>
      </c>
      <c r="C45">
        <v>4</v>
      </c>
      <c r="D45">
        <v>3</v>
      </c>
      <c r="E45" s="5">
        <v>44533.868055555555</v>
      </c>
      <c r="F45">
        <v>1</v>
      </c>
      <c r="G45">
        <v>44</v>
      </c>
      <c r="H45">
        <v>2.2357761690000002</v>
      </c>
      <c r="I45">
        <v>2.2357761690000002</v>
      </c>
      <c r="J45">
        <v>0</v>
      </c>
      <c r="K45">
        <v>0</v>
      </c>
      <c r="L45">
        <v>2.33147E-15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idden="1" x14ac:dyDescent="0.3">
      <c r="A46" s="5">
        <v>44015.916666666664</v>
      </c>
      <c r="B46">
        <v>0</v>
      </c>
      <c r="C46">
        <v>4</v>
      </c>
      <c r="D46">
        <v>3</v>
      </c>
      <c r="E46" s="5">
        <v>44533.868055555555</v>
      </c>
      <c r="F46">
        <v>1</v>
      </c>
      <c r="G46">
        <v>45</v>
      </c>
      <c r="H46">
        <v>2.001985044</v>
      </c>
      <c r="I46">
        <v>2.001985044</v>
      </c>
      <c r="J46">
        <v>0</v>
      </c>
      <c r="K46">
        <v>0</v>
      </c>
      <c r="L46">
        <v>2.33147E-15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hidden="1" x14ac:dyDescent="0.3">
      <c r="A47" s="5">
        <v>44015.9375</v>
      </c>
      <c r="B47">
        <v>0</v>
      </c>
      <c r="C47">
        <v>4</v>
      </c>
      <c r="D47">
        <v>3</v>
      </c>
      <c r="E47" s="5">
        <v>44533.868055555555</v>
      </c>
      <c r="F47">
        <v>1</v>
      </c>
      <c r="G47">
        <v>46</v>
      </c>
      <c r="H47">
        <v>1.798971224</v>
      </c>
      <c r="I47">
        <v>1.798971224</v>
      </c>
      <c r="J47">
        <v>0</v>
      </c>
      <c r="K47">
        <v>0</v>
      </c>
      <c r="L47">
        <v>2.33147E-15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hidden="1" x14ac:dyDescent="0.3">
      <c r="A48" s="5">
        <v>44015.958333333336</v>
      </c>
      <c r="B48">
        <v>0</v>
      </c>
      <c r="C48">
        <v>4</v>
      </c>
      <c r="D48">
        <v>3</v>
      </c>
      <c r="E48" s="5">
        <v>44533.868055555555</v>
      </c>
      <c r="F48">
        <v>1</v>
      </c>
      <c r="G48">
        <v>47</v>
      </c>
      <c r="H48">
        <v>1.705282011</v>
      </c>
      <c r="I48">
        <v>1.705282011</v>
      </c>
      <c r="J48">
        <v>0</v>
      </c>
      <c r="K48">
        <v>0</v>
      </c>
      <c r="L48">
        <v>2.33147E-15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hidden="1" x14ac:dyDescent="0.3">
      <c r="A49" s="5">
        <v>44015.979166666664</v>
      </c>
      <c r="B49">
        <v>0</v>
      </c>
      <c r="C49">
        <v>4</v>
      </c>
      <c r="D49">
        <v>3</v>
      </c>
      <c r="E49" s="5">
        <v>44533.868055555555</v>
      </c>
      <c r="F49">
        <v>1</v>
      </c>
      <c r="G49">
        <v>48</v>
      </c>
      <c r="H49">
        <v>1.6021286749999999</v>
      </c>
      <c r="I49">
        <v>1.6021286749999999</v>
      </c>
      <c r="J49">
        <v>0</v>
      </c>
      <c r="K49">
        <v>0</v>
      </c>
      <c r="L49">
        <v>2.33147E-15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idden="1" x14ac:dyDescent="0.3">
      <c r="A50" s="5">
        <v>44016</v>
      </c>
      <c r="B50">
        <v>0</v>
      </c>
      <c r="C50">
        <v>4</v>
      </c>
      <c r="D50">
        <v>3</v>
      </c>
      <c r="E50" s="5">
        <v>44533.868055555555</v>
      </c>
      <c r="F50">
        <v>2</v>
      </c>
      <c r="G50">
        <v>1</v>
      </c>
      <c r="H50">
        <v>1.603817442</v>
      </c>
      <c r="I50">
        <v>1.603817442</v>
      </c>
      <c r="J50">
        <v>0</v>
      </c>
      <c r="K50">
        <v>0</v>
      </c>
      <c r="L50">
        <v>2.33147E-15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hidden="1" x14ac:dyDescent="0.3">
      <c r="A51" s="5">
        <v>44016.020833333336</v>
      </c>
      <c r="B51">
        <v>0</v>
      </c>
      <c r="C51">
        <v>4</v>
      </c>
      <c r="D51">
        <v>3</v>
      </c>
      <c r="E51" s="5">
        <v>44533.868055555555</v>
      </c>
      <c r="F51">
        <v>2</v>
      </c>
      <c r="G51">
        <v>2</v>
      </c>
      <c r="H51">
        <v>1.537901135</v>
      </c>
      <c r="I51">
        <v>1.537901135</v>
      </c>
      <c r="J51">
        <v>0</v>
      </c>
      <c r="K51">
        <v>0</v>
      </c>
      <c r="L51">
        <v>2.33147E-15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hidden="1" x14ac:dyDescent="0.3">
      <c r="A52" s="5">
        <v>44016.041666666664</v>
      </c>
      <c r="B52">
        <v>0</v>
      </c>
      <c r="C52">
        <v>4</v>
      </c>
      <c r="D52">
        <v>3</v>
      </c>
      <c r="E52" s="5">
        <v>44533.868055555555</v>
      </c>
      <c r="F52">
        <v>2</v>
      </c>
      <c r="G52">
        <v>3</v>
      </c>
      <c r="H52">
        <v>1.4687402060000001</v>
      </c>
      <c r="I52">
        <v>1.4687402060000001</v>
      </c>
      <c r="J52">
        <v>0</v>
      </c>
      <c r="K52">
        <v>0</v>
      </c>
      <c r="L52">
        <v>2.33147E-15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hidden="1" x14ac:dyDescent="0.3">
      <c r="A53" s="5">
        <v>44016.0625</v>
      </c>
      <c r="B53">
        <v>0</v>
      </c>
      <c r="C53">
        <v>4</v>
      </c>
      <c r="D53">
        <v>3</v>
      </c>
      <c r="E53" s="5">
        <v>44533.868055555555</v>
      </c>
      <c r="F53">
        <v>2</v>
      </c>
      <c r="G53">
        <v>4</v>
      </c>
      <c r="H53">
        <v>1.415516038</v>
      </c>
      <c r="I53">
        <v>1.415516038</v>
      </c>
      <c r="J53">
        <v>0</v>
      </c>
      <c r="K53">
        <v>0</v>
      </c>
      <c r="L53">
        <v>2.33147E-15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hidden="1" x14ac:dyDescent="0.3">
      <c r="A54" s="5">
        <v>44016.083333333336</v>
      </c>
      <c r="B54">
        <v>0</v>
      </c>
      <c r="C54">
        <v>4</v>
      </c>
      <c r="D54">
        <v>3</v>
      </c>
      <c r="E54" s="5">
        <v>44533.868055555555</v>
      </c>
      <c r="F54">
        <v>2</v>
      </c>
      <c r="G54">
        <v>5</v>
      </c>
      <c r="H54">
        <v>1.4047308220000001</v>
      </c>
      <c r="I54">
        <v>1.4047308220000001</v>
      </c>
      <c r="J54">
        <v>0</v>
      </c>
      <c r="K54">
        <v>0</v>
      </c>
      <c r="L54">
        <v>2.33147E-15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hidden="1" x14ac:dyDescent="0.3">
      <c r="A55" s="5">
        <v>44016.104166666664</v>
      </c>
      <c r="B55">
        <v>0</v>
      </c>
      <c r="C55">
        <v>4</v>
      </c>
      <c r="D55">
        <v>3</v>
      </c>
      <c r="E55" s="5">
        <v>44533.868055555555</v>
      </c>
      <c r="F55">
        <v>2</v>
      </c>
      <c r="G55">
        <v>6</v>
      </c>
      <c r="H55">
        <v>1.373864065</v>
      </c>
      <c r="I55">
        <v>1.373864065</v>
      </c>
      <c r="J55">
        <v>0</v>
      </c>
      <c r="K55">
        <v>0</v>
      </c>
      <c r="L55">
        <v>2.33147E-15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hidden="1" x14ac:dyDescent="0.3">
      <c r="A56" s="5">
        <v>44016.125</v>
      </c>
      <c r="B56">
        <v>0</v>
      </c>
      <c r="C56">
        <v>4</v>
      </c>
      <c r="D56">
        <v>3</v>
      </c>
      <c r="E56" s="5">
        <v>44533.868055555555</v>
      </c>
      <c r="F56">
        <v>2</v>
      </c>
      <c r="G56">
        <v>7</v>
      </c>
      <c r="H56">
        <v>1.3741516890000001</v>
      </c>
      <c r="I56">
        <v>1.3741516890000001</v>
      </c>
      <c r="J56">
        <v>0</v>
      </c>
      <c r="K56">
        <v>0</v>
      </c>
      <c r="L56">
        <v>2.33147E-15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hidden="1" x14ac:dyDescent="0.3">
      <c r="A57" s="5">
        <v>44016.145833333336</v>
      </c>
      <c r="B57">
        <v>0</v>
      </c>
      <c r="C57">
        <v>4</v>
      </c>
      <c r="D57">
        <v>3</v>
      </c>
      <c r="E57" s="5">
        <v>44533.868055555555</v>
      </c>
      <c r="F57">
        <v>2</v>
      </c>
      <c r="G57">
        <v>8</v>
      </c>
      <c r="H57">
        <v>1.357408103</v>
      </c>
      <c r="I57">
        <v>1.357408103</v>
      </c>
      <c r="J57">
        <v>0</v>
      </c>
      <c r="K57">
        <v>0</v>
      </c>
      <c r="L57">
        <v>2.33147E-15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idden="1" x14ac:dyDescent="0.3">
      <c r="A58" s="5">
        <v>44016.166666666664</v>
      </c>
      <c r="B58">
        <v>0</v>
      </c>
      <c r="C58">
        <v>4</v>
      </c>
      <c r="D58">
        <v>3</v>
      </c>
      <c r="E58" s="5">
        <v>44533.868055555555</v>
      </c>
      <c r="F58">
        <v>2</v>
      </c>
      <c r="G58">
        <v>9</v>
      </c>
      <c r="H58">
        <v>1.379647522</v>
      </c>
      <c r="I58">
        <v>1.379647522</v>
      </c>
      <c r="J58">
        <v>0</v>
      </c>
      <c r="K58">
        <v>0</v>
      </c>
      <c r="L58">
        <v>2.33147E-15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hidden="1" x14ac:dyDescent="0.3">
      <c r="A59" s="5">
        <v>44016.1875</v>
      </c>
      <c r="B59">
        <v>0</v>
      </c>
      <c r="C59">
        <v>4</v>
      </c>
      <c r="D59">
        <v>3</v>
      </c>
      <c r="E59" s="5">
        <v>44533.868055555555</v>
      </c>
      <c r="F59">
        <v>2</v>
      </c>
      <c r="G59">
        <v>10</v>
      </c>
      <c r="H59">
        <v>1.462806649</v>
      </c>
      <c r="I59">
        <v>1.462806649</v>
      </c>
      <c r="J59">
        <v>0</v>
      </c>
      <c r="K59">
        <v>0</v>
      </c>
      <c r="L59">
        <v>2.33147E-15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hidden="1" x14ac:dyDescent="0.3">
      <c r="A60" s="5">
        <v>44016.208333333336</v>
      </c>
      <c r="B60">
        <v>0</v>
      </c>
      <c r="C60">
        <v>4</v>
      </c>
      <c r="D60">
        <v>3</v>
      </c>
      <c r="E60" s="5">
        <v>44533.868055555555</v>
      </c>
      <c r="F60">
        <v>2</v>
      </c>
      <c r="G60">
        <v>11</v>
      </c>
      <c r="H60">
        <v>1.624423003</v>
      </c>
      <c r="I60">
        <v>1.624423003</v>
      </c>
      <c r="J60">
        <v>4.5643474000000003E-2</v>
      </c>
      <c r="K60">
        <v>0</v>
      </c>
      <c r="L60">
        <v>2.33147E-15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hidden="1" x14ac:dyDescent="0.3">
      <c r="A61" s="5">
        <v>44016.229166666664</v>
      </c>
      <c r="B61">
        <v>0</v>
      </c>
      <c r="C61">
        <v>4</v>
      </c>
      <c r="D61">
        <v>3</v>
      </c>
      <c r="E61" s="5">
        <v>44533.868055555555</v>
      </c>
      <c r="F61">
        <v>2</v>
      </c>
      <c r="G61">
        <v>12</v>
      </c>
      <c r="H61">
        <v>1.7321107490000001</v>
      </c>
      <c r="I61">
        <v>1.7321107490000001</v>
      </c>
      <c r="J61">
        <v>4.5643474000000003E-2</v>
      </c>
      <c r="K61">
        <v>0</v>
      </c>
      <c r="L61">
        <v>2.33147E-15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idden="1" x14ac:dyDescent="0.3">
      <c r="A62" s="5">
        <v>44016.25</v>
      </c>
      <c r="B62">
        <v>-9.8076998999999998E-2</v>
      </c>
      <c r="C62">
        <v>4</v>
      </c>
      <c r="D62">
        <v>3</v>
      </c>
      <c r="E62" s="5">
        <v>44533.868055555555</v>
      </c>
      <c r="F62">
        <v>2</v>
      </c>
      <c r="G62">
        <v>13</v>
      </c>
      <c r="H62">
        <v>2.001983955</v>
      </c>
      <c r="I62">
        <v>2.1000609539999999</v>
      </c>
      <c r="J62">
        <v>0.20432708199999999</v>
      </c>
      <c r="K62">
        <v>9.8076998999999998E-2</v>
      </c>
      <c r="L62">
        <v>4.9038499999999999E-2</v>
      </c>
      <c r="M62">
        <v>0</v>
      </c>
      <c r="N62">
        <v>-9.8076998999999998E-2</v>
      </c>
      <c r="O62">
        <v>0</v>
      </c>
      <c r="P62">
        <v>-9.8076998999999998E-2</v>
      </c>
      <c r="Q62">
        <v>0</v>
      </c>
    </row>
    <row r="63" spans="1:17" hidden="1" x14ac:dyDescent="0.3">
      <c r="A63" s="5">
        <v>44016.270833333336</v>
      </c>
      <c r="B63">
        <v>-0.21164918999999999</v>
      </c>
      <c r="C63">
        <v>4</v>
      </c>
      <c r="D63">
        <v>3</v>
      </c>
      <c r="E63" s="5">
        <v>44533.868055555555</v>
      </c>
      <c r="F63">
        <v>2</v>
      </c>
      <c r="G63">
        <v>14</v>
      </c>
      <c r="H63">
        <v>2.2326374489999998</v>
      </c>
      <c r="I63">
        <v>2.444286639</v>
      </c>
      <c r="J63">
        <v>0.44093581199999998</v>
      </c>
      <c r="K63">
        <v>0.21164918999999999</v>
      </c>
      <c r="L63">
        <v>0.15486309500000001</v>
      </c>
      <c r="M63">
        <v>0</v>
      </c>
      <c r="N63">
        <v>-0.21164918999999999</v>
      </c>
      <c r="O63">
        <v>0</v>
      </c>
      <c r="P63">
        <v>-0.21164918999999999</v>
      </c>
      <c r="Q63">
        <v>0</v>
      </c>
    </row>
    <row r="64" spans="1:17" hidden="1" x14ac:dyDescent="0.3">
      <c r="A64" s="5">
        <v>44016.291666666664</v>
      </c>
      <c r="B64">
        <v>-0.25804669400000002</v>
      </c>
      <c r="C64">
        <v>4</v>
      </c>
      <c r="D64">
        <v>3</v>
      </c>
      <c r="E64" s="5">
        <v>44533.868055555555</v>
      </c>
      <c r="F64">
        <v>2</v>
      </c>
      <c r="G64">
        <v>15</v>
      </c>
      <c r="H64">
        <v>2.5410335599999998</v>
      </c>
      <c r="I64">
        <v>2.7990802549999998</v>
      </c>
      <c r="J64">
        <v>0.53759727999999996</v>
      </c>
      <c r="K64">
        <v>0.25804669400000002</v>
      </c>
      <c r="L64">
        <v>0.28388644200000002</v>
      </c>
      <c r="M64">
        <v>0</v>
      </c>
      <c r="N64">
        <v>-0.25804669400000002</v>
      </c>
      <c r="O64">
        <v>0</v>
      </c>
      <c r="P64">
        <v>-0.25804669400000002</v>
      </c>
      <c r="Q64">
        <v>0</v>
      </c>
    </row>
    <row r="65" spans="1:17" hidden="1" x14ac:dyDescent="0.3">
      <c r="A65" s="5">
        <v>44016.3125</v>
      </c>
      <c r="B65">
        <v>-0.32205493299999999</v>
      </c>
      <c r="C65">
        <v>4</v>
      </c>
      <c r="D65">
        <v>3</v>
      </c>
      <c r="E65" s="5">
        <v>44533.868055555555</v>
      </c>
      <c r="F65">
        <v>2</v>
      </c>
      <c r="G65">
        <v>16</v>
      </c>
      <c r="H65">
        <v>2.619091836</v>
      </c>
      <c r="I65">
        <v>2.9411467689999999</v>
      </c>
      <c r="J65">
        <v>0.67094777699999997</v>
      </c>
      <c r="K65">
        <v>0.32205493299999999</v>
      </c>
      <c r="L65">
        <v>0.44491390800000002</v>
      </c>
      <c r="M65">
        <v>0</v>
      </c>
      <c r="N65">
        <v>-0.32205493299999999</v>
      </c>
      <c r="O65">
        <v>0</v>
      </c>
      <c r="P65">
        <v>-0.32205493299999999</v>
      </c>
      <c r="Q65">
        <v>0</v>
      </c>
    </row>
    <row r="66" spans="1:17" hidden="1" x14ac:dyDescent="0.3">
      <c r="A66" s="5">
        <v>44016.333333333336</v>
      </c>
      <c r="B66">
        <v>-0.37704095399999998</v>
      </c>
      <c r="C66">
        <v>4</v>
      </c>
      <c r="D66">
        <v>3</v>
      </c>
      <c r="E66" s="5">
        <v>44533.868055555555</v>
      </c>
      <c r="F66">
        <v>2</v>
      </c>
      <c r="G66">
        <v>17</v>
      </c>
      <c r="H66">
        <v>2.7545612089999998</v>
      </c>
      <c r="I66">
        <v>3.1316021630000002</v>
      </c>
      <c r="J66">
        <v>0.78550198800000004</v>
      </c>
      <c r="K66">
        <v>0.37704095399999998</v>
      </c>
      <c r="L66">
        <v>0.63343438600000002</v>
      </c>
      <c r="M66">
        <v>0</v>
      </c>
      <c r="N66">
        <v>-0.37704095399999998</v>
      </c>
      <c r="O66">
        <v>0</v>
      </c>
      <c r="P66">
        <v>-0.37704095399999998</v>
      </c>
      <c r="Q66">
        <v>0</v>
      </c>
    </row>
    <row r="67" spans="1:17" hidden="1" x14ac:dyDescent="0.3">
      <c r="A67" s="5">
        <v>44016.354166666664</v>
      </c>
      <c r="B67">
        <v>-0.455441127</v>
      </c>
      <c r="C67">
        <v>4</v>
      </c>
      <c r="D67">
        <v>3</v>
      </c>
      <c r="E67" s="5">
        <v>44533.868055555555</v>
      </c>
      <c r="F67">
        <v>2</v>
      </c>
      <c r="G67">
        <v>18</v>
      </c>
      <c r="H67">
        <v>2.7326154050000002</v>
      </c>
      <c r="I67">
        <v>3.1880565320000001</v>
      </c>
      <c r="J67">
        <v>0.94883568100000004</v>
      </c>
      <c r="K67">
        <v>0.455441127</v>
      </c>
      <c r="L67">
        <v>0.861154949</v>
      </c>
      <c r="M67">
        <v>0</v>
      </c>
      <c r="N67">
        <v>-0.455441127</v>
      </c>
      <c r="O67">
        <v>0</v>
      </c>
      <c r="P67">
        <v>-0.455441127</v>
      </c>
      <c r="Q67">
        <v>0</v>
      </c>
    </row>
    <row r="68" spans="1:17" hidden="1" x14ac:dyDescent="0.3">
      <c r="A68" s="5">
        <v>44016.375</v>
      </c>
      <c r="B68">
        <v>-0.743000718</v>
      </c>
      <c r="C68">
        <v>4</v>
      </c>
      <c r="D68">
        <v>3</v>
      </c>
      <c r="E68" s="5">
        <v>44533.868055555555</v>
      </c>
      <c r="F68">
        <v>2</v>
      </c>
      <c r="G68">
        <v>19</v>
      </c>
      <c r="H68">
        <v>2.6638312580000001</v>
      </c>
      <c r="I68">
        <v>3.4068319759999999</v>
      </c>
      <c r="J68">
        <v>1.547918162</v>
      </c>
      <c r="K68">
        <v>0.743000718</v>
      </c>
      <c r="L68">
        <v>1.232655308</v>
      </c>
      <c r="M68">
        <v>0</v>
      </c>
      <c r="N68">
        <v>-0.743000718</v>
      </c>
      <c r="O68">
        <v>0</v>
      </c>
      <c r="P68">
        <v>-0.743000718</v>
      </c>
      <c r="Q68">
        <v>0</v>
      </c>
    </row>
    <row r="69" spans="1:17" hidden="1" x14ac:dyDescent="0.3">
      <c r="A69" s="5">
        <v>44016.395833333336</v>
      </c>
      <c r="B69">
        <v>-0.76154045500000001</v>
      </c>
      <c r="C69">
        <v>4</v>
      </c>
      <c r="D69">
        <v>3</v>
      </c>
      <c r="E69" s="5">
        <v>44533.868055555555</v>
      </c>
      <c r="F69">
        <v>2</v>
      </c>
      <c r="G69">
        <v>20</v>
      </c>
      <c r="H69">
        <v>2.572695161</v>
      </c>
      <c r="I69">
        <v>3.334235616</v>
      </c>
      <c r="J69">
        <v>1.5865426149999999</v>
      </c>
      <c r="K69">
        <v>0.76154045500000001</v>
      </c>
      <c r="L69">
        <v>1.613425536</v>
      </c>
      <c r="M69">
        <v>0</v>
      </c>
      <c r="N69">
        <v>-0.76154045500000001</v>
      </c>
      <c r="O69">
        <v>0</v>
      </c>
      <c r="P69">
        <v>-0.76154045500000001</v>
      </c>
      <c r="Q69">
        <v>0</v>
      </c>
    </row>
    <row r="70" spans="1:17" hidden="1" x14ac:dyDescent="0.3">
      <c r="A70" s="5">
        <v>44016.416666666664</v>
      </c>
      <c r="B70">
        <v>-0.89232199700000003</v>
      </c>
      <c r="C70">
        <v>4</v>
      </c>
      <c r="D70">
        <v>3</v>
      </c>
      <c r="E70" s="5">
        <v>44533.868055555555</v>
      </c>
      <c r="F70">
        <v>2</v>
      </c>
      <c r="G70">
        <v>21</v>
      </c>
      <c r="H70">
        <v>2.433286163</v>
      </c>
      <c r="I70">
        <v>3.3256081609999999</v>
      </c>
      <c r="J70">
        <v>1.8590041610000001</v>
      </c>
      <c r="K70">
        <v>0.89232199700000003</v>
      </c>
      <c r="L70">
        <v>2.0595865340000001</v>
      </c>
      <c r="M70">
        <v>0</v>
      </c>
      <c r="N70">
        <v>-0.89232199700000003</v>
      </c>
      <c r="O70">
        <v>0</v>
      </c>
      <c r="P70">
        <v>-0.89232199700000003</v>
      </c>
      <c r="Q70">
        <v>0</v>
      </c>
    </row>
    <row r="71" spans="1:17" hidden="1" x14ac:dyDescent="0.3">
      <c r="A71" s="5">
        <v>44016.4375</v>
      </c>
      <c r="B71">
        <v>-0.91835863600000001</v>
      </c>
      <c r="C71">
        <v>4</v>
      </c>
      <c r="D71">
        <v>3</v>
      </c>
      <c r="E71" s="5">
        <v>44533.868055555555</v>
      </c>
      <c r="F71">
        <v>2</v>
      </c>
      <c r="G71">
        <v>22</v>
      </c>
      <c r="H71">
        <v>2.38114633</v>
      </c>
      <c r="I71">
        <v>3.2995049650000001</v>
      </c>
      <c r="J71">
        <v>1.9132471579999999</v>
      </c>
      <c r="K71">
        <v>0.91835863600000001</v>
      </c>
      <c r="L71">
        <v>2.518765852</v>
      </c>
      <c r="M71">
        <v>0</v>
      </c>
      <c r="N71">
        <v>-0.91835863600000001</v>
      </c>
      <c r="O71">
        <v>0</v>
      </c>
      <c r="P71">
        <v>-0.91835863600000001</v>
      </c>
      <c r="Q71">
        <v>0</v>
      </c>
    </row>
    <row r="72" spans="1:17" hidden="1" x14ac:dyDescent="0.3">
      <c r="A72" s="5">
        <v>44016.458333333336</v>
      </c>
      <c r="B72">
        <v>-0.89052638100000003</v>
      </c>
      <c r="C72">
        <v>4</v>
      </c>
      <c r="D72">
        <v>3</v>
      </c>
      <c r="E72" s="5">
        <v>44533.868055555555</v>
      </c>
      <c r="F72">
        <v>2</v>
      </c>
      <c r="G72">
        <v>23</v>
      </c>
      <c r="H72">
        <v>2.4351424800000001</v>
      </c>
      <c r="I72">
        <v>3.325668861</v>
      </c>
      <c r="J72">
        <v>1.855263294</v>
      </c>
      <c r="K72">
        <v>0.89052638100000003</v>
      </c>
      <c r="L72">
        <v>2.964029043</v>
      </c>
      <c r="M72">
        <v>0</v>
      </c>
      <c r="N72">
        <v>-0.89052638100000003</v>
      </c>
      <c r="O72">
        <v>0</v>
      </c>
      <c r="P72">
        <v>-0.89052638100000003</v>
      </c>
      <c r="Q72">
        <v>0</v>
      </c>
    </row>
    <row r="73" spans="1:17" hidden="1" x14ac:dyDescent="0.3">
      <c r="A73" s="5">
        <v>44016.479166666664</v>
      </c>
      <c r="B73">
        <v>-0.89064554900000004</v>
      </c>
      <c r="C73">
        <v>4</v>
      </c>
      <c r="D73">
        <v>3</v>
      </c>
      <c r="E73" s="5">
        <v>44533.868055555555</v>
      </c>
      <c r="F73">
        <v>2</v>
      </c>
      <c r="G73">
        <v>24</v>
      </c>
      <c r="H73">
        <v>2.3885717990000002</v>
      </c>
      <c r="I73">
        <v>3.279217348</v>
      </c>
      <c r="J73">
        <v>1.8555115600000001</v>
      </c>
      <c r="K73">
        <v>0.89064554900000004</v>
      </c>
      <c r="L73">
        <v>3.4093518170000001</v>
      </c>
      <c r="M73">
        <v>0</v>
      </c>
      <c r="N73">
        <v>-0.89064554900000004</v>
      </c>
      <c r="O73">
        <v>0</v>
      </c>
      <c r="P73">
        <v>-0.89064554900000004</v>
      </c>
      <c r="Q73">
        <v>0</v>
      </c>
    </row>
    <row r="74" spans="1:17" hidden="1" x14ac:dyDescent="0.3">
      <c r="A74" s="5">
        <v>44016.5</v>
      </c>
      <c r="B74">
        <v>-0.768535038</v>
      </c>
      <c r="C74">
        <v>4</v>
      </c>
      <c r="D74">
        <v>3</v>
      </c>
      <c r="E74" s="5">
        <v>44533.868055555555</v>
      </c>
      <c r="F74">
        <v>2</v>
      </c>
      <c r="G74">
        <v>25</v>
      </c>
      <c r="H74">
        <v>2.4334307420000001</v>
      </c>
      <c r="I74">
        <v>3.2019657800000001</v>
      </c>
      <c r="J74">
        <v>1.6011146620000001</v>
      </c>
      <c r="K74">
        <v>0.768535038</v>
      </c>
      <c r="L74">
        <v>3.7936193359999999</v>
      </c>
      <c r="M74">
        <v>0</v>
      </c>
      <c r="N74">
        <v>-0.768535038</v>
      </c>
      <c r="O74">
        <v>0</v>
      </c>
      <c r="P74">
        <v>-0.768535038</v>
      </c>
      <c r="Q74">
        <v>0</v>
      </c>
    </row>
    <row r="75" spans="1:17" hidden="1" x14ac:dyDescent="0.3">
      <c r="A75" s="5">
        <v>44016.520833333336</v>
      </c>
      <c r="B75">
        <v>-0.76865420500000003</v>
      </c>
      <c r="C75">
        <v>4</v>
      </c>
      <c r="D75">
        <v>3</v>
      </c>
      <c r="E75" s="5">
        <v>44533.868055555555</v>
      </c>
      <c r="F75">
        <v>2</v>
      </c>
      <c r="G75">
        <v>26</v>
      </c>
      <c r="H75">
        <v>2.3824226130000001</v>
      </c>
      <c r="I75">
        <v>3.151076819</v>
      </c>
      <c r="J75">
        <v>1.6013629279999999</v>
      </c>
      <c r="K75">
        <v>0.76865420500000003</v>
      </c>
      <c r="L75">
        <v>4.1779464390000003</v>
      </c>
      <c r="M75">
        <v>0</v>
      </c>
      <c r="N75">
        <v>-0.76865420500000003</v>
      </c>
      <c r="O75">
        <v>0</v>
      </c>
      <c r="P75">
        <v>-0.76865420500000003</v>
      </c>
      <c r="Q75">
        <v>0</v>
      </c>
    </row>
    <row r="76" spans="1:17" hidden="1" x14ac:dyDescent="0.3">
      <c r="A76" s="5">
        <v>44016.541666666664</v>
      </c>
      <c r="B76">
        <v>-0.628664475</v>
      </c>
      <c r="C76">
        <v>4</v>
      </c>
      <c r="D76">
        <v>3</v>
      </c>
      <c r="E76" s="5">
        <v>44533.868055555555</v>
      </c>
      <c r="F76">
        <v>2</v>
      </c>
      <c r="G76">
        <v>27</v>
      </c>
      <c r="H76">
        <v>2.3823863099999998</v>
      </c>
      <c r="I76">
        <v>3.0110507850000001</v>
      </c>
      <c r="J76">
        <v>1.3097176559999999</v>
      </c>
      <c r="K76">
        <v>0.628664475</v>
      </c>
      <c r="L76">
        <v>4.4922786759999997</v>
      </c>
      <c r="M76">
        <v>0</v>
      </c>
      <c r="N76">
        <v>-0.628664475</v>
      </c>
      <c r="O76">
        <v>0</v>
      </c>
      <c r="P76">
        <v>-0.628664475</v>
      </c>
      <c r="Q76">
        <v>0</v>
      </c>
    </row>
    <row r="77" spans="1:17" hidden="1" x14ac:dyDescent="0.3">
      <c r="A77" s="5">
        <v>44016.5625</v>
      </c>
      <c r="B77">
        <v>-0.60542623600000001</v>
      </c>
      <c r="C77">
        <v>4</v>
      </c>
      <c r="D77">
        <v>3</v>
      </c>
      <c r="E77" s="5">
        <v>44533.868055555555</v>
      </c>
      <c r="F77">
        <v>2</v>
      </c>
      <c r="G77">
        <v>28</v>
      </c>
      <c r="H77">
        <v>2.368595655</v>
      </c>
      <c r="I77">
        <v>2.974021891</v>
      </c>
      <c r="J77">
        <v>1.261304658</v>
      </c>
      <c r="K77">
        <v>0.60542623600000001</v>
      </c>
      <c r="L77">
        <v>4.7949917940000004</v>
      </c>
      <c r="M77">
        <v>0</v>
      </c>
      <c r="N77">
        <v>-0.60542623600000001</v>
      </c>
      <c r="O77">
        <v>0</v>
      </c>
      <c r="P77">
        <v>-0.60542623600000001</v>
      </c>
      <c r="Q77">
        <v>0</v>
      </c>
    </row>
    <row r="78" spans="1:17" hidden="1" x14ac:dyDescent="0.3">
      <c r="A78" s="5">
        <v>44016.583333333336</v>
      </c>
      <c r="B78">
        <v>-0.92304188200000004</v>
      </c>
      <c r="C78">
        <v>4</v>
      </c>
      <c r="D78">
        <v>3</v>
      </c>
      <c r="E78" s="5">
        <v>44533.868055555555</v>
      </c>
      <c r="F78">
        <v>2</v>
      </c>
      <c r="G78">
        <v>29</v>
      </c>
      <c r="H78">
        <v>2.3561977490000001</v>
      </c>
      <c r="I78">
        <v>3.2792396309999998</v>
      </c>
      <c r="J78">
        <v>1.9230039219999999</v>
      </c>
      <c r="K78">
        <v>0.92304188200000004</v>
      </c>
      <c r="L78">
        <v>5.2565127350000003</v>
      </c>
      <c r="M78">
        <v>0</v>
      </c>
      <c r="N78">
        <v>-0.92304188200000004</v>
      </c>
      <c r="O78">
        <v>0</v>
      </c>
      <c r="P78">
        <v>-0.92304188200000004</v>
      </c>
      <c r="Q78">
        <v>0</v>
      </c>
    </row>
    <row r="79" spans="1:17" hidden="1" x14ac:dyDescent="0.3">
      <c r="A79" s="5">
        <v>44016.604166666664</v>
      </c>
      <c r="B79">
        <v>-0.81282101200000001</v>
      </c>
      <c r="C79">
        <v>4</v>
      </c>
      <c r="D79">
        <v>3</v>
      </c>
      <c r="E79" s="5">
        <v>44533.868055555555</v>
      </c>
      <c r="F79">
        <v>2</v>
      </c>
      <c r="G79">
        <v>30</v>
      </c>
      <c r="H79">
        <v>2.443699445</v>
      </c>
      <c r="I79">
        <v>3.2565204560000001</v>
      </c>
      <c r="J79">
        <v>1.6933771070000001</v>
      </c>
      <c r="K79">
        <v>0.81282101200000001</v>
      </c>
      <c r="L79">
        <v>5.6629232409999997</v>
      </c>
      <c r="M79">
        <v>0</v>
      </c>
      <c r="N79">
        <v>-0.81282101200000001</v>
      </c>
      <c r="O79">
        <v>0</v>
      </c>
      <c r="P79">
        <v>-0.81282101200000001</v>
      </c>
      <c r="Q79">
        <v>0</v>
      </c>
    </row>
    <row r="80" spans="1:17" hidden="1" x14ac:dyDescent="0.3">
      <c r="A80" s="5">
        <v>44016.625</v>
      </c>
      <c r="B80">
        <v>-0.67415351800000001</v>
      </c>
      <c r="C80">
        <v>4</v>
      </c>
      <c r="D80">
        <v>3</v>
      </c>
      <c r="E80" s="5">
        <v>44533.868055555555</v>
      </c>
      <c r="F80">
        <v>2</v>
      </c>
      <c r="G80">
        <v>31</v>
      </c>
      <c r="H80">
        <v>2.492587608</v>
      </c>
      <c r="I80">
        <v>3.1667411269999999</v>
      </c>
      <c r="J80">
        <v>1.801353008</v>
      </c>
      <c r="K80">
        <v>0.67415351800000001</v>
      </c>
      <c r="L80">
        <v>6</v>
      </c>
      <c r="M80">
        <v>0</v>
      </c>
      <c r="N80">
        <v>-0.67415351800000001</v>
      </c>
      <c r="O80">
        <v>0</v>
      </c>
      <c r="P80">
        <v>-0.67415351800000001</v>
      </c>
      <c r="Q80">
        <v>0</v>
      </c>
    </row>
    <row r="81" spans="1:17" hidden="1" x14ac:dyDescent="0.3">
      <c r="A81" s="5">
        <v>44016.645833333336</v>
      </c>
      <c r="B81">
        <v>0.95174413000000002</v>
      </c>
      <c r="C81">
        <v>4</v>
      </c>
      <c r="D81">
        <v>3</v>
      </c>
      <c r="E81" s="5">
        <v>44533.868055555555</v>
      </c>
      <c r="F81">
        <v>2</v>
      </c>
      <c r="G81">
        <v>32</v>
      </c>
      <c r="H81">
        <v>2.695738821</v>
      </c>
      <c r="I81">
        <v>1.7439946909999999</v>
      </c>
      <c r="J81">
        <v>1.669109626</v>
      </c>
      <c r="K81">
        <v>-0.95174413000000002</v>
      </c>
      <c r="L81">
        <v>5.5241279350000001</v>
      </c>
      <c r="M81">
        <v>0.95174413000000002</v>
      </c>
      <c r="N81">
        <v>0</v>
      </c>
      <c r="O81">
        <v>0</v>
      </c>
      <c r="P81">
        <v>0</v>
      </c>
      <c r="Q81">
        <v>0</v>
      </c>
    </row>
    <row r="82" spans="1:17" hidden="1" x14ac:dyDescent="0.3">
      <c r="A82" s="5">
        <v>44016.666666666664</v>
      </c>
      <c r="B82">
        <v>1.1074716419999999</v>
      </c>
      <c r="C82">
        <v>4</v>
      </c>
      <c r="D82">
        <v>3</v>
      </c>
      <c r="E82" s="5">
        <v>44533.868055555555</v>
      </c>
      <c r="F82">
        <v>2</v>
      </c>
      <c r="G82">
        <v>33</v>
      </c>
      <c r="H82">
        <v>2.84693058</v>
      </c>
      <c r="I82">
        <v>1.7394589380000001</v>
      </c>
      <c r="J82">
        <v>1.3815509029999999</v>
      </c>
      <c r="K82">
        <v>-1.1074716419999999</v>
      </c>
      <c r="L82">
        <v>4.970392114</v>
      </c>
      <c r="M82">
        <v>1.1074716419999999</v>
      </c>
      <c r="N82">
        <v>0</v>
      </c>
      <c r="O82">
        <v>0</v>
      </c>
      <c r="P82">
        <v>0</v>
      </c>
      <c r="Q82">
        <v>0</v>
      </c>
    </row>
    <row r="83" spans="1:17" hidden="1" x14ac:dyDescent="0.3">
      <c r="A83" s="5">
        <v>44016.6875</v>
      </c>
      <c r="B83">
        <v>1.239314859</v>
      </c>
      <c r="C83">
        <v>4</v>
      </c>
      <c r="D83">
        <v>3</v>
      </c>
      <c r="E83" s="5">
        <v>44533.868055555555</v>
      </c>
      <c r="F83">
        <v>2</v>
      </c>
      <c r="G83">
        <v>34</v>
      </c>
      <c r="H83">
        <v>2.974933703</v>
      </c>
      <c r="I83">
        <v>1.735618844</v>
      </c>
      <c r="J83">
        <v>1.308233633</v>
      </c>
      <c r="K83">
        <v>-1.239314859</v>
      </c>
      <c r="L83">
        <v>4.3507346849999999</v>
      </c>
      <c r="M83">
        <v>1.239314859</v>
      </c>
      <c r="N83">
        <v>0</v>
      </c>
      <c r="O83">
        <v>0</v>
      </c>
      <c r="P83">
        <v>0</v>
      </c>
      <c r="Q83">
        <v>0</v>
      </c>
    </row>
    <row r="84" spans="1:17" hidden="1" x14ac:dyDescent="0.3">
      <c r="A84" s="5">
        <v>44016.708333333336</v>
      </c>
      <c r="B84">
        <v>1.2862285979999999</v>
      </c>
      <c r="C84">
        <v>4</v>
      </c>
      <c r="D84">
        <v>3</v>
      </c>
      <c r="E84" s="5">
        <v>44533.868055555555</v>
      </c>
      <c r="F84">
        <v>2</v>
      </c>
      <c r="G84">
        <v>35</v>
      </c>
      <c r="H84">
        <v>3.0204810219999998</v>
      </c>
      <c r="I84">
        <v>1.734252425</v>
      </c>
      <c r="J84">
        <v>0.98205408199999999</v>
      </c>
      <c r="K84">
        <v>-1.2862285979999999</v>
      </c>
      <c r="L84">
        <v>3.7076203859999999</v>
      </c>
      <c r="M84">
        <v>1.2862285979999999</v>
      </c>
      <c r="N84">
        <v>0</v>
      </c>
      <c r="O84">
        <v>0</v>
      </c>
      <c r="P84">
        <v>0</v>
      </c>
      <c r="Q84">
        <v>0</v>
      </c>
    </row>
    <row r="85" spans="1:17" hidden="1" x14ac:dyDescent="0.3">
      <c r="A85" s="5">
        <v>44016.729166666664</v>
      </c>
      <c r="B85">
        <v>1.2713949</v>
      </c>
      <c r="C85">
        <v>4</v>
      </c>
      <c r="D85">
        <v>3</v>
      </c>
      <c r="E85" s="5">
        <v>44533.868055555555</v>
      </c>
      <c r="F85">
        <v>2</v>
      </c>
      <c r="G85">
        <v>36</v>
      </c>
      <c r="H85">
        <v>3.0060793750000001</v>
      </c>
      <c r="I85">
        <v>1.734684474</v>
      </c>
      <c r="J85">
        <v>0.71205434300000003</v>
      </c>
      <c r="K85">
        <v>-1.2713949</v>
      </c>
      <c r="L85">
        <v>3.071922936</v>
      </c>
      <c r="M85">
        <v>1.2713949</v>
      </c>
      <c r="N85">
        <v>0</v>
      </c>
      <c r="O85">
        <v>0</v>
      </c>
      <c r="P85">
        <v>0</v>
      </c>
      <c r="Q85">
        <v>0</v>
      </c>
    </row>
    <row r="86" spans="1:17" hidden="1" x14ac:dyDescent="0.3">
      <c r="A86" s="5">
        <v>44016.75</v>
      </c>
      <c r="B86">
        <v>1.185301267</v>
      </c>
      <c r="C86">
        <v>4</v>
      </c>
      <c r="D86">
        <v>3</v>
      </c>
      <c r="E86" s="5">
        <v>44533.868055555555</v>
      </c>
      <c r="F86">
        <v>2</v>
      </c>
      <c r="G86">
        <v>37</v>
      </c>
      <c r="H86">
        <v>2.9224933219999998</v>
      </c>
      <c r="I86">
        <v>1.737192056</v>
      </c>
      <c r="J86">
        <v>0.39140348800000002</v>
      </c>
      <c r="K86">
        <v>-1.185301267</v>
      </c>
      <c r="L86">
        <v>2.479272302</v>
      </c>
      <c r="M86">
        <v>1.185301267</v>
      </c>
      <c r="N86">
        <v>0</v>
      </c>
      <c r="O86">
        <v>0</v>
      </c>
      <c r="P86">
        <v>0</v>
      </c>
      <c r="Q86">
        <v>0</v>
      </c>
    </row>
    <row r="87" spans="1:17" hidden="1" x14ac:dyDescent="0.3">
      <c r="A87" s="5">
        <v>44016.770833333336</v>
      </c>
      <c r="B87">
        <v>1.144221223</v>
      </c>
      <c r="C87">
        <v>4</v>
      </c>
      <c r="D87">
        <v>3</v>
      </c>
      <c r="E87" s="5">
        <v>44533.868055555555</v>
      </c>
      <c r="F87">
        <v>2</v>
      </c>
      <c r="G87">
        <v>38</v>
      </c>
      <c r="H87">
        <v>2.882609784</v>
      </c>
      <c r="I87">
        <v>1.7383885619999999</v>
      </c>
      <c r="J87">
        <v>0.20701023599999999</v>
      </c>
      <c r="K87">
        <v>-1.144221223</v>
      </c>
      <c r="L87">
        <v>1.907161691</v>
      </c>
      <c r="M87">
        <v>1.144221223</v>
      </c>
      <c r="N87">
        <v>0</v>
      </c>
      <c r="O87">
        <v>0</v>
      </c>
      <c r="P87">
        <v>0</v>
      </c>
      <c r="Q87">
        <v>0</v>
      </c>
    </row>
    <row r="88" spans="1:17" hidden="1" x14ac:dyDescent="0.3">
      <c r="A88" s="5">
        <v>44016.791666666664</v>
      </c>
      <c r="B88">
        <v>1.073305857</v>
      </c>
      <c r="C88">
        <v>4</v>
      </c>
      <c r="D88">
        <v>3</v>
      </c>
      <c r="E88" s="5">
        <v>44533.868055555555</v>
      </c>
      <c r="F88">
        <v>2</v>
      </c>
      <c r="G88">
        <v>39</v>
      </c>
      <c r="H88">
        <v>2.8137599149999999</v>
      </c>
      <c r="I88">
        <v>1.7404540580000001</v>
      </c>
      <c r="J88">
        <v>7.7404921000000002E-2</v>
      </c>
      <c r="K88">
        <v>-1.073305857</v>
      </c>
      <c r="L88">
        <v>1.370508762</v>
      </c>
      <c r="M88">
        <v>1.073305857</v>
      </c>
      <c r="N88">
        <v>0</v>
      </c>
      <c r="O88">
        <v>0</v>
      </c>
      <c r="P88">
        <v>0</v>
      </c>
      <c r="Q88">
        <v>0</v>
      </c>
    </row>
    <row r="89" spans="1:17" hidden="1" x14ac:dyDescent="0.3">
      <c r="A89" s="5">
        <v>44016.8125</v>
      </c>
      <c r="B89">
        <v>1.006454065</v>
      </c>
      <c r="C89">
        <v>4</v>
      </c>
      <c r="D89">
        <v>3</v>
      </c>
      <c r="E89" s="5">
        <v>44533.868055555555</v>
      </c>
      <c r="F89">
        <v>2</v>
      </c>
      <c r="G89">
        <v>40</v>
      </c>
      <c r="H89">
        <v>2.7488552620000002</v>
      </c>
      <c r="I89">
        <v>1.742401197</v>
      </c>
      <c r="J89">
        <v>5.7753091999999999E-2</v>
      </c>
      <c r="K89">
        <v>-1.006454065</v>
      </c>
      <c r="L89">
        <v>0.86728172999999997</v>
      </c>
      <c r="M89">
        <v>1.006454065</v>
      </c>
      <c r="N89">
        <v>0</v>
      </c>
      <c r="O89">
        <v>0</v>
      </c>
      <c r="P89">
        <v>0</v>
      </c>
      <c r="Q89">
        <v>0</v>
      </c>
    </row>
    <row r="90" spans="1:17" hidden="1" x14ac:dyDescent="0.3">
      <c r="A90" s="5">
        <v>44016.833333333336</v>
      </c>
      <c r="B90">
        <v>0.90412813000000003</v>
      </c>
      <c r="C90">
        <v>4</v>
      </c>
      <c r="D90">
        <v>3</v>
      </c>
      <c r="E90" s="5">
        <v>44533.868055555555</v>
      </c>
      <c r="F90">
        <v>2</v>
      </c>
      <c r="G90">
        <v>41</v>
      </c>
      <c r="H90">
        <v>2.6495096939999998</v>
      </c>
      <c r="I90">
        <v>1.7453815640000001</v>
      </c>
      <c r="J90">
        <v>0</v>
      </c>
      <c r="K90">
        <v>-0.90412813000000003</v>
      </c>
      <c r="L90">
        <v>0.41521766500000001</v>
      </c>
      <c r="M90">
        <v>0.90412813000000003</v>
      </c>
      <c r="N90">
        <v>0</v>
      </c>
      <c r="O90">
        <v>0</v>
      </c>
      <c r="P90">
        <v>0</v>
      </c>
      <c r="Q90">
        <v>0</v>
      </c>
    </row>
    <row r="91" spans="1:17" hidden="1" x14ac:dyDescent="0.3">
      <c r="A91" s="5">
        <v>44016.854166666664</v>
      </c>
      <c r="B91">
        <v>0.83043533000000003</v>
      </c>
      <c r="C91">
        <v>4</v>
      </c>
      <c r="D91">
        <v>3</v>
      </c>
      <c r="E91" s="5">
        <v>44533.868055555555</v>
      </c>
      <c r="F91">
        <v>2</v>
      </c>
      <c r="G91">
        <v>42</v>
      </c>
      <c r="H91">
        <v>2.5779632860000001</v>
      </c>
      <c r="I91">
        <v>1.747527957</v>
      </c>
      <c r="J91">
        <v>0</v>
      </c>
      <c r="K91">
        <v>-0.83043533000000003</v>
      </c>
      <c r="L91">
        <v>0</v>
      </c>
      <c r="M91">
        <v>0.83043533000000003</v>
      </c>
      <c r="N91">
        <v>0</v>
      </c>
      <c r="O91">
        <v>0</v>
      </c>
      <c r="P91">
        <v>0</v>
      </c>
      <c r="Q91">
        <v>0</v>
      </c>
    </row>
    <row r="92" spans="1:17" hidden="1" x14ac:dyDescent="0.3">
      <c r="A92" s="5">
        <v>44016.875</v>
      </c>
      <c r="B92">
        <v>0</v>
      </c>
      <c r="C92">
        <v>4</v>
      </c>
      <c r="D92">
        <v>3</v>
      </c>
      <c r="E92" s="5">
        <v>44533.868055555555</v>
      </c>
      <c r="F92">
        <v>2</v>
      </c>
      <c r="G92">
        <v>43</v>
      </c>
      <c r="H92">
        <v>2.4324874990000001</v>
      </c>
      <c r="I92">
        <v>2.4324874990000001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hidden="1" x14ac:dyDescent="0.3">
      <c r="A93" s="5">
        <v>44016.895833333336</v>
      </c>
      <c r="B93">
        <v>0</v>
      </c>
      <c r="C93">
        <v>4</v>
      </c>
      <c r="D93">
        <v>3</v>
      </c>
      <c r="E93" s="5">
        <v>44533.868055555555</v>
      </c>
      <c r="F93">
        <v>2</v>
      </c>
      <c r="G93">
        <v>44</v>
      </c>
      <c r="H93">
        <v>2.2100777589999998</v>
      </c>
      <c r="I93">
        <v>2.2100777589999998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hidden="1" x14ac:dyDescent="0.3">
      <c r="A94" s="5">
        <v>44016.916666666664</v>
      </c>
      <c r="B94">
        <v>0</v>
      </c>
      <c r="C94">
        <v>4</v>
      </c>
      <c r="D94">
        <v>3</v>
      </c>
      <c r="E94" s="5">
        <v>44533.868055555555</v>
      </c>
      <c r="F94">
        <v>2</v>
      </c>
      <c r="G94">
        <v>45</v>
      </c>
      <c r="H94">
        <v>1.993457823</v>
      </c>
      <c r="I94">
        <v>1.993457823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hidden="1" x14ac:dyDescent="0.3">
      <c r="A95" s="5">
        <v>44016.9375</v>
      </c>
      <c r="B95">
        <v>0</v>
      </c>
      <c r="C95">
        <v>4</v>
      </c>
      <c r="D95">
        <v>3</v>
      </c>
      <c r="E95" s="5">
        <v>44533.868055555555</v>
      </c>
      <c r="F95">
        <v>2</v>
      </c>
      <c r="G95">
        <v>46</v>
      </c>
      <c r="H95">
        <v>1.7948299510000001</v>
      </c>
      <c r="I95">
        <v>1.7948299510000001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hidden="1" x14ac:dyDescent="0.3">
      <c r="A96" s="5">
        <v>44016.958333333336</v>
      </c>
      <c r="B96">
        <v>0</v>
      </c>
      <c r="C96">
        <v>4</v>
      </c>
      <c r="D96">
        <v>3</v>
      </c>
      <c r="E96" s="5">
        <v>44533.868055555555</v>
      </c>
      <c r="F96">
        <v>2</v>
      </c>
      <c r="G96">
        <v>47</v>
      </c>
      <c r="H96">
        <v>1.7180851399999999</v>
      </c>
      <c r="I96">
        <v>1.7180851399999999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hidden="1" x14ac:dyDescent="0.3">
      <c r="A97" s="5">
        <v>44016.979166666664</v>
      </c>
      <c r="B97">
        <v>0</v>
      </c>
      <c r="C97">
        <v>4</v>
      </c>
      <c r="D97">
        <v>3</v>
      </c>
      <c r="E97" s="5">
        <v>44533.868055555555</v>
      </c>
      <c r="F97">
        <v>2</v>
      </c>
      <c r="G97">
        <v>48</v>
      </c>
      <c r="H97">
        <v>1.609357573</v>
      </c>
      <c r="I97">
        <v>1.609357573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idden="1" x14ac:dyDescent="0.3">
      <c r="A98" s="5">
        <v>44017</v>
      </c>
      <c r="B98">
        <v>0</v>
      </c>
      <c r="C98">
        <v>4</v>
      </c>
      <c r="D98">
        <v>3</v>
      </c>
      <c r="E98" s="5">
        <v>44533.868055555555</v>
      </c>
      <c r="F98">
        <v>3</v>
      </c>
      <c r="G98">
        <v>1</v>
      </c>
      <c r="H98">
        <v>1.6259017099999999</v>
      </c>
      <c r="I98">
        <v>1.6259017099999999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hidden="1" x14ac:dyDescent="0.3">
      <c r="A99" s="5">
        <v>44017.020833333336</v>
      </c>
      <c r="B99">
        <v>0</v>
      </c>
      <c r="C99">
        <v>4</v>
      </c>
      <c r="D99">
        <v>3</v>
      </c>
      <c r="E99" s="5">
        <v>44533.868055555555</v>
      </c>
      <c r="F99">
        <v>3</v>
      </c>
      <c r="G99">
        <v>2</v>
      </c>
      <c r="H99">
        <v>1.569339955</v>
      </c>
      <c r="I99">
        <v>1.569339955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hidden="1" x14ac:dyDescent="0.3">
      <c r="A100" s="5">
        <v>44017.041666666664</v>
      </c>
      <c r="B100">
        <v>0</v>
      </c>
      <c r="C100">
        <v>4</v>
      </c>
      <c r="D100">
        <v>3</v>
      </c>
      <c r="E100" s="5">
        <v>44533.868055555555</v>
      </c>
      <c r="F100">
        <v>3</v>
      </c>
      <c r="G100">
        <v>3</v>
      </c>
      <c r="H100">
        <v>1.492234303</v>
      </c>
      <c r="I100">
        <v>1.492234303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hidden="1" x14ac:dyDescent="0.3">
      <c r="A101" s="5">
        <v>44017.0625</v>
      </c>
      <c r="B101">
        <v>0</v>
      </c>
      <c r="C101">
        <v>4</v>
      </c>
      <c r="D101">
        <v>3</v>
      </c>
      <c r="E101" s="5">
        <v>44533.868055555555</v>
      </c>
      <c r="F101">
        <v>3</v>
      </c>
      <c r="G101">
        <v>4</v>
      </c>
      <c r="H101">
        <v>1.452723776</v>
      </c>
      <c r="I101">
        <v>1.452723776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hidden="1" x14ac:dyDescent="0.3">
      <c r="A102" s="5">
        <v>44017.083333333336</v>
      </c>
      <c r="B102">
        <v>0</v>
      </c>
      <c r="C102">
        <v>4</v>
      </c>
      <c r="D102">
        <v>3</v>
      </c>
      <c r="E102" s="5">
        <v>44533.868055555555</v>
      </c>
      <c r="F102">
        <v>3</v>
      </c>
      <c r="G102">
        <v>5</v>
      </c>
      <c r="H102">
        <v>1.4305566679999999</v>
      </c>
      <c r="I102">
        <v>1.4305566679999999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hidden="1" x14ac:dyDescent="0.3">
      <c r="A103" s="5">
        <v>44017.104166666664</v>
      </c>
      <c r="B103">
        <v>0</v>
      </c>
      <c r="C103">
        <v>4</v>
      </c>
      <c r="D103">
        <v>3</v>
      </c>
      <c r="E103" s="5">
        <v>44533.868055555555</v>
      </c>
      <c r="F103">
        <v>3</v>
      </c>
      <c r="G103">
        <v>6</v>
      </c>
      <c r="H103">
        <v>1.395228487</v>
      </c>
      <c r="I103">
        <v>1.395228487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hidden="1" x14ac:dyDescent="0.3">
      <c r="A104" s="5">
        <v>44017.125</v>
      </c>
      <c r="B104">
        <v>0</v>
      </c>
      <c r="C104">
        <v>4</v>
      </c>
      <c r="D104">
        <v>3</v>
      </c>
      <c r="E104" s="5">
        <v>44533.868055555555</v>
      </c>
      <c r="F104">
        <v>3</v>
      </c>
      <c r="G104">
        <v>7</v>
      </c>
      <c r="H104">
        <v>1.382920615</v>
      </c>
      <c r="I104">
        <v>1.382920615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hidden="1" x14ac:dyDescent="0.3">
      <c r="A105" s="5">
        <v>44017.145833333336</v>
      </c>
      <c r="B105">
        <v>0</v>
      </c>
      <c r="C105">
        <v>4</v>
      </c>
      <c r="D105">
        <v>3</v>
      </c>
      <c r="E105" s="5">
        <v>44533.868055555555</v>
      </c>
      <c r="F105">
        <v>3</v>
      </c>
      <c r="G105">
        <v>8</v>
      </c>
      <c r="H105">
        <v>1.364925918</v>
      </c>
      <c r="I105">
        <v>1.364925918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idden="1" x14ac:dyDescent="0.3">
      <c r="A106" s="5">
        <v>44017.166666666664</v>
      </c>
      <c r="B106">
        <v>0</v>
      </c>
      <c r="C106">
        <v>4</v>
      </c>
      <c r="D106">
        <v>3</v>
      </c>
      <c r="E106" s="5">
        <v>44533.868055555555</v>
      </c>
      <c r="F106">
        <v>3</v>
      </c>
      <c r="G106">
        <v>9</v>
      </c>
      <c r="H106">
        <v>1.3324211509999999</v>
      </c>
      <c r="I106">
        <v>1.3324211509999999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hidden="1" x14ac:dyDescent="0.3">
      <c r="A107" s="5">
        <v>44017.1875</v>
      </c>
      <c r="B107">
        <v>0</v>
      </c>
      <c r="C107">
        <v>4</v>
      </c>
      <c r="D107">
        <v>3</v>
      </c>
      <c r="E107" s="5">
        <v>44533.868055555555</v>
      </c>
      <c r="F107">
        <v>3</v>
      </c>
      <c r="G107">
        <v>10</v>
      </c>
      <c r="H107">
        <v>1.39597295</v>
      </c>
      <c r="I107">
        <v>1.39597295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hidden="1" x14ac:dyDescent="0.3">
      <c r="A108" s="5">
        <v>44017.208333333336</v>
      </c>
      <c r="B108">
        <v>0</v>
      </c>
      <c r="C108">
        <v>4</v>
      </c>
      <c r="D108">
        <v>3</v>
      </c>
      <c r="E108" s="5">
        <v>44533.868055555555</v>
      </c>
      <c r="F108">
        <v>3</v>
      </c>
      <c r="G108">
        <v>11</v>
      </c>
      <c r="H108">
        <v>1.428769188</v>
      </c>
      <c r="I108">
        <v>1.428769188</v>
      </c>
      <c r="J108">
        <v>8.7069857000000001E-2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hidden="1" x14ac:dyDescent="0.3">
      <c r="A109" s="5">
        <v>44017.229166666664</v>
      </c>
      <c r="B109">
        <v>0</v>
      </c>
      <c r="C109">
        <v>4</v>
      </c>
      <c r="D109">
        <v>3</v>
      </c>
      <c r="E109" s="5">
        <v>44533.868055555555</v>
      </c>
      <c r="F109">
        <v>3</v>
      </c>
      <c r="G109">
        <v>12</v>
      </c>
      <c r="H109">
        <v>1.5315537749999999</v>
      </c>
      <c r="I109">
        <v>1.5315537749999999</v>
      </c>
      <c r="J109">
        <v>0.13300072199999999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hidden="1" x14ac:dyDescent="0.3">
      <c r="A110" s="5">
        <v>44017.25</v>
      </c>
      <c r="B110">
        <v>-0.17938438500000001</v>
      </c>
      <c r="C110">
        <v>4</v>
      </c>
      <c r="D110">
        <v>3</v>
      </c>
      <c r="E110" s="5">
        <v>44533.868055555555</v>
      </c>
      <c r="F110">
        <v>3</v>
      </c>
      <c r="G110">
        <v>13</v>
      </c>
      <c r="H110">
        <v>1.7265382920000001</v>
      </c>
      <c r="I110">
        <v>1.905922677</v>
      </c>
      <c r="J110">
        <v>0.35173408699999997</v>
      </c>
      <c r="K110">
        <v>0.17938438500000001</v>
      </c>
      <c r="L110">
        <v>8.9692192000000004E-2</v>
      </c>
      <c r="M110">
        <v>0</v>
      </c>
      <c r="N110">
        <v>-0.17938438500000001</v>
      </c>
      <c r="O110">
        <v>0</v>
      </c>
      <c r="P110">
        <v>-0.17938438500000001</v>
      </c>
      <c r="Q110">
        <v>0</v>
      </c>
    </row>
    <row r="111" spans="1:17" hidden="1" x14ac:dyDescent="0.3">
      <c r="A111" s="5">
        <v>44017.270833333336</v>
      </c>
      <c r="B111">
        <v>-0.33583413099999998</v>
      </c>
      <c r="C111">
        <v>4</v>
      </c>
      <c r="D111">
        <v>3</v>
      </c>
      <c r="E111" s="5">
        <v>44533.868055555555</v>
      </c>
      <c r="F111">
        <v>3</v>
      </c>
      <c r="G111">
        <v>14</v>
      </c>
      <c r="H111">
        <v>1.9724921129999999</v>
      </c>
      <c r="I111">
        <v>2.3083262439999999</v>
      </c>
      <c r="J111">
        <v>0.65849829599999998</v>
      </c>
      <c r="K111">
        <v>0.33583413099999998</v>
      </c>
      <c r="L111">
        <v>0.25760925800000001</v>
      </c>
      <c r="M111">
        <v>0</v>
      </c>
      <c r="N111">
        <v>-0.33583413099999998</v>
      </c>
      <c r="O111">
        <v>0</v>
      </c>
      <c r="P111">
        <v>-0.33583413099999998</v>
      </c>
      <c r="Q111">
        <v>0</v>
      </c>
    </row>
    <row r="112" spans="1:17" hidden="1" x14ac:dyDescent="0.3">
      <c r="A112" s="5">
        <v>44017.291666666664</v>
      </c>
      <c r="B112">
        <v>-0.48870546100000001</v>
      </c>
      <c r="C112">
        <v>4</v>
      </c>
      <c r="D112">
        <v>3</v>
      </c>
      <c r="E112" s="5">
        <v>44533.868055555555</v>
      </c>
      <c r="F112">
        <v>3</v>
      </c>
      <c r="G112">
        <v>15</v>
      </c>
      <c r="H112">
        <v>2.2289571480000001</v>
      </c>
      <c r="I112">
        <v>2.717662609</v>
      </c>
      <c r="J112">
        <v>0.95824600199999999</v>
      </c>
      <c r="K112">
        <v>0.48870546100000001</v>
      </c>
      <c r="L112">
        <v>0.50196198800000003</v>
      </c>
      <c r="M112">
        <v>0</v>
      </c>
      <c r="N112">
        <v>-0.48870546100000001</v>
      </c>
      <c r="O112">
        <v>0</v>
      </c>
      <c r="P112">
        <v>-0.48870546100000001</v>
      </c>
      <c r="Q112">
        <v>0</v>
      </c>
    </row>
    <row r="113" spans="1:17" hidden="1" x14ac:dyDescent="0.3">
      <c r="A113" s="5">
        <v>44017.3125</v>
      </c>
      <c r="B113">
        <v>-0.46864405100000001</v>
      </c>
      <c r="C113">
        <v>4</v>
      </c>
      <c r="D113">
        <v>3</v>
      </c>
      <c r="E113" s="5">
        <v>44533.868055555555</v>
      </c>
      <c r="F113">
        <v>3</v>
      </c>
      <c r="G113">
        <v>16</v>
      </c>
      <c r="H113">
        <v>2.3640616990000001</v>
      </c>
      <c r="I113">
        <v>2.8327057500000001</v>
      </c>
      <c r="J113">
        <v>0.91890990299999997</v>
      </c>
      <c r="K113">
        <v>0.46864405100000001</v>
      </c>
      <c r="L113">
        <v>0.73628401399999999</v>
      </c>
      <c r="M113">
        <v>0</v>
      </c>
      <c r="N113">
        <v>-0.46864405100000001</v>
      </c>
      <c r="O113">
        <v>0</v>
      </c>
      <c r="P113">
        <v>-0.46864405100000001</v>
      </c>
      <c r="Q113">
        <v>0</v>
      </c>
    </row>
    <row r="114" spans="1:17" hidden="1" x14ac:dyDescent="0.3">
      <c r="A114" s="5">
        <v>44017.333333333336</v>
      </c>
      <c r="B114">
        <v>-0.69678679399999999</v>
      </c>
      <c r="C114">
        <v>4</v>
      </c>
      <c r="D114">
        <v>3</v>
      </c>
      <c r="E114" s="5">
        <v>44533.868055555555</v>
      </c>
      <c r="F114">
        <v>3</v>
      </c>
      <c r="G114">
        <v>17</v>
      </c>
      <c r="H114">
        <v>2.601802196</v>
      </c>
      <c r="I114">
        <v>3.2985889890000002</v>
      </c>
      <c r="J114">
        <v>1.3662486149999999</v>
      </c>
      <c r="K114">
        <v>0.69678679399999999</v>
      </c>
      <c r="L114">
        <v>1.0846774100000001</v>
      </c>
      <c r="M114">
        <v>0</v>
      </c>
      <c r="N114">
        <v>-0.69678679399999999</v>
      </c>
      <c r="O114">
        <v>0</v>
      </c>
      <c r="P114">
        <v>-0.69678679399999999</v>
      </c>
      <c r="Q114">
        <v>0</v>
      </c>
    </row>
    <row r="115" spans="1:17" hidden="1" x14ac:dyDescent="0.3">
      <c r="A115" s="5">
        <v>44017.354166666664</v>
      </c>
      <c r="B115">
        <v>-0.74184312200000002</v>
      </c>
      <c r="C115">
        <v>4</v>
      </c>
      <c r="D115">
        <v>3</v>
      </c>
      <c r="E115" s="5">
        <v>44533.868055555555</v>
      </c>
      <c r="F115">
        <v>3</v>
      </c>
      <c r="G115">
        <v>18</v>
      </c>
      <c r="H115">
        <v>2.6142843569999998</v>
      </c>
      <c r="I115">
        <v>3.3561274800000001</v>
      </c>
      <c r="J115">
        <v>1.454594358</v>
      </c>
      <c r="K115">
        <v>0.74184312200000002</v>
      </c>
      <c r="L115">
        <v>1.455598972</v>
      </c>
      <c r="M115">
        <v>0</v>
      </c>
      <c r="N115">
        <v>-0.74184312200000002</v>
      </c>
      <c r="O115">
        <v>0</v>
      </c>
      <c r="P115">
        <v>-0.74184312200000002</v>
      </c>
      <c r="Q115">
        <v>0</v>
      </c>
    </row>
    <row r="116" spans="1:17" hidden="1" x14ac:dyDescent="0.3">
      <c r="A116" s="5">
        <v>44017.375</v>
      </c>
      <c r="B116">
        <v>-0.55755483800000005</v>
      </c>
      <c r="C116">
        <v>4</v>
      </c>
      <c r="D116">
        <v>3</v>
      </c>
      <c r="E116" s="5">
        <v>44533.868055555555</v>
      </c>
      <c r="F116">
        <v>3</v>
      </c>
      <c r="G116">
        <v>19</v>
      </c>
      <c r="H116">
        <v>2.712594894</v>
      </c>
      <c r="I116">
        <v>3.2701497320000001</v>
      </c>
      <c r="J116">
        <v>1.09324478</v>
      </c>
      <c r="K116">
        <v>0.55755483800000005</v>
      </c>
      <c r="L116">
        <v>1.7343763910000001</v>
      </c>
      <c r="M116">
        <v>0</v>
      </c>
      <c r="N116">
        <v>-0.55755483800000005</v>
      </c>
      <c r="O116">
        <v>0</v>
      </c>
      <c r="P116">
        <v>-0.55755483800000005</v>
      </c>
      <c r="Q116">
        <v>0</v>
      </c>
    </row>
    <row r="117" spans="1:17" hidden="1" x14ac:dyDescent="0.3">
      <c r="A117" s="5">
        <v>44017.395833333336</v>
      </c>
      <c r="B117">
        <v>-0.56631796300000004</v>
      </c>
      <c r="C117">
        <v>4</v>
      </c>
      <c r="D117">
        <v>3</v>
      </c>
      <c r="E117" s="5">
        <v>44533.868055555555</v>
      </c>
      <c r="F117">
        <v>3</v>
      </c>
      <c r="G117">
        <v>20</v>
      </c>
      <c r="H117">
        <v>2.6394355759999999</v>
      </c>
      <c r="I117">
        <v>3.2057535389999998</v>
      </c>
      <c r="J117">
        <v>1.1104273790000001</v>
      </c>
      <c r="K117">
        <v>0.56631796300000004</v>
      </c>
      <c r="L117">
        <v>2.0175353720000002</v>
      </c>
      <c r="M117">
        <v>0</v>
      </c>
      <c r="N117">
        <v>-0.56631796300000004</v>
      </c>
      <c r="O117">
        <v>0</v>
      </c>
      <c r="P117">
        <v>-0.56631796300000004</v>
      </c>
      <c r="Q117">
        <v>0</v>
      </c>
    </row>
    <row r="118" spans="1:17" hidden="1" x14ac:dyDescent="0.3">
      <c r="A118" s="5">
        <v>44017.416666666664</v>
      </c>
      <c r="B118">
        <v>-0.60391994400000004</v>
      </c>
      <c r="C118">
        <v>4</v>
      </c>
      <c r="D118">
        <v>3</v>
      </c>
      <c r="E118" s="5">
        <v>44533.868055555555</v>
      </c>
      <c r="F118">
        <v>3</v>
      </c>
      <c r="G118">
        <v>21</v>
      </c>
      <c r="H118">
        <v>2.7757321780000002</v>
      </c>
      <c r="I118">
        <v>3.379652122</v>
      </c>
      <c r="J118">
        <v>1.184156752</v>
      </c>
      <c r="K118">
        <v>0.60391994400000004</v>
      </c>
      <c r="L118">
        <v>2.3194953439999999</v>
      </c>
      <c r="M118">
        <v>0</v>
      </c>
      <c r="N118">
        <v>-0.60391994400000004</v>
      </c>
      <c r="O118">
        <v>0</v>
      </c>
      <c r="P118">
        <v>-0.60391994400000004</v>
      </c>
      <c r="Q118">
        <v>0</v>
      </c>
    </row>
    <row r="119" spans="1:17" hidden="1" x14ac:dyDescent="0.3">
      <c r="A119" s="5">
        <v>44017.4375</v>
      </c>
      <c r="B119">
        <v>-0.58114860499999998</v>
      </c>
      <c r="C119">
        <v>4</v>
      </c>
      <c r="D119">
        <v>3</v>
      </c>
      <c r="E119" s="5">
        <v>44533.868055555555</v>
      </c>
      <c r="F119">
        <v>3</v>
      </c>
      <c r="G119">
        <v>22</v>
      </c>
      <c r="H119">
        <v>2.7534184700000002</v>
      </c>
      <c r="I119">
        <v>3.3345670749999998</v>
      </c>
      <c r="J119">
        <v>1.139507069</v>
      </c>
      <c r="K119">
        <v>0.58114860499999998</v>
      </c>
      <c r="L119">
        <v>2.610069647</v>
      </c>
      <c r="M119">
        <v>0</v>
      </c>
      <c r="N119">
        <v>-0.58114860499999998</v>
      </c>
      <c r="O119">
        <v>0</v>
      </c>
      <c r="P119">
        <v>-0.58114860499999998</v>
      </c>
      <c r="Q119">
        <v>0</v>
      </c>
    </row>
    <row r="120" spans="1:17" hidden="1" x14ac:dyDescent="0.3">
      <c r="A120" s="5">
        <v>44017.458333333336</v>
      </c>
      <c r="B120">
        <v>-0.59864623299999997</v>
      </c>
      <c r="C120">
        <v>4</v>
      </c>
      <c r="D120">
        <v>3</v>
      </c>
      <c r="E120" s="5">
        <v>44533.868055555555</v>
      </c>
      <c r="F120">
        <v>3</v>
      </c>
      <c r="G120">
        <v>23</v>
      </c>
      <c r="H120">
        <v>2.670429838</v>
      </c>
      <c r="I120">
        <v>3.2690760700000001</v>
      </c>
      <c r="J120">
        <v>1.173816142</v>
      </c>
      <c r="K120">
        <v>0.59864623299999997</v>
      </c>
      <c r="L120">
        <v>2.909392763</v>
      </c>
      <c r="M120">
        <v>0</v>
      </c>
      <c r="N120">
        <v>-0.59864623299999997</v>
      </c>
      <c r="O120">
        <v>0</v>
      </c>
      <c r="P120">
        <v>-0.59864623299999997</v>
      </c>
      <c r="Q120">
        <v>0</v>
      </c>
    </row>
    <row r="121" spans="1:17" hidden="1" x14ac:dyDescent="0.3">
      <c r="A121" s="5">
        <v>44017.479166666664</v>
      </c>
      <c r="B121">
        <v>-0.68533389499999997</v>
      </c>
      <c r="C121">
        <v>4</v>
      </c>
      <c r="D121">
        <v>3</v>
      </c>
      <c r="E121" s="5">
        <v>44533.868055555555</v>
      </c>
      <c r="F121">
        <v>3</v>
      </c>
      <c r="G121">
        <v>24</v>
      </c>
      <c r="H121">
        <v>2.6142731669999999</v>
      </c>
      <c r="I121">
        <v>3.2996070620000002</v>
      </c>
      <c r="J121">
        <v>1.34379195</v>
      </c>
      <c r="K121">
        <v>0.68533389499999997</v>
      </c>
      <c r="L121">
        <v>3.2520597100000002</v>
      </c>
      <c r="M121">
        <v>0</v>
      </c>
      <c r="N121">
        <v>-0.68533389499999997</v>
      </c>
      <c r="O121">
        <v>0</v>
      </c>
      <c r="P121">
        <v>-0.68533389499999997</v>
      </c>
      <c r="Q121">
        <v>0</v>
      </c>
    </row>
    <row r="122" spans="1:17" hidden="1" x14ac:dyDescent="0.3">
      <c r="A122" s="5">
        <v>44017.5</v>
      </c>
      <c r="B122">
        <v>-0.59733192499999999</v>
      </c>
      <c r="C122">
        <v>4</v>
      </c>
      <c r="D122">
        <v>3</v>
      </c>
      <c r="E122" s="5">
        <v>44533.868055555555</v>
      </c>
      <c r="F122">
        <v>3</v>
      </c>
      <c r="G122">
        <v>25</v>
      </c>
      <c r="H122">
        <v>2.3327352069999998</v>
      </c>
      <c r="I122">
        <v>2.9300671330000001</v>
      </c>
      <c r="J122">
        <v>1.1712390690000001</v>
      </c>
      <c r="K122">
        <v>0.59733192499999999</v>
      </c>
      <c r="L122">
        <v>3.5507256730000001</v>
      </c>
      <c r="M122">
        <v>0</v>
      </c>
      <c r="N122">
        <v>-0.59733192499999999</v>
      </c>
      <c r="O122">
        <v>0</v>
      </c>
      <c r="P122">
        <v>-0.59733192499999999</v>
      </c>
      <c r="Q122">
        <v>0</v>
      </c>
    </row>
    <row r="123" spans="1:17" hidden="1" x14ac:dyDescent="0.3">
      <c r="A123" s="5">
        <v>44017.520833333336</v>
      </c>
      <c r="B123">
        <v>-0.65496290400000001</v>
      </c>
      <c r="C123">
        <v>4</v>
      </c>
      <c r="D123">
        <v>3</v>
      </c>
      <c r="E123" s="5">
        <v>44533.868055555555</v>
      </c>
      <c r="F123">
        <v>3</v>
      </c>
      <c r="G123">
        <v>26</v>
      </c>
      <c r="H123">
        <v>2.2926835780000001</v>
      </c>
      <c r="I123">
        <v>2.9476464820000001</v>
      </c>
      <c r="J123">
        <v>1.284240987</v>
      </c>
      <c r="K123">
        <v>0.65496290400000001</v>
      </c>
      <c r="L123">
        <v>3.8782071249999999</v>
      </c>
      <c r="M123">
        <v>0</v>
      </c>
      <c r="N123">
        <v>-0.65496290400000001</v>
      </c>
      <c r="O123">
        <v>0</v>
      </c>
      <c r="P123">
        <v>-0.65496290400000001</v>
      </c>
      <c r="Q123">
        <v>0</v>
      </c>
    </row>
    <row r="124" spans="1:17" hidden="1" x14ac:dyDescent="0.3">
      <c r="A124" s="5">
        <v>44017.541666666664</v>
      </c>
      <c r="B124">
        <v>-0.80324308799999999</v>
      </c>
      <c r="C124">
        <v>4</v>
      </c>
      <c r="D124">
        <v>3</v>
      </c>
      <c r="E124" s="5">
        <v>44533.868055555555</v>
      </c>
      <c r="F124">
        <v>3</v>
      </c>
      <c r="G124">
        <v>27</v>
      </c>
      <c r="H124">
        <v>2.118190958</v>
      </c>
      <c r="I124">
        <v>2.9214340459999999</v>
      </c>
      <c r="J124">
        <v>1.574986448</v>
      </c>
      <c r="K124">
        <v>0.80324308799999999</v>
      </c>
      <c r="L124">
        <v>4.2798286689999996</v>
      </c>
      <c r="M124">
        <v>0</v>
      </c>
      <c r="N124">
        <v>-0.80324308799999999</v>
      </c>
      <c r="O124">
        <v>0</v>
      </c>
      <c r="P124">
        <v>-0.80324308799999999</v>
      </c>
      <c r="Q124">
        <v>0</v>
      </c>
    </row>
    <row r="125" spans="1:17" hidden="1" x14ac:dyDescent="0.3">
      <c r="A125" s="5">
        <v>44017.5625</v>
      </c>
      <c r="B125">
        <v>-0.85046761100000001</v>
      </c>
      <c r="C125">
        <v>4</v>
      </c>
      <c r="D125">
        <v>3</v>
      </c>
      <c r="E125" s="5">
        <v>44533.868055555555</v>
      </c>
      <c r="F125">
        <v>3</v>
      </c>
      <c r="G125">
        <v>28</v>
      </c>
      <c r="H125">
        <v>2.0985269479999999</v>
      </c>
      <c r="I125">
        <v>2.948994559</v>
      </c>
      <c r="J125">
        <v>1.66758355</v>
      </c>
      <c r="K125">
        <v>0.85046761100000001</v>
      </c>
      <c r="L125">
        <v>4.705062474</v>
      </c>
      <c r="M125">
        <v>0</v>
      </c>
      <c r="N125">
        <v>-0.85046761100000001</v>
      </c>
      <c r="O125">
        <v>0</v>
      </c>
      <c r="P125">
        <v>-0.85046761100000001</v>
      </c>
      <c r="Q125">
        <v>0</v>
      </c>
    </row>
    <row r="126" spans="1:17" hidden="1" x14ac:dyDescent="0.3">
      <c r="A126" s="5">
        <v>44017.583333333336</v>
      </c>
      <c r="B126">
        <v>-0.85642696399999996</v>
      </c>
      <c r="C126">
        <v>4</v>
      </c>
      <c r="D126">
        <v>3</v>
      </c>
      <c r="E126" s="5">
        <v>44533.868055555555</v>
      </c>
      <c r="F126">
        <v>3</v>
      </c>
      <c r="G126">
        <v>29</v>
      </c>
      <c r="H126">
        <v>2.25994465</v>
      </c>
      <c r="I126">
        <v>3.416371614</v>
      </c>
      <c r="J126">
        <v>2.2675038509999998</v>
      </c>
      <c r="K126">
        <v>0.85642696399999996</v>
      </c>
      <c r="L126">
        <v>5.1332759560000003</v>
      </c>
      <c r="M126">
        <v>0</v>
      </c>
      <c r="N126">
        <v>-1.156426964</v>
      </c>
      <c r="O126">
        <v>0</v>
      </c>
      <c r="P126">
        <v>-1.156426964</v>
      </c>
      <c r="Q126">
        <v>0</v>
      </c>
    </row>
    <row r="127" spans="1:17" hidden="1" x14ac:dyDescent="0.3">
      <c r="A127" s="5">
        <v>44017.604166666664</v>
      </c>
      <c r="B127">
        <v>-0.89797903599999995</v>
      </c>
      <c r="C127">
        <v>4</v>
      </c>
      <c r="D127">
        <v>3</v>
      </c>
      <c r="E127" s="5">
        <v>44533.868055555555</v>
      </c>
      <c r="F127">
        <v>3</v>
      </c>
      <c r="G127">
        <v>30</v>
      </c>
      <c r="H127">
        <v>2.3205858070000001</v>
      </c>
      <c r="I127">
        <v>3.4185648419999999</v>
      </c>
      <c r="J127">
        <v>2.1529000699999998</v>
      </c>
      <c r="K127">
        <v>0.89797903599999995</v>
      </c>
      <c r="L127">
        <v>5.5822654739999997</v>
      </c>
      <c r="M127">
        <v>0</v>
      </c>
      <c r="N127">
        <v>-1.0979790359999999</v>
      </c>
      <c r="O127">
        <v>0</v>
      </c>
      <c r="P127">
        <v>-1.0979790359999999</v>
      </c>
      <c r="Q127">
        <v>0</v>
      </c>
    </row>
    <row r="128" spans="1:17" hidden="1" x14ac:dyDescent="0.3">
      <c r="A128" s="5">
        <v>44017.625</v>
      </c>
      <c r="B128">
        <v>-0.83546905199999999</v>
      </c>
      <c r="C128">
        <v>4</v>
      </c>
      <c r="D128">
        <v>3</v>
      </c>
      <c r="E128" s="5">
        <v>44533.868055555555</v>
      </c>
      <c r="F128">
        <v>3</v>
      </c>
      <c r="G128">
        <v>31</v>
      </c>
      <c r="H128">
        <v>2.4784460209999999</v>
      </c>
      <c r="I128">
        <v>3.313915073</v>
      </c>
      <c r="J128">
        <v>1.9653843449999999</v>
      </c>
      <c r="K128">
        <v>0.83546905199999999</v>
      </c>
      <c r="L128">
        <v>6</v>
      </c>
      <c r="M128">
        <v>0</v>
      </c>
      <c r="N128">
        <v>-0.83546905199999999</v>
      </c>
      <c r="O128">
        <v>0</v>
      </c>
      <c r="P128">
        <v>-0.83546905199999999</v>
      </c>
      <c r="Q128">
        <v>0</v>
      </c>
    </row>
    <row r="129" spans="1:17" hidden="1" x14ac:dyDescent="0.3">
      <c r="A129" s="5">
        <v>44017.645833333336</v>
      </c>
      <c r="B129">
        <v>0.85700707499999995</v>
      </c>
      <c r="C129">
        <v>4</v>
      </c>
      <c r="D129">
        <v>3</v>
      </c>
      <c r="E129" s="5">
        <v>44533.868055555555</v>
      </c>
      <c r="F129">
        <v>3</v>
      </c>
      <c r="G129">
        <v>32</v>
      </c>
      <c r="H129">
        <v>2.6440434449999999</v>
      </c>
      <c r="I129">
        <v>1.7870363709999999</v>
      </c>
      <c r="J129">
        <v>1.920685599</v>
      </c>
      <c r="K129">
        <v>-0.85700707499999995</v>
      </c>
      <c r="L129">
        <v>5.5714964629999999</v>
      </c>
      <c r="M129">
        <v>0.85700707499999995</v>
      </c>
      <c r="N129">
        <v>0</v>
      </c>
      <c r="O129">
        <v>0</v>
      </c>
      <c r="P129">
        <v>0</v>
      </c>
      <c r="Q129">
        <v>0</v>
      </c>
    </row>
    <row r="130" spans="1:17" hidden="1" x14ac:dyDescent="0.3">
      <c r="A130" s="5">
        <v>44017.666666666664</v>
      </c>
      <c r="B130">
        <v>1.191247103</v>
      </c>
      <c r="C130">
        <v>4</v>
      </c>
      <c r="D130">
        <v>3</v>
      </c>
      <c r="E130" s="5">
        <v>44533.868055555555</v>
      </c>
      <c r="F130">
        <v>3</v>
      </c>
      <c r="G130">
        <v>33</v>
      </c>
      <c r="H130">
        <v>2.9685483279999998</v>
      </c>
      <c r="I130">
        <v>1.7773012239999999</v>
      </c>
      <c r="J130">
        <v>1.109472912</v>
      </c>
      <c r="K130">
        <v>-1.191247103</v>
      </c>
      <c r="L130">
        <v>4.9758729109999997</v>
      </c>
      <c r="M130">
        <v>1.191247103</v>
      </c>
      <c r="N130">
        <v>0</v>
      </c>
      <c r="O130">
        <v>0</v>
      </c>
      <c r="P130">
        <v>0</v>
      </c>
      <c r="Q130">
        <v>0</v>
      </c>
    </row>
    <row r="131" spans="1:17" hidden="1" x14ac:dyDescent="0.3">
      <c r="A131" s="5">
        <v>44017.6875</v>
      </c>
      <c r="B131">
        <v>1.2991472159999999</v>
      </c>
      <c r="C131">
        <v>4</v>
      </c>
      <c r="D131">
        <v>3</v>
      </c>
      <c r="E131" s="5">
        <v>44533.868055555555</v>
      </c>
      <c r="F131">
        <v>3</v>
      </c>
      <c r="G131">
        <v>34</v>
      </c>
      <c r="H131">
        <v>3.0733057179999999</v>
      </c>
      <c r="I131">
        <v>1.7741585019999999</v>
      </c>
      <c r="J131">
        <v>1.0724604069999999</v>
      </c>
      <c r="K131">
        <v>-1.2991472159999999</v>
      </c>
      <c r="L131">
        <v>4.3262993029999999</v>
      </c>
      <c r="M131">
        <v>1.2991472159999999</v>
      </c>
      <c r="N131">
        <v>0</v>
      </c>
      <c r="O131">
        <v>0</v>
      </c>
      <c r="P131">
        <v>0</v>
      </c>
      <c r="Q131">
        <v>0</v>
      </c>
    </row>
    <row r="132" spans="1:17" hidden="1" x14ac:dyDescent="0.3">
      <c r="A132" s="5">
        <v>44017.708333333336</v>
      </c>
      <c r="B132">
        <v>1.3229927500000001</v>
      </c>
      <c r="C132">
        <v>4</v>
      </c>
      <c r="D132">
        <v>3</v>
      </c>
      <c r="E132" s="5">
        <v>44533.868055555555</v>
      </c>
      <c r="F132">
        <v>3</v>
      </c>
      <c r="G132">
        <v>35</v>
      </c>
      <c r="H132">
        <v>3.0964567220000001</v>
      </c>
      <c r="I132">
        <v>1.7734639720000001</v>
      </c>
      <c r="J132">
        <v>0.88606643600000001</v>
      </c>
      <c r="K132">
        <v>-1.3229927500000001</v>
      </c>
      <c r="L132">
        <v>3.6648029279999998</v>
      </c>
      <c r="M132">
        <v>1.3229927500000001</v>
      </c>
      <c r="N132">
        <v>0</v>
      </c>
      <c r="O132">
        <v>0</v>
      </c>
      <c r="P132">
        <v>0</v>
      </c>
      <c r="Q132">
        <v>0</v>
      </c>
    </row>
    <row r="133" spans="1:17" hidden="1" x14ac:dyDescent="0.3">
      <c r="A133" s="5">
        <v>44017.729166666664</v>
      </c>
      <c r="B133">
        <v>1.31523188</v>
      </c>
      <c r="C133">
        <v>4</v>
      </c>
      <c r="D133">
        <v>3</v>
      </c>
      <c r="E133" s="5">
        <v>44533.868055555555</v>
      </c>
      <c r="F133">
        <v>3</v>
      </c>
      <c r="G133">
        <v>36</v>
      </c>
      <c r="H133">
        <v>3.0889218970000001</v>
      </c>
      <c r="I133">
        <v>1.7736900170000001</v>
      </c>
      <c r="J133">
        <v>0.63542140999999996</v>
      </c>
      <c r="K133">
        <v>-1.31523188</v>
      </c>
      <c r="L133">
        <v>3.0071869879999999</v>
      </c>
      <c r="M133">
        <v>1.31523188</v>
      </c>
      <c r="N133">
        <v>0</v>
      </c>
      <c r="O133">
        <v>0</v>
      </c>
      <c r="P133">
        <v>0</v>
      </c>
      <c r="Q133">
        <v>0</v>
      </c>
    </row>
    <row r="134" spans="1:17" hidden="1" x14ac:dyDescent="0.3">
      <c r="A134" s="5">
        <v>44017.75</v>
      </c>
      <c r="B134">
        <v>1.1991883990000001</v>
      </c>
      <c r="C134">
        <v>4</v>
      </c>
      <c r="D134">
        <v>3</v>
      </c>
      <c r="E134" s="5">
        <v>44533.868055555555</v>
      </c>
      <c r="F134">
        <v>3</v>
      </c>
      <c r="G134">
        <v>37</v>
      </c>
      <c r="H134">
        <v>2.9762583230000001</v>
      </c>
      <c r="I134">
        <v>1.7770699240000001</v>
      </c>
      <c r="J134">
        <v>0.36806618200000002</v>
      </c>
      <c r="K134">
        <v>-1.1991883990000001</v>
      </c>
      <c r="L134">
        <v>2.4075927890000002</v>
      </c>
      <c r="M134">
        <v>1.1991883990000001</v>
      </c>
      <c r="N134">
        <v>0</v>
      </c>
      <c r="O134">
        <v>0</v>
      </c>
      <c r="P134">
        <v>0</v>
      </c>
      <c r="Q134">
        <v>0</v>
      </c>
    </row>
    <row r="135" spans="1:17" hidden="1" x14ac:dyDescent="0.3">
      <c r="A135" s="5">
        <v>44017.770833333336</v>
      </c>
      <c r="B135">
        <v>1.1664610179999999</v>
      </c>
      <c r="C135">
        <v>4</v>
      </c>
      <c r="D135">
        <v>3</v>
      </c>
      <c r="E135" s="5">
        <v>44533.868055555555</v>
      </c>
      <c r="F135">
        <v>3</v>
      </c>
      <c r="G135">
        <v>38</v>
      </c>
      <c r="H135">
        <v>2.9444841670000002</v>
      </c>
      <c r="I135">
        <v>1.778023149</v>
      </c>
      <c r="J135">
        <v>0.27941011300000002</v>
      </c>
      <c r="K135">
        <v>-1.1664610179999999</v>
      </c>
      <c r="L135">
        <v>1.8243622799999999</v>
      </c>
      <c r="M135">
        <v>1.1664610179999999</v>
      </c>
      <c r="N135">
        <v>0</v>
      </c>
      <c r="O135">
        <v>0</v>
      </c>
      <c r="P135">
        <v>0</v>
      </c>
      <c r="Q135">
        <v>0</v>
      </c>
    </row>
    <row r="136" spans="1:17" hidden="1" x14ac:dyDescent="0.3">
      <c r="A136" s="5">
        <v>44017.791666666664</v>
      </c>
      <c r="B136">
        <v>1.0569400739999999</v>
      </c>
      <c r="C136">
        <v>4</v>
      </c>
      <c r="D136">
        <v>3</v>
      </c>
      <c r="E136" s="5">
        <v>44533.868055555555</v>
      </c>
      <c r="F136">
        <v>3</v>
      </c>
      <c r="G136">
        <v>39</v>
      </c>
      <c r="H136">
        <v>2.838153154</v>
      </c>
      <c r="I136">
        <v>1.781213079</v>
      </c>
      <c r="J136">
        <v>6.3602318000000005E-2</v>
      </c>
      <c r="K136">
        <v>-1.0569400739999999</v>
      </c>
      <c r="L136">
        <v>1.2958922429999999</v>
      </c>
      <c r="M136">
        <v>1.0569400739999999</v>
      </c>
      <c r="N136">
        <v>0</v>
      </c>
      <c r="O136">
        <v>0</v>
      </c>
      <c r="P136">
        <v>0</v>
      </c>
      <c r="Q136">
        <v>0</v>
      </c>
    </row>
    <row r="137" spans="1:17" hidden="1" x14ac:dyDescent="0.3">
      <c r="A137" s="5">
        <v>44017.8125</v>
      </c>
      <c r="B137">
        <v>0.98331402199999995</v>
      </c>
      <c r="C137">
        <v>4</v>
      </c>
      <c r="D137">
        <v>3</v>
      </c>
      <c r="E137" s="5">
        <v>44533.868055555555</v>
      </c>
      <c r="F137">
        <v>3</v>
      </c>
      <c r="G137">
        <v>40</v>
      </c>
      <c r="H137">
        <v>2.7666715499999999</v>
      </c>
      <c r="I137">
        <v>1.7833575269999999</v>
      </c>
      <c r="J137">
        <v>5.8644309999999998E-2</v>
      </c>
      <c r="K137">
        <v>-0.98331402199999995</v>
      </c>
      <c r="L137">
        <v>0.80423523200000002</v>
      </c>
      <c r="M137">
        <v>0.98331402199999995</v>
      </c>
      <c r="N137">
        <v>0</v>
      </c>
      <c r="O137">
        <v>0</v>
      </c>
      <c r="P137">
        <v>0</v>
      </c>
      <c r="Q137">
        <v>0</v>
      </c>
    </row>
    <row r="138" spans="1:17" hidden="1" x14ac:dyDescent="0.3">
      <c r="A138" s="5">
        <v>44017.833333333336</v>
      </c>
      <c r="B138">
        <v>0.84118484800000004</v>
      </c>
      <c r="C138">
        <v>4</v>
      </c>
      <c r="D138">
        <v>3</v>
      </c>
      <c r="E138" s="5">
        <v>44533.868055555555</v>
      </c>
      <c r="F138">
        <v>3</v>
      </c>
      <c r="G138">
        <v>41</v>
      </c>
      <c r="H138">
        <v>2.62868206</v>
      </c>
      <c r="I138">
        <v>1.7874972119999999</v>
      </c>
      <c r="J138">
        <v>0</v>
      </c>
      <c r="K138">
        <v>-0.84118484800000004</v>
      </c>
      <c r="L138">
        <v>0.383642808</v>
      </c>
      <c r="M138">
        <v>0.84118484800000004</v>
      </c>
      <c r="N138">
        <v>0</v>
      </c>
      <c r="O138">
        <v>0</v>
      </c>
      <c r="P138">
        <v>0</v>
      </c>
      <c r="Q138">
        <v>0</v>
      </c>
    </row>
    <row r="139" spans="1:17" hidden="1" x14ac:dyDescent="0.3">
      <c r="A139" s="5">
        <v>44017.854166666664</v>
      </c>
      <c r="B139">
        <v>0.767285616</v>
      </c>
      <c r="C139">
        <v>4</v>
      </c>
      <c r="D139">
        <v>3</v>
      </c>
      <c r="E139" s="5">
        <v>44533.868055555555</v>
      </c>
      <c r="F139">
        <v>3</v>
      </c>
      <c r="G139">
        <v>42</v>
      </c>
      <c r="H139">
        <v>2.5569352329999999</v>
      </c>
      <c r="I139">
        <v>1.789649617</v>
      </c>
      <c r="J139">
        <v>0</v>
      </c>
      <c r="K139">
        <v>-0.767285616</v>
      </c>
      <c r="L139">
        <v>2.33147E-15</v>
      </c>
      <c r="M139">
        <v>0.767285616</v>
      </c>
      <c r="N139">
        <v>0</v>
      </c>
      <c r="O139">
        <v>0</v>
      </c>
      <c r="P139">
        <v>0</v>
      </c>
      <c r="Q139">
        <v>0</v>
      </c>
    </row>
    <row r="140" spans="1:17" hidden="1" x14ac:dyDescent="0.3">
      <c r="A140" s="5">
        <v>44017.875</v>
      </c>
      <c r="B140">
        <v>0</v>
      </c>
      <c r="C140">
        <v>4</v>
      </c>
      <c r="D140">
        <v>3</v>
      </c>
      <c r="E140" s="5">
        <v>44533.868055555555</v>
      </c>
      <c r="F140">
        <v>3</v>
      </c>
      <c r="G140">
        <v>43</v>
      </c>
      <c r="H140">
        <v>2.384714701</v>
      </c>
      <c r="I140">
        <v>2.384714701</v>
      </c>
      <c r="J140">
        <v>0</v>
      </c>
      <c r="K140">
        <v>0</v>
      </c>
      <c r="L140">
        <v>2.33147E-15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hidden="1" x14ac:dyDescent="0.3">
      <c r="A141" s="5">
        <v>44017.895833333336</v>
      </c>
      <c r="B141">
        <v>0</v>
      </c>
      <c r="C141">
        <v>4</v>
      </c>
      <c r="D141">
        <v>3</v>
      </c>
      <c r="E141" s="5">
        <v>44533.868055555555</v>
      </c>
      <c r="F141">
        <v>3</v>
      </c>
      <c r="G141">
        <v>44</v>
      </c>
      <c r="H141">
        <v>2.1695373679999999</v>
      </c>
      <c r="I141">
        <v>2.1695373679999999</v>
      </c>
      <c r="J141">
        <v>0</v>
      </c>
      <c r="K141">
        <v>0</v>
      </c>
      <c r="L141">
        <v>2.33147E-15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hidden="1" x14ac:dyDescent="0.3">
      <c r="A142" s="5">
        <v>44017.916666666664</v>
      </c>
      <c r="B142">
        <v>0</v>
      </c>
      <c r="C142">
        <v>4</v>
      </c>
      <c r="D142">
        <v>3</v>
      </c>
      <c r="E142" s="5">
        <v>44533.868055555555</v>
      </c>
      <c r="F142">
        <v>3</v>
      </c>
      <c r="G142">
        <v>45</v>
      </c>
      <c r="H142">
        <v>1.949796622</v>
      </c>
      <c r="I142">
        <v>1.949796622</v>
      </c>
      <c r="J142">
        <v>0</v>
      </c>
      <c r="K142">
        <v>0</v>
      </c>
      <c r="L142">
        <v>2.33147E-15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hidden="1" x14ac:dyDescent="0.3">
      <c r="A143" s="5">
        <v>44017.9375</v>
      </c>
      <c r="B143">
        <v>0</v>
      </c>
      <c r="C143">
        <v>4</v>
      </c>
      <c r="D143">
        <v>3</v>
      </c>
      <c r="E143" s="5">
        <v>44533.868055555555</v>
      </c>
      <c r="F143">
        <v>3</v>
      </c>
      <c r="G143">
        <v>46</v>
      </c>
      <c r="H143">
        <v>1.737946183</v>
      </c>
      <c r="I143">
        <v>1.737946183</v>
      </c>
      <c r="J143">
        <v>0</v>
      </c>
      <c r="K143">
        <v>0</v>
      </c>
      <c r="L143">
        <v>2.33147E-15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hidden="1" x14ac:dyDescent="0.3">
      <c r="A144" s="5">
        <v>44017.958333333336</v>
      </c>
      <c r="B144">
        <v>0</v>
      </c>
      <c r="C144">
        <v>4</v>
      </c>
      <c r="D144">
        <v>3</v>
      </c>
      <c r="E144" s="5">
        <v>44533.868055555555</v>
      </c>
      <c r="F144">
        <v>3</v>
      </c>
      <c r="G144">
        <v>47</v>
      </c>
      <c r="H144">
        <v>1.652838501</v>
      </c>
      <c r="I144">
        <v>1.652838501</v>
      </c>
      <c r="J144">
        <v>0</v>
      </c>
      <c r="K144">
        <v>0</v>
      </c>
      <c r="L144">
        <v>2.33147E-15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hidden="1" x14ac:dyDescent="0.3">
      <c r="A145" s="5">
        <v>44017.979166666664</v>
      </c>
      <c r="B145">
        <v>0</v>
      </c>
      <c r="C145">
        <v>4</v>
      </c>
      <c r="D145">
        <v>3</v>
      </c>
      <c r="E145" s="5">
        <v>44533.868055555555</v>
      </c>
      <c r="F145">
        <v>3</v>
      </c>
      <c r="G145">
        <v>48</v>
      </c>
      <c r="H145">
        <v>1.5686587320000001</v>
      </c>
      <c r="I145">
        <v>1.5686587320000001</v>
      </c>
      <c r="J145">
        <v>0</v>
      </c>
      <c r="K145">
        <v>0</v>
      </c>
      <c r="L145">
        <v>2.33147E-15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idden="1" x14ac:dyDescent="0.3">
      <c r="A146" s="5">
        <v>44018</v>
      </c>
      <c r="B146">
        <v>0</v>
      </c>
      <c r="C146">
        <v>4</v>
      </c>
      <c r="D146">
        <v>3</v>
      </c>
      <c r="E146" s="5">
        <v>44533.868055555555</v>
      </c>
      <c r="F146">
        <v>4</v>
      </c>
      <c r="G146">
        <v>1</v>
      </c>
      <c r="H146">
        <v>1.6030715799999999</v>
      </c>
      <c r="I146">
        <v>1.6030715799999999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hidden="1" x14ac:dyDescent="0.3">
      <c r="A147" s="5">
        <v>44018.020833333336</v>
      </c>
      <c r="B147">
        <v>0</v>
      </c>
      <c r="C147">
        <v>4</v>
      </c>
      <c r="D147">
        <v>3</v>
      </c>
      <c r="E147" s="5">
        <v>44533.868055555555</v>
      </c>
      <c r="F147">
        <v>4</v>
      </c>
      <c r="G147">
        <v>2</v>
      </c>
      <c r="H147">
        <v>1.5417255240000001</v>
      </c>
      <c r="I147">
        <v>1.5417255240000001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hidden="1" x14ac:dyDescent="0.3">
      <c r="A148" s="5">
        <v>44018.041666666664</v>
      </c>
      <c r="B148">
        <v>0</v>
      </c>
      <c r="C148">
        <v>4</v>
      </c>
      <c r="D148">
        <v>3</v>
      </c>
      <c r="E148" s="5">
        <v>44533.868055555555</v>
      </c>
      <c r="F148">
        <v>4</v>
      </c>
      <c r="G148">
        <v>3</v>
      </c>
      <c r="H148">
        <v>1.463855015</v>
      </c>
      <c r="I148">
        <v>1.463855015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idden="1" x14ac:dyDescent="0.3">
      <c r="A149" s="5">
        <v>44018.0625</v>
      </c>
      <c r="B149">
        <v>0</v>
      </c>
      <c r="C149">
        <v>4</v>
      </c>
      <c r="D149">
        <v>3</v>
      </c>
      <c r="E149" s="5">
        <v>44533.868055555555</v>
      </c>
      <c r="F149">
        <v>4</v>
      </c>
      <c r="G149">
        <v>4</v>
      </c>
      <c r="H149">
        <v>1.4150650789999999</v>
      </c>
      <c r="I149">
        <v>1.4150650789999999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idden="1" x14ac:dyDescent="0.3">
      <c r="A150" s="5">
        <v>44018.083333333336</v>
      </c>
      <c r="B150">
        <v>0</v>
      </c>
      <c r="C150">
        <v>4</v>
      </c>
      <c r="D150">
        <v>3</v>
      </c>
      <c r="E150" s="5">
        <v>44533.868055555555</v>
      </c>
      <c r="F150">
        <v>4</v>
      </c>
      <c r="G150">
        <v>5</v>
      </c>
      <c r="H150">
        <v>1.4110297839999999</v>
      </c>
      <c r="I150">
        <v>1.4110297839999999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idden="1" x14ac:dyDescent="0.3">
      <c r="A151" s="5">
        <v>44018.104166666664</v>
      </c>
      <c r="B151">
        <v>0</v>
      </c>
      <c r="C151">
        <v>4</v>
      </c>
      <c r="D151">
        <v>3</v>
      </c>
      <c r="E151" s="5">
        <v>44533.868055555555</v>
      </c>
      <c r="F151">
        <v>4</v>
      </c>
      <c r="G151">
        <v>6</v>
      </c>
      <c r="H151">
        <v>1.3801580659999999</v>
      </c>
      <c r="I151">
        <v>1.3801580659999999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hidden="1" x14ac:dyDescent="0.3">
      <c r="A152" s="5">
        <v>44018.125</v>
      </c>
      <c r="B152">
        <v>0</v>
      </c>
      <c r="C152">
        <v>4</v>
      </c>
      <c r="D152">
        <v>3</v>
      </c>
      <c r="E152" s="5">
        <v>44533.868055555555</v>
      </c>
      <c r="F152">
        <v>4</v>
      </c>
      <c r="G152">
        <v>7</v>
      </c>
      <c r="H152">
        <v>1.440963912</v>
      </c>
      <c r="I152">
        <v>1.440963912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hidden="1" x14ac:dyDescent="0.3">
      <c r="A153" s="5">
        <v>44018.145833333336</v>
      </c>
      <c r="B153">
        <v>0</v>
      </c>
      <c r="C153">
        <v>4</v>
      </c>
      <c r="D153">
        <v>3</v>
      </c>
      <c r="E153" s="5">
        <v>44533.868055555555</v>
      </c>
      <c r="F153">
        <v>4</v>
      </c>
      <c r="G153">
        <v>8</v>
      </c>
      <c r="H153">
        <v>1.4226867059999999</v>
      </c>
      <c r="I153">
        <v>1.4226867059999999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idden="1" x14ac:dyDescent="0.3">
      <c r="A154" s="5">
        <v>44018.166666666664</v>
      </c>
      <c r="B154">
        <v>0</v>
      </c>
      <c r="C154">
        <v>4</v>
      </c>
      <c r="D154">
        <v>3</v>
      </c>
      <c r="E154" s="5">
        <v>44533.868055555555</v>
      </c>
      <c r="F154">
        <v>4</v>
      </c>
      <c r="G154">
        <v>9</v>
      </c>
      <c r="H154">
        <v>1.480856811</v>
      </c>
      <c r="I154">
        <v>1.480856811</v>
      </c>
      <c r="J154">
        <v>3.1165161E-2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hidden="1" x14ac:dyDescent="0.3">
      <c r="A155" s="5">
        <v>44018.1875</v>
      </c>
      <c r="B155">
        <v>0</v>
      </c>
      <c r="C155">
        <v>4</v>
      </c>
      <c r="D155">
        <v>3</v>
      </c>
      <c r="E155" s="5">
        <v>44533.868055555555</v>
      </c>
      <c r="F155">
        <v>4</v>
      </c>
      <c r="G155">
        <v>10</v>
      </c>
      <c r="H155">
        <v>1.5846391520000001</v>
      </c>
      <c r="I155">
        <v>1.5846391520000001</v>
      </c>
      <c r="J155">
        <v>3.1165161E-2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hidden="1" x14ac:dyDescent="0.3">
      <c r="A156" s="5">
        <v>44018.208333333336</v>
      </c>
      <c r="B156">
        <v>0</v>
      </c>
      <c r="C156">
        <v>4</v>
      </c>
      <c r="D156">
        <v>3</v>
      </c>
      <c r="E156" s="5">
        <v>44533.868055555555</v>
      </c>
      <c r="F156">
        <v>4</v>
      </c>
      <c r="G156">
        <v>11</v>
      </c>
      <c r="H156">
        <v>1.8299191370000001</v>
      </c>
      <c r="I156">
        <v>1.8299191370000001</v>
      </c>
      <c r="J156">
        <v>9.0932639999999995E-2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hidden="1" x14ac:dyDescent="0.3">
      <c r="A157" s="5">
        <v>44018.229166666664</v>
      </c>
      <c r="B157">
        <v>0</v>
      </c>
      <c r="C157">
        <v>4</v>
      </c>
      <c r="D157">
        <v>3</v>
      </c>
      <c r="E157" s="5">
        <v>44533.868055555555</v>
      </c>
      <c r="F157">
        <v>4</v>
      </c>
      <c r="G157">
        <v>12</v>
      </c>
      <c r="H157">
        <v>2.0867255400000002</v>
      </c>
      <c r="I157">
        <v>2.0867255400000002</v>
      </c>
      <c r="J157">
        <v>0.15003265599999999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hidden="1" x14ac:dyDescent="0.3">
      <c r="A158" s="5">
        <v>44018.25</v>
      </c>
      <c r="B158">
        <v>-0.112293423</v>
      </c>
      <c r="C158">
        <v>4</v>
      </c>
      <c r="D158">
        <v>3</v>
      </c>
      <c r="E158" s="5">
        <v>44533.868055555555</v>
      </c>
      <c r="F158">
        <v>4</v>
      </c>
      <c r="G158">
        <v>13</v>
      </c>
      <c r="H158">
        <v>2.4619545120000002</v>
      </c>
      <c r="I158">
        <v>2.5742479359999999</v>
      </c>
      <c r="J158">
        <v>0.387218701</v>
      </c>
      <c r="K158">
        <v>0.112293423</v>
      </c>
      <c r="L158">
        <v>5.6146712000000001E-2</v>
      </c>
      <c r="M158">
        <v>0</v>
      </c>
      <c r="N158">
        <v>-0.112293423</v>
      </c>
      <c r="O158">
        <v>0</v>
      </c>
      <c r="P158">
        <v>-0.112293423</v>
      </c>
      <c r="Q158">
        <v>0</v>
      </c>
    </row>
    <row r="159" spans="1:17" hidden="1" x14ac:dyDescent="0.3">
      <c r="A159" s="5">
        <v>44018.270833333336</v>
      </c>
      <c r="B159">
        <v>-0.23472490200000001</v>
      </c>
      <c r="C159">
        <v>4</v>
      </c>
      <c r="D159">
        <v>3</v>
      </c>
      <c r="E159" s="5">
        <v>44533.868055555555</v>
      </c>
      <c r="F159">
        <v>4</v>
      </c>
      <c r="G159">
        <v>14</v>
      </c>
      <c r="H159">
        <v>2.590368529</v>
      </c>
      <c r="I159">
        <v>2.8250934320000001</v>
      </c>
      <c r="J159">
        <v>0.80939621500000003</v>
      </c>
      <c r="K159">
        <v>0.23472490200000001</v>
      </c>
      <c r="L159">
        <v>0.17350916299999999</v>
      </c>
      <c r="M159">
        <v>0</v>
      </c>
      <c r="N159">
        <v>-0.23472490200000001</v>
      </c>
      <c r="O159">
        <v>0</v>
      </c>
      <c r="P159">
        <v>-0.23472490200000001</v>
      </c>
      <c r="Q159">
        <v>0</v>
      </c>
    </row>
    <row r="160" spans="1:17" hidden="1" x14ac:dyDescent="0.3">
      <c r="A160" s="5">
        <v>44018.291666666664</v>
      </c>
      <c r="B160">
        <v>-0.41624101099999999</v>
      </c>
      <c r="C160">
        <v>4</v>
      </c>
      <c r="D160">
        <v>3</v>
      </c>
      <c r="E160" s="5">
        <v>44533.868055555555</v>
      </c>
      <c r="F160">
        <v>4</v>
      </c>
      <c r="G160">
        <v>15</v>
      </c>
      <c r="H160">
        <v>2.5840688740000002</v>
      </c>
      <c r="I160">
        <v>3.0003098850000001</v>
      </c>
      <c r="J160">
        <v>1.435313831</v>
      </c>
      <c r="K160">
        <v>0.41624101099999999</v>
      </c>
      <c r="L160">
        <v>0.38162966799999998</v>
      </c>
      <c r="M160">
        <v>0</v>
      </c>
      <c r="N160">
        <v>-0.41624101099999999</v>
      </c>
      <c r="O160">
        <v>0</v>
      </c>
      <c r="P160">
        <v>-0.41624101099999999</v>
      </c>
      <c r="Q160">
        <v>0</v>
      </c>
    </row>
    <row r="161" spans="1:17" hidden="1" x14ac:dyDescent="0.3">
      <c r="A161" s="5">
        <v>44018.3125</v>
      </c>
      <c r="B161">
        <v>-0.55013447699999996</v>
      </c>
      <c r="C161">
        <v>4</v>
      </c>
      <c r="D161">
        <v>3</v>
      </c>
      <c r="E161" s="5">
        <v>44533.868055555555</v>
      </c>
      <c r="F161">
        <v>4</v>
      </c>
      <c r="G161">
        <v>16</v>
      </c>
      <c r="H161">
        <v>2.5671595190000001</v>
      </c>
      <c r="I161">
        <v>3.1172939959999999</v>
      </c>
      <c r="J161">
        <v>1.8970154400000001</v>
      </c>
      <c r="K161">
        <v>0.55013447699999996</v>
      </c>
      <c r="L161">
        <v>0.65669690700000005</v>
      </c>
      <c r="M161">
        <v>0</v>
      </c>
      <c r="N161">
        <v>-0.55013447699999996</v>
      </c>
      <c r="O161">
        <v>0</v>
      </c>
      <c r="P161">
        <v>-0.55013447699999996</v>
      </c>
      <c r="Q161">
        <v>0</v>
      </c>
    </row>
    <row r="162" spans="1:17" hidden="1" x14ac:dyDescent="0.3">
      <c r="A162" s="5">
        <v>44018.333333333336</v>
      </c>
      <c r="B162">
        <v>-0.544909121</v>
      </c>
      <c r="C162">
        <v>4</v>
      </c>
      <c r="D162">
        <v>3</v>
      </c>
      <c r="E162" s="5">
        <v>44533.868055555555</v>
      </c>
      <c r="F162">
        <v>4</v>
      </c>
      <c r="G162">
        <v>17</v>
      </c>
      <c r="H162">
        <v>2.4697683079999999</v>
      </c>
      <c r="I162">
        <v>3.0146774289999998</v>
      </c>
      <c r="J162">
        <v>1.87899697</v>
      </c>
      <c r="K162">
        <v>0.544909121</v>
      </c>
      <c r="L162">
        <v>0.92915146800000004</v>
      </c>
      <c r="M162">
        <v>0</v>
      </c>
      <c r="N162">
        <v>-0.544909121</v>
      </c>
      <c r="O162">
        <v>0</v>
      </c>
      <c r="P162">
        <v>-0.544909121</v>
      </c>
      <c r="Q162">
        <v>0</v>
      </c>
    </row>
    <row r="163" spans="1:17" hidden="1" x14ac:dyDescent="0.3">
      <c r="A163" s="5">
        <v>44018.354166666664</v>
      </c>
      <c r="B163">
        <v>-0.59272899800000001</v>
      </c>
      <c r="C163">
        <v>4</v>
      </c>
      <c r="D163">
        <v>3</v>
      </c>
      <c r="E163" s="5">
        <v>44533.868055555555</v>
      </c>
      <c r="F163">
        <v>4</v>
      </c>
      <c r="G163">
        <v>18</v>
      </c>
      <c r="H163">
        <v>2.4311558610000001</v>
      </c>
      <c r="I163">
        <v>3.0238848599999999</v>
      </c>
      <c r="J163">
        <v>2.0438930979999999</v>
      </c>
      <c r="K163">
        <v>0.59272899800000001</v>
      </c>
      <c r="L163">
        <v>1.225515967</v>
      </c>
      <c r="M163">
        <v>0</v>
      </c>
      <c r="N163">
        <v>-0.59272899800000001</v>
      </c>
      <c r="O163">
        <v>0</v>
      </c>
      <c r="P163">
        <v>-0.59272899800000001</v>
      </c>
      <c r="Q163">
        <v>0</v>
      </c>
    </row>
    <row r="164" spans="1:17" hidden="1" x14ac:dyDescent="0.3">
      <c r="A164" s="5">
        <v>44018.375</v>
      </c>
      <c r="B164">
        <v>-0.57622337599999995</v>
      </c>
      <c r="C164">
        <v>4</v>
      </c>
      <c r="D164">
        <v>3</v>
      </c>
      <c r="E164" s="5">
        <v>44533.868055555555</v>
      </c>
      <c r="F164">
        <v>4</v>
      </c>
      <c r="G164">
        <v>19</v>
      </c>
      <c r="H164">
        <v>2.4070359290000001</v>
      </c>
      <c r="I164">
        <v>2.9832593040000002</v>
      </c>
      <c r="J164">
        <v>1.9869771570000001</v>
      </c>
      <c r="K164">
        <v>0.57622337599999995</v>
      </c>
      <c r="L164">
        <v>1.5136276550000001</v>
      </c>
      <c r="M164">
        <v>0</v>
      </c>
      <c r="N164">
        <v>-0.57622337599999995</v>
      </c>
      <c r="O164">
        <v>0</v>
      </c>
      <c r="P164">
        <v>-0.57622337599999995</v>
      </c>
      <c r="Q164">
        <v>0</v>
      </c>
    </row>
    <row r="165" spans="1:17" hidden="1" x14ac:dyDescent="0.3">
      <c r="A165" s="5">
        <v>44018.395833333336</v>
      </c>
      <c r="B165">
        <v>-0.577793785</v>
      </c>
      <c r="C165">
        <v>4</v>
      </c>
      <c r="D165">
        <v>3</v>
      </c>
      <c r="E165" s="5">
        <v>44533.868055555555</v>
      </c>
      <c r="F165">
        <v>4</v>
      </c>
      <c r="G165">
        <v>20</v>
      </c>
      <c r="H165">
        <v>2.3421809410000001</v>
      </c>
      <c r="I165">
        <v>2.919974726</v>
      </c>
      <c r="J165">
        <v>1.9923923619999999</v>
      </c>
      <c r="K165">
        <v>0.577793785</v>
      </c>
      <c r="L165">
        <v>1.802524547</v>
      </c>
      <c r="M165">
        <v>0</v>
      </c>
      <c r="N165">
        <v>-0.577793785</v>
      </c>
      <c r="O165">
        <v>0</v>
      </c>
      <c r="P165">
        <v>-0.577793785</v>
      </c>
      <c r="Q165">
        <v>0</v>
      </c>
    </row>
    <row r="166" spans="1:17" hidden="1" x14ac:dyDescent="0.3">
      <c r="A166" s="5">
        <v>44018.416666666664</v>
      </c>
      <c r="B166">
        <v>-0.69858022900000005</v>
      </c>
      <c r="C166">
        <v>4</v>
      </c>
      <c r="D166">
        <v>3</v>
      </c>
      <c r="E166" s="5">
        <v>44533.868055555555</v>
      </c>
      <c r="F166">
        <v>4</v>
      </c>
      <c r="G166">
        <v>21</v>
      </c>
      <c r="H166">
        <v>2.2815872339999999</v>
      </c>
      <c r="I166">
        <v>2.980167464</v>
      </c>
      <c r="J166">
        <v>2.408897343</v>
      </c>
      <c r="K166">
        <v>0.69858022900000005</v>
      </c>
      <c r="L166">
        <v>2.151814662</v>
      </c>
      <c r="M166">
        <v>0</v>
      </c>
      <c r="N166">
        <v>-0.69858022900000005</v>
      </c>
      <c r="O166">
        <v>0</v>
      </c>
      <c r="P166">
        <v>-0.69858022900000005</v>
      </c>
      <c r="Q166">
        <v>0</v>
      </c>
    </row>
    <row r="167" spans="1:17" hidden="1" x14ac:dyDescent="0.3">
      <c r="A167" s="5">
        <v>44018.4375</v>
      </c>
      <c r="B167">
        <v>-0.69860678399999998</v>
      </c>
      <c r="C167">
        <v>4</v>
      </c>
      <c r="D167">
        <v>3</v>
      </c>
      <c r="E167" s="5">
        <v>44533.868055555555</v>
      </c>
      <c r="F167">
        <v>4</v>
      </c>
      <c r="G167">
        <v>22</v>
      </c>
      <c r="H167">
        <v>2.232711922</v>
      </c>
      <c r="I167">
        <v>2.9313187059999999</v>
      </c>
      <c r="J167">
        <v>2.4089889109999998</v>
      </c>
      <c r="K167">
        <v>0.69860678399999998</v>
      </c>
      <c r="L167">
        <v>2.501118054</v>
      </c>
      <c r="M167">
        <v>0</v>
      </c>
      <c r="N167">
        <v>-0.69860678399999998</v>
      </c>
      <c r="O167">
        <v>0</v>
      </c>
      <c r="P167">
        <v>-0.69860678399999998</v>
      </c>
      <c r="Q167">
        <v>0</v>
      </c>
    </row>
    <row r="168" spans="1:17" hidden="1" x14ac:dyDescent="0.3">
      <c r="A168" s="5">
        <v>44018.458333333336</v>
      </c>
      <c r="B168">
        <v>-0.83319291799999995</v>
      </c>
      <c r="C168">
        <v>4</v>
      </c>
      <c r="D168">
        <v>3</v>
      </c>
      <c r="E168" s="5">
        <v>44533.868055555555</v>
      </c>
      <c r="F168">
        <v>4</v>
      </c>
      <c r="G168">
        <v>23</v>
      </c>
      <c r="H168">
        <v>2.2231168970000001</v>
      </c>
      <c r="I168">
        <v>3.0563098150000001</v>
      </c>
      <c r="J168">
        <v>2.8730790289999999</v>
      </c>
      <c r="K168">
        <v>0.83319291799999995</v>
      </c>
      <c r="L168">
        <v>2.917714513</v>
      </c>
      <c r="M168">
        <v>0</v>
      </c>
      <c r="N168">
        <v>-0.83319291799999995</v>
      </c>
      <c r="O168">
        <v>0</v>
      </c>
      <c r="P168">
        <v>-0.83319291799999995</v>
      </c>
      <c r="Q168">
        <v>0</v>
      </c>
    </row>
    <row r="169" spans="1:17" hidden="1" x14ac:dyDescent="0.3">
      <c r="A169" s="5">
        <v>44018.479166666664</v>
      </c>
      <c r="B169">
        <v>-0.83321947299999999</v>
      </c>
      <c r="C169">
        <v>4</v>
      </c>
      <c r="D169">
        <v>3</v>
      </c>
      <c r="E169" s="5">
        <v>44533.868055555555</v>
      </c>
      <c r="F169">
        <v>4</v>
      </c>
      <c r="G169">
        <v>24</v>
      </c>
      <c r="H169">
        <v>2.1716639999999998</v>
      </c>
      <c r="I169">
        <v>3.004883473</v>
      </c>
      <c r="J169">
        <v>2.873170596</v>
      </c>
      <c r="K169">
        <v>0.83321947299999999</v>
      </c>
      <c r="L169">
        <v>3.3343242499999999</v>
      </c>
      <c r="M169">
        <v>0</v>
      </c>
      <c r="N169">
        <v>-0.83321947299999999</v>
      </c>
      <c r="O169">
        <v>0</v>
      </c>
      <c r="P169">
        <v>-0.83321947299999999</v>
      </c>
      <c r="Q169">
        <v>0</v>
      </c>
    </row>
    <row r="170" spans="1:17" hidden="1" x14ac:dyDescent="0.3">
      <c r="A170" s="5">
        <v>44018.5</v>
      </c>
      <c r="B170">
        <v>-0.85891372899999996</v>
      </c>
      <c r="C170">
        <v>4</v>
      </c>
      <c r="D170">
        <v>3</v>
      </c>
      <c r="E170" s="5">
        <v>44533.868055555555</v>
      </c>
      <c r="F170">
        <v>4</v>
      </c>
      <c r="G170">
        <v>25</v>
      </c>
      <c r="H170">
        <v>2.0954885970000001</v>
      </c>
      <c r="I170">
        <v>2.9544023259999999</v>
      </c>
      <c r="J170">
        <v>2.9617714780000002</v>
      </c>
      <c r="K170">
        <v>0.85891372899999996</v>
      </c>
      <c r="L170">
        <v>3.7637811139999999</v>
      </c>
      <c r="M170">
        <v>0</v>
      </c>
      <c r="N170">
        <v>-0.85891372899999996</v>
      </c>
      <c r="O170">
        <v>0</v>
      </c>
      <c r="P170">
        <v>-0.85891372899999996</v>
      </c>
      <c r="Q170">
        <v>0</v>
      </c>
    </row>
    <row r="171" spans="1:17" hidden="1" x14ac:dyDescent="0.3">
      <c r="A171" s="5">
        <v>44018.520833333336</v>
      </c>
      <c r="B171">
        <v>-0.85894028300000003</v>
      </c>
      <c r="C171">
        <v>4</v>
      </c>
      <c r="D171">
        <v>3</v>
      </c>
      <c r="E171" s="5">
        <v>44533.868055555555</v>
      </c>
      <c r="F171">
        <v>4</v>
      </c>
      <c r="G171">
        <v>26</v>
      </c>
      <c r="H171">
        <v>2.0341845709999999</v>
      </c>
      <c r="I171">
        <v>2.8931248539999999</v>
      </c>
      <c r="J171">
        <v>2.9618630459999999</v>
      </c>
      <c r="K171">
        <v>0.85894028300000003</v>
      </c>
      <c r="L171">
        <v>4.1932512559999999</v>
      </c>
      <c r="M171">
        <v>0</v>
      </c>
      <c r="N171">
        <v>-0.85894028300000003</v>
      </c>
      <c r="O171">
        <v>0</v>
      </c>
      <c r="P171">
        <v>-0.85894028300000003</v>
      </c>
      <c r="Q171">
        <v>0</v>
      </c>
    </row>
    <row r="172" spans="1:17" hidden="1" x14ac:dyDescent="0.3">
      <c r="A172" s="5">
        <v>44018.541666666664</v>
      </c>
      <c r="B172">
        <v>-0.89959641199999996</v>
      </c>
      <c r="C172">
        <v>4</v>
      </c>
      <c r="D172">
        <v>3</v>
      </c>
      <c r="E172" s="5">
        <v>44533.868055555555</v>
      </c>
      <c r="F172">
        <v>4</v>
      </c>
      <c r="G172">
        <v>27</v>
      </c>
      <c r="H172">
        <v>2.0084214619999998</v>
      </c>
      <c r="I172">
        <v>2.9080178750000001</v>
      </c>
      <c r="J172">
        <v>3.102056594</v>
      </c>
      <c r="K172">
        <v>0.89959641199999996</v>
      </c>
      <c r="L172">
        <v>4.6430494619999996</v>
      </c>
      <c r="M172">
        <v>0</v>
      </c>
      <c r="N172">
        <v>-0.89959641199999996</v>
      </c>
      <c r="O172">
        <v>0</v>
      </c>
      <c r="P172">
        <v>-0.89959641199999996</v>
      </c>
      <c r="Q172">
        <v>0</v>
      </c>
    </row>
    <row r="173" spans="1:17" hidden="1" x14ac:dyDescent="0.3">
      <c r="A173" s="5">
        <v>44018.5625</v>
      </c>
      <c r="B173">
        <v>-0.899622967</v>
      </c>
      <c r="C173">
        <v>4</v>
      </c>
      <c r="D173">
        <v>3</v>
      </c>
      <c r="E173" s="5">
        <v>44533.868055555555</v>
      </c>
      <c r="F173">
        <v>4</v>
      </c>
      <c r="G173">
        <v>28</v>
      </c>
      <c r="H173">
        <v>1.986734467</v>
      </c>
      <c r="I173">
        <v>2.8863574340000002</v>
      </c>
      <c r="J173">
        <v>3.1021481620000002</v>
      </c>
      <c r="K173">
        <v>0.899622967</v>
      </c>
      <c r="L173">
        <v>5.092860945</v>
      </c>
      <c r="M173">
        <v>0</v>
      </c>
      <c r="N173">
        <v>-0.899622967</v>
      </c>
      <c r="O173">
        <v>0</v>
      </c>
      <c r="P173">
        <v>-0.899622967</v>
      </c>
      <c r="Q173">
        <v>0</v>
      </c>
    </row>
    <row r="174" spans="1:17" hidden="1" x14ac:dyDescent="0.3">
      <c r="A174" s="5">
        <v>44018.583333333336</v>
      </c>
      <c r="B174">
        <v>-0.74184712600000002</v>
      </c>
      <c r="C174">
        <v>4</v>
      </c>
      <c r="D174">
        <v>3</v>
      </c>
      <c r="E174" s="5">
        <v>44533.868055555555</v>
      </c>
      <c r="F174">
        <v>4</v>
      </c>
      <c r="G174">
        <v>29</v>
      </c>
      <c r="H174">
        <v>2.0343671090000002</v>
      </c>
      <c r="I174">
        <v>2.7762142349999999</v>
      </c>
      <c r="J174">
        <v>2.5580935390000001</v>
      </c>
      <c r="K174">
        <v>0.74184712600000002</v>
      </c>
      <c r="L174">
        <v>5.4637845079999998</v>
      </c>
      <c r="M174">
        <v>0</v>
      </c>
      <c r="N174">
        <v>-0.74184712600000002</v>
      </c>
      <c r="O174">
        <v>0</v>
      </c>
      <c r="P174">
        <v>-0.74184712600000002</v>
      </c>
      <c r="Q174">
        <v>0</v>
      </c>
    </row>
    <row r="175" spans="1:17" hidden="1" x14ac:dyDescent="0.3">
      <c r="A175" s="5">
        <v>44018.604166666664</v>
      </c>
      <c r="B175">
        <v>-0.73832130699999998</v>
      </c>
      <c r="C175">
        <v>4</v>
      </c>
      <c r="D175">
        <v>3</v>
      </c>
      <c r="E175" s="5">
        <v>44533.868055555555</v>
      </c>
      <c r="F175">
        <v>4</v>
      </c>
      <c r="G175">
        <v>30</v>
      </c>
      <c r="H175">
        <v>2.1584369620000001</v>
      </c>
      <c r="I175">
        <v>2.8967582699999999</v>
      </c>
      <c r="J175">
        <v>2.5459355430000001</v>
      </c>
      <c r="K175">
        <v>0.73832130699999998</v>
      </c>
      <c r="L175">
        <v>5.8329451619999997</v>
      </c>
      <c r="M175">
        <v>0</v>
      </c>
      <c r="N175">
        <v>-0.73832130699999998</v>
      </c>
      <c r="O175">
        <v>0</v>
      </c>
      <c r="P175">
        <v>-0.73832130699999998</v>
      </c>
      <c r="Q175">
        <v>0</v>
      </c>
    </row>
    <row r="176" spans="1:17" hidden="1" x14ac:dyDescent="0.3">
      <c r="A176" s="5">
        <v>44018.625</v>
      </c>
      <c r="B176">
        <v>-0.33410967600000002</v>
      </c>
      <c r="C176">
        <v>4</v>
      </c>
      <c r="D176">
        <v>3</v>
      </c>
      <c r="E176" s="5">
        <v>44533.868055555555</v>
      </c>
      <c r="F176">
        <v>4</v>
      </c>
      <c r="G176">
        <v>31</v>
      </c>
      <c r="H176">
        <v>2.2913939170000002</v>
      </c>
      <c r="I176">
        <v>2.6255035919999998</v>
      </c>
      <c r="J176">
        <v>2.3055843130000002</v>
      </c>
      <c r="K176">
        <v>0.33410967600000002</v>
      </c>
      <c r="L176">
        <v>6</v>
      </c>
      <c r="M176">
        <v>0</v>
      </c>
      <c r="N176">
        <v>-0.33410967600000002</v>
      </c>
      <c r="O176">
        <v>0</v>
      </c>
      <c r="P176">
        <v>-0.33410967600000002</v>
      </c>
      <c r="Q176">
        <v>0</v>
      </c>
    </row>
    <row r="177" spans="1:17" hidden="1" x14ac:dyDescent="0.3">
      <c r="A177" s="5">
        <v>44018.645833333336</v>
      </c>
      <c r="B177">
        <v>0.78866482299999996</v>
      </c>
      <c r="C177">
        <v>4</v>
      </c>
      <c r="D177">
        <v>3</v>
      </c>
      <c r="E177" s="5">
        <v>44533.868055555555</v>
      </c>
      <c r="F177">
        <v>4</v>
      </c>
      <c r="G177">
        <v>32</v>
      </c>
      <c r="H177">
        <v>2.5205572869999999</v>
      </c>
      <c r="I177">
        <v>1.731892464</v>
      </c>
      <c r="J177">
        <v>2.2650121300000001</v>
      </c>
      <c r="K177">
        <v>-0.78866482299999996</v>
      </c>
      <c r="L177">
        <v>5.6056675880000002</v>
      </c>
      <c r="M177">
        <v>0.78866482299999996</v>
      </c>
      <c r="N177">
        <v>0</v>
      </c>
      <c r="O177">
        <v>0</v>
      </c>
      <c r="P177">
        <v>0</v>
      </c>
      <c r="Q177">
        <v>0</v>
      </c>
    </row>
    <row r="178" spans="1:17" hidden="1" x14ac:dyDescent="0.3">
      <c r="A178" s="5">
        <v>44018.666666666664</v>
      </c>
      <c r="B178">
        <v>0.91155316799999997</v>
      </c>
      <c r="C178">
        <v>4</v>
      </c>
      <c r="D178">
        <v>3</v>
      </c>
      <c r="E178" s="5">
        <v>44533.868055555555</v>
      </c>
      <c r="F178">
        <v>4</v>
      </c>
      <c r="G178">
        <v>33</v>
      </c>
      <c r="H178">
        <v>2.6398663600000001</v>
      </c>
      <c r="I178">
        <v>1.7283131920000001</v>
      </c>
      <c r="J178">
        <v>1.97181677</v>
      </c>
      <c r="K178">
        <v>-0.91155316799999997</v>
      </c>
      <c r="L178">
        <v>5.1498910039999997</v>
      </c>
      <c r="M178">
        <v>0.91155316799999997</v>
      </c>
      <c r="N178">
        <v>0</v>
      </c>
      <c r="O178">
        <v>0</v>
      </c>
      <c r="P178">
        <v>0</v>
      </c>
      <c r="Q178">
        <v>0</v>
      </c>
    </row>
    <row r="179" spans="1:17" hidden="1" x14ac:dyDescent="0.3">
      <c r="A179" s="5">
        <v>44018.6875</v>
      </c>
      <c r="B179">
        <v>1.0506157270000001</v>
      </c>
      <c r="C179">
        <v>4</v>
      </c>
      <c r="D179">
        <v>3</v>
      </c>
      <c r="E179" s="5">
        <v>44533.868055555555</v>
      </c>
      <c r="F179">
        <v>4</v>
      </c>
      <c r="G179">
        <v>34</v>
      </c>
      <c r="H179">
        <v>2.7748785530000002</v>
      </c>
      <c r="I179">
        <v>1.7242628259999999</v>
      </c>
      <c r="J179">
        <v>1.839128205</v>
      </c>
      <c r="K179">
        <v>-1.0506157270000001</v>
      </c>
      <c r="L179">
        <v>4.6245831409999996</v>
      </c>
      <c r="M179">
        <v>1.0506157270000001</v>
      </c>
      <c r="N179">
        <v>0</v>
      </c>
      <c r="O179">
        <v>0</v>
      </c>
      <c r="P179">
        <v>0</v>
      </c>
      <c r="Q179">
        <v>0</v>
      </c>
    </row>
    <row r="180" spans="1:17" hidden="1" x14ac:dyDescent="0.3">
      <c r="A180" s="5">
        <v>44018.708333333336</v>
      </c>
      <c r="B180">
        <v>1.266824843</v>
      </c>
      <c r="C180">
        <v>4</v>
      </c>
      <c r="D180">
        <v>3</v>
      </c>
      <c r="E180" s="5">
        <v>44533.868055555555</v>
      </c>
      <c r="F180">
        <v>4</v>
      </c>
      <c r="G180">
        <v>35</v>
      </c>
      <c r="H180">
        <v>2.9847903160000002</v>
      </c>
      <c r="I180">
        <v>1.717965473</v>
      </c>
      <c r="J180">
        <v>1.4115119970000001</v>
      </c>
      <c r="K180">
        <v>-1.266824843</v>
      </c>
      <c r="L180">
        <v>3.9911707189999999</v>
      </c>
      <c r="M180">
        <v>1.266824843</v>
      </c>
      <c r="N180">
        <v>0</v>
      </c>
      <c r="O180">
        <v>0</v>
      </c>
      <c r="P180">
        <v>0</v>
      </c>
      <c r="Q180">
        <v>0</v>
      </c>
    </row>
    <row r="181" spans="1:17" hidden="1" x14ac:dyDescent="0.3">
      <c r="A181" s="5">
        <v>44018.729166666664</v>
      </c>
      <c r="B181">
        <v>1.2594342359999999</v>
      </c>
      <c r="C181">
        <v>4</v>
      </c>
      <c r="D181">
        <v>3</v>
      </c>
      <c r="E181" s="5">
        <v>44533.868055555555</v>
      </c>
      <c r="F181">
        <v>4</v>
      </c>
      <c r="G181">
        <v>36</v>
      </c>
      <c r="H181">
        <v>2.9776149699999999</v>
      </c>
      <c r="I181">
        <v>1.7181807339999999</v>
      </c>
      <c r="J181">
        <v>1.033114165</v>
      </c>
      <c r="K181">
        <v>-1.2594342359999999</v>
      </c>
      <c r="L181">
        <v>3.361453601</v>
      </c>
      <c r="M181">
        <v>1.2594342359999999</v>
      </c>
      <c r="N181">
        <v>0</v>
      </c>
      <c r="O181">
        <v>0</v>
      </c>
      <c r="P181">
        <v>0</v>
      </c>
      <c r="Q181">
        <v>0</v>
      </c>
    </row>
    <row r="182" spans="1:17" hidden="1" x14ac:dyDescent="0.3">
      <c r="A182" s="5">
        <v>44018.75</v>
      </c>
      <c r="B182">
        <v>1.298196533</v>
      </c>
      <c r="C182">
        <v>4</v>
      </c>
      <c r="D182">
        <v>3</v>
      </c>
      <c r="E182" s="5">
        <v>44533.868055555555</v>
      </c>
      <c r="F182">
        <v>4</v>
      </c>
      <c r="G182">
        <v>37</v>
      </c>
      <c r="H182">
        <v>3.015248267</v>
      </c>
      <c r="I182">
        <v>1.7170517350000001</v>
      </c>
      <c r="J182">
        <v>0.61714670500000002</v>
      </c>
      <c r="K182">
        <v>-1.298196533</v>
      </c>
      <c r="L182">
        <v>2.7123553349999998</v>
      </c>
      <c r="M182">
        <v>1.298196533</v>
      </c>
      <c r="N182">
        <v>0</v>
      </c>
      <c r="O182">
        <v>0</v>
      </c>
      <c r="P182">
        <v>0</v>
      </c>
      <c r="Q182">
        <v>0</v>
      </c>
    </row>
    <row r="183" spans="1:17" hidden="1" x14ac:dyDescent="0.3">
      <c r="A183" s="5">
        <v>44018.770833333336</v>
      </c>
      <c r="B183">
        <v>1.2384622329999999</v>
      </c>
      <c r="C183">
        <v>4</v>
      </c>
      <c r="D183">
        <v>3</v>
      </c>
      <c r="E183" s="5">
        <v>44533.868055555555</v>
      </c>
      <c r="F183">
        <v>4</v>
      </c>
      <c r="G183">
        <v>38</v>
      </c>
      <c r="H183">
        <v>2.9572538019999999</v>
      </c>
      <c r="I183">
        <v>1.718791569</v>
      </c>
      <c r="J183">
        <v>0.370245404</v>
      </c>
      <c r="K183">
        <v>-1.2384622329999999</v>
      </c>
      <c r="L183">
        <v>2.0931242179999998</v>
      </c>
      <c r="M183">
        <v>1.2384622329999999</v>
      </c>
      <c r="N183">
        <v>0</v>
      </c>
      <c r="O183">
        <v>0</v>
      </c>
      <c r="P183">
        <v>0</v>
      </c>
      <c r="Q183">
        <v>0</v>
      </c>
    </row>
    <row r="184" spans="1:17" hidden="1" x14ac:dyDescent="0.3">
      <c r="A184" s="5">
        <v>44018.791666666664</v>
      </c>
      <c r="B184">
        <v>1.157535465</v>
      </c>
      <c r="C184">
        <v>4</v>
      </c>
      <c r="D184">
        <v>3</v>
      </c>
      <c r="E184" s="5">
        <v>44533.868055555555</v>
      </c>
      <c r="F184">
        <v>4</v>
      </c>
      <c r="G184">
        <v>39</v>
      </c>
      <c r="H184">
        <v>2.8786841239999998</v>
      </c>
      <c r="I184">
        <v>1.721148659</v>
      </c>
      <c r="J184">
        <v>8.8894332000000006E-2</v>
      </c>
      <c r="K184">
        <v>-1.157535465</v>
      </c>
      <c r="L184">
        <v>1.5143564860000001</v>
      </c>
      <c r="M184">
        <v>1.157535465</v>
      </c>
      <c r="N184">
        <v>0</v>
      </c>
      <c r="O184">
        <v>0</v>
      </c>
      <c r="P184">
        <v>0</v>
      </c>
      <c r="Q184">
        <v>0</v>
      </c>
    </row>
    <row r="185" spans="1:17" hidden="1" x14ac:dyDescent="0.3">
      <c r="A185" s="5">
        <v>44018.8125</v>
      </c>
      <c r="B185">
        <v>1.1025564189999999</v>
      </c>
      <c r="C185">
        <v>4</v>
      </c>
      <c r="D185">
        <v>3</v>
      </c>
      <c r="E185" s="5">
        <v>44533.868055555555</v>
      </c>
      <c r="F185">
        <v>4</v>
      </c>
      <c r="G185">
        <v>40</v>
      </c>
      <c r="H185">
        <v>2.825306409</v>
      </c>
      <c r="I185">
        <v>1.7227499900000001</v>
      </c>
      <c r="J185">
        <v>6.9242502999999997E-2</v>
      </c>
      <c r="K185">
        <v>-1.1025564189999999</v>
      </c>
      <c r="L185">
        <v>0.96307827599999996</v>
      </c>
      <c r="M185">
        <v>1.1025564189999999</v>
      </c>
      <c r="N185">
        <v>0</v>
      </c>
      <c r="O185">
        <v>0</v>
      </c>
      <c r="P185">
        <v>0</v>
      </c>
      <c r="Q185">
        <v>0</v>
      </c>
    </row>
    <row r="186" spans="1:17" hidden="1" x14ac:dyDescent="0.3">
      <c r="A186" s="5">
        <v>44018.833333333336</v>
      </c>
      <c r="B186">
        <v>0.99897754800000005</v>
      </c>
      <c r="C186">
        <v>4</v>
      </c>
      <c r="D186">
        <v>3</v>
      </c>
      <c r="E186" s="5">
        <v>44533.868055555555</v>
      </c>
      <c r="F186">
        <v>4</v>
      </c>
      <c r="G186">
        <v>41</v>
      </c>
      <c r="H186">
        <v>2.724744399</v>
      </c>
      <c r="I186">
        <v>1.7257668509999999</v>
      </c>
      <c r="J186">
        <v>0</v>
      </c>
      <c r="K186">
        <v>-0.99897754800000005</v>
      </c>
      <c r="L186">
        <v>0.46358950300000001</v>
      </c>
      <c r="M186">
        <v>0.99897754800000005</v>
      </c>
      <c r="N186">
        <v>0</v>
      </c>
      <c r="O186">
        <v>0</v>
      </c>
      <c r="P186">
        <v>0</v>
      </c>
      <c r="Q186">
        <v>0</v>
      </c>
    </row>
    <row r="187" spans="1:17" hidden="1" x14ac:dyDescent="0.3">
      <c r="A187" s="5">
        <v>44018.854166666664</v>
      </c>
      <c r="B187">
        <v>0.92717900499999995</v>
      </c>
      <c r="C187">
        <v>4</v>
      </c>
      <c r="D187">
        <v>3</v>
      </c>
      <c r="E187" s="5">
        <v>44533.868055555555</v>
      </c>
      <c r="F187">
        <v>4</v>
      </c>
      <c r="G187">
        <v>42</v>
      </c>
      <c r="H187">
        <v>2.6550370750000001</v>
      </c>
      <c r="I187">
        <v>1.7278580699999999</v>
      </c>
      <c r="J187">
        <v>0</v>
      </c>
      <c r="K187">
        <v>-0.92717900499999995</v>
      </c>
      <c r="L187">
        <v>0</v>
      </c>
      <c r="M187">
        <v>0.92717900499999995</v>
      </c>
      <c r="N187">
        <v>0</v>
      </c>
      <c r="O187">
        <v>0</v>
      </c>
      <c r="P187">
        <v>0</v>
      </c>
      <c r="Q187">
        <v>0</v>
      </c>
    </row>
    <row r="188" spans="1:17" hidden="1" x14ac:dyDescent="0.3">
      <c r="A188" s="5">
        <v>44018.875</v>
      </c>
      <c r="B188">
        <v>0</v>
      </c>
      <c r="C188">
        <v>4</v>
      </c>
      <c r="D188">
        <v>3</v>
      </c>
      <c r="E188" s="5">
        <v>44533.868055555555</v>
      </c>
      <c r="F188">
        <v>4</v>
      </c>
      <c r="G188">
        <v>43</v>
      </c>
      <c r="H188">
        <v>2.5149242190000001</v>
      </c>
      <c r="I188">
        <v>2.5149242190000001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hidden="1" x14ac:dyDescent="0.3">
      <c r="A189" s="5">
        <v>44018.895833333336</v>
      </c>
      <c r="B189">
        <v>0</v>
      </c>
      <c r="C189">
        <v>4</v>
      </c>
      <c r="D189">
        <v>3</v>
      </c>
      <c r="E189" s="5">
        <v>44533.868055555555</v>
      </c>
      <c r="F189">
        <v>4</v>
      </c>
      <c r="G189">
        <v>44</v>
      </c>
      <c r="H189">
        <v>2.264262274</v>
      </c>
      <c r="I189">
        <v>2.264262274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hidden="1" x14ac:dyDescent="0.3">
      <c r="A190" s="5">
        <v>44018.916666666664</v>
      </c>
      <c r="B190">
        <v>0</v>
      </c>
      <c r="C190">
        <v>4</v>
      </c>
      <c r="D190">
        <v>3</v>
      </c>
      <c r="E190" s="5">
        <v>44533.868055555555</v>
      </c>
      <c r="F190">
        <v>4</v>
      </c>
      <c r="G190">
        <v>45</v>
      </c>
      <c r="H190">
        <v>1.990152242</v>
      </c>
      <c r="I190">
        <v>1.990152242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hidden="1" x14ac:dyDescent="0.3">
      <c r="A191" s="5">
        <v>44018.9375</v>
      </c>
      <c r="B191">
        <v>0</v>
      </c>
      <c r="C191">
        <v>4</v>
      </c>
      <c r="D191">
        <v>3</v>
      </c>
      <c r="E191" s="5">
        <v>44533.868055555555</v>
      </c>
      <c r="F191">
        <v>4</v>
      </c>
      <c r="G191">
        <v>46</v>
      </c>
      <c r="H191">
        <v>1.777858027</v>
      </c>
      <c r="I191">
        <v>1.777858027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hidden="1" x14ac:dyDescent="0.3">
      <c r="A192" s="5">
        <v>44018.958333333336</v>
      </c>
      <c r="B192">
        <v>0</v>
      </c>
      <c r="C192">
        <v>4</v>
      </c>
      <c r="D192">
        <v>3</v>
      </c>
      <c r="E192" s="5">
        <v>44533.868055555555</v>
      </c>
      <c r="F192">
        <v>4</v>
      </c>
      <c r="G192">
        <v>47</v>
      </c>
      <c r="H192">
        <v>1.66575812</v>
      </c>
      <c r="I192">
        <v>1.66575812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hidden="1" x14ac:dyDescent="0.3">
      <c r="A193" s="5">
        <v>44018.979166666664</v>
      </c>
      <c r="B193">
        <v>0</v>
      </c>
      <c r="C193">
        <v>4</v>
      </c>
      <c r="D193">
        <v>3</v>
      </c>
      <c r="E193" s="5">
        <v>44533.868055555555</v>
      </c>
      <c r="F193">
        <v>4</v>
      </c>
      <c r="G193">
        <v>48</v>
      </c>
      <c r="H193">
        <v>1.5730943369999999</v>
      </c>
      <c r="I193">
        <v>1.5730943369999999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hidden="1" x14ac:dyDescent="0.3">
      <c r="A194" s="5">
        <v>44019</v>
      </c>
      <c r="B194">
        <v>0</v>
      </c>
      <c r="C194">
        <v>4</v>
      </c>
      <c r="D194">
        <v>3</v>
      </c>
      <c r="E194" s="5">
        <v>44533.868055555555</v>
      </c>
      <c r="F194">
        <v>5</v>
      </c>
      <c r="G194">
        <v>1</v>
      </c>
      <c r="H194">
        <v>1.6039144540000001</v>
      </c>
      <c r="I194">
        <v>1.6039144540000001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hidden="1" x14ac:dyDescent="0.3">
      <c r="A195" s="5">
        <v>44019.020833333336</v>
      </c>
      <c r="B195">
        <v>0</v>
      </c>
      <c r="C195">
        <v>4</v>
      </c>
      <c r="D195">
        <v>3</v>
      </c>
      <c r="E195" s="5">
        <v>44533.868055555555</v>
      </c>
      <c r="F195">
        <v>5</v>
      </c>
      <c r="G195">
        <v>2</v>
      </c>
      <c r="H195">
        <v>1.5423638660000001</v>
      </c>
      <c r="I195">
        <v>1.5423638660000001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hidden="1" x14ac:dyDescent="0.3">
      <c r="A196" s="5">
        <v>44019.041666666664</v>
      </c>
      <c r="B196">
        <v>0</v>
      </c>
      <c r="C196">
        <v>4</v>
      </c>
      <c r="D196">
        <v>3</v>
      </c>
      <c r="E196" s="5">
        <v>44533.868055555555</v>
      </c>
      <c r="F196">
        <v>5</v>
      </c>
      <c r="G196">
        <v>3</v>
      </c>
      <c r="H196">
        <v>1.479936208</v>
      </c>
      <c r="I196">
        <v>1.479936208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hidden="1" x14ac:dyDescent="0.3">
      <c r="A197" s="5">
        <v>44019.0625</v>
      </c>
      <c r="B197">
        <v>0</v>
      </c>
      <c r="C197">
        <v>4</v>
      </c>
      <c r="D197">
        <v>3</v>
      </c>
      <c r="E197" s="5">
        <v>44533.868055555555</v>
      </c>
      <c r="F197">
        <v>5</v>
      </c>
      <c r="G197">
        <v>4</v>
      </c>
      <c r="H197">
        <v>1.432182211</v>
      </c>
      <c r="I197">
        <v>1.432182211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hidden="1" x14ac:dyDescent="0.3">
      <c r="A198" s="5">
        <v>44019.083333333336</v>
      </c>
      <c r="B198">
        <v>0</v>
      </c>
      <c r="C198">
        <v>4</v>
      </c>
      <c r="D198">
        <v>3</v>
      </c>
      <c r="E198" s="5">
        <v>44533.868055555555</v>
      </c>
      <c r="F198">
        <v>5</v>
      </c>
      <c r="G198">
        <v>5</v>
      </c>
      <c r="H198">
        <v>1.428622131</v>
      </c>
      <c r="I198">
        <v>1.428622131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hidden="1" x14ac:dyDescent="0.3">
      <c r="A199" s="5">
        <v>44019.104166666664</v>
      </c>
      <c r="B199">
        <v>0</v>
      </c>
      <c r="C199">
        <v>4</v>
      </c>
      <c r="D199">
        <v>3</v>
      </c>
      <c r="E199" s="5">
        <v>44533.868055555555</v>
      </c>
      <c r="F199">
        <v>5</v>
      </c>
      <c r="G199">
        <v>6</v>
      </c>
      <c r="H199">
        <v>1.3965606159999999</v>
      </c>
      <c r="I199">
        <v>1.3965606159999999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idden="1" x14ac:dyDescent="0.3">
      <c r="A200" s="5">
        <v>44019.125</v>
      </c>
      <c r="B200">
        <v>0</v>
      </c>
      <c r="C200">
        <v>4</v>
      </c>
      <c r="D200">
        <v>3</v>
      </c>
      <c r="E200" s="5">
        <v>44533.868055555555</v>
      </c>
      <c r="F200">
        <v>5</v>
      </c>
      <c r="G200">
        <v>7</v>
      </c>
      <c r="H200">
        <v>1.3902477289999999</v>
      </c>
      <c r="I200">
        <v>1.3902477289999999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hidden="1" x14ac:dyDescent="0.3">
      <c r="A201" s="5">
        <v>44019.145833333336</v>
      </c>
      <c r="B201">
        <v>0</v>
      </c>
      <c r="C201">
        <v>4</v>
      </c>
      <c r="D201">
        <v>3</v>
      </c>
      <c r="E201" s="5">
        <v>44533.868055555555</v>
      </c>
      <c r="F201">
        <v>5</v>
      </c>
      <c r="G201">
        <v>8</v>
      </c>
      <c r="H201">
        <v>1.3707808530000001</v>
      </c>
      <c r="I201">
        <v>1.3707808530000001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hidden="1" x14ac:dyDescent="0.3">
      <c r="A202" s="5">
        <v>44019.166666666664</v>
      </c>
      <c r="B202">
        <v>0</v>
      </c>
      <c r="C202">
        <v>4</v>
      </c>
      <c r="D202">
        <v>3</v>
      </c>
      <c r="E202" s="5">
        <v>44533.868055555555</v>
      </c>
      <c r="F202">
        <v>5</v>
      </c>
      <c r="G202">
        <v>9</v>
      </c>
      <c r="H202">
        <v>1.434711633</v>
      </c>
      <c r="I202">
        <v>1.434711633</v>
      </c>
      <c r="J202">
        <v>3.8008722000000002E-2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hidden="1" x14ac:dyDescent="0.3">
      <c r="A203" s="5">
        <v>44019.1875</v>
      </c>
      <c r="B203">
        <v>0</v>
      </c>
      <c r="C203">
        <v>4</v>
      </c>
      <c r="D203">
        <v>3</v>
      </c>
      <c r="E203" s="5">
        <v>44533.868055555555</v>
      </c>
      <c r="F203">
        <v>5</v>
      </c>
      <c r="G203">
        <v>10</v>
      </c>
      <c r="H203">
        <v>1.5370670769999999</v>
      </c>
      <c r="I203">
        <v>1.5370670769999999</v>
      </c>
      <c r="J203">
        <v>4.0937662999999999E-2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hidden="1" x14ac:dyDescent="0.3">
      <c r="A204" s="5">
        <v>44019.208333333336</v>
      </c>
      <c r="B204">
        <v>0</v>
      </c>
      <c r="C204">
        <v>4</v>
      </c>
      <c r="D204">
        <v>3</v>
      </c>
      <c r="E204" s="5">
        <v>44533.868055555555</v>
      </c>
      <c r="F204">
        <v>5</v>
      </c>
      <c r="G204">
        <v>11</v>
      </c>
      <c r="H204">
        <v>1.8660826230000001</v>
      </c>
      <c r="I204">
        <v>1.8660826230000001</v>
      </c>
      <c r="J204">
        <v>0.13717827899999999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hidden="1" x14ac:dyDescent="0.3">
      <c r="A205" s="5">
        <v>44019.229166666664</v>
      </c>
      <c r="B205">
        <v>0</v>
      </c>
      <c r="C205">
        <v>4</v>
      </c>
      <c r="D205">
        <v>3</v>
      </c>
      <c r="E205" s="5">
        <v>44533.868055555555</v>
      </c>
      <c r="F205">
        <v>5</v>
      </c>
      <c r="G205">
        <v>12</v>
      </c>
      <c r="H205">
        <v>2.1390792300000001</v>
      </c>
      <c r="I205">
        <v>2.1390792300000001</v>
      </c>
      <c r="J205">
        <v>0.22184688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hidden="1" x14ac:dyDescent="0.3">
      <c r="A206" s="5">
        <v>44019.25</v>
      </c>
      <c r="B206">
        <v>-0.15265230299999999</v>
      </c>
      <c r="C206">
        <v>4</v>
      </c>
      <c r="D206">
        <v>3</v>
      </c>
      <c r="E206" s="5">
        <v>44533.868055555555</v>
      </c>
      <c r="F206">
        <v>5</v>
      </c>
      <c r="G206">
        <v>13</v>
      </c>
      <c r="H206">
        <v>2.519923345</v>
      </c>
      <c r="I206">
        <v>2.672575648</v>
      </c>
      <c r="J206">
        <v>0.44897736100000002</v>
      </c>
      <c r="K206">
        <v>0.15265230299999999</v>
      </c>
      <c r="L206">
        <v>7.6326150999999995E-2</v>
      </c>
      <c r="M206">
        <v>0</v>
      </c>
      <c r="N206">
        <v>-0.15265230299999999</v>
      </c>
      <c r="O206">
        <v>0</v>
      </c>
      <c r="P206">
        <v>-0.15265230299999999</v>
      </c>
      <c r="Q206">
        <v>0</v>
      </c>
    </row>
    <row r="207" spans="1:17" hidden="1" x14ac:dyDescent="0.3">
      <c r="A207" s="5">
        <v>44019.270833333336</v>
      </c>
      <c r="B207">
        <v>-0.236970562</v>
      </c>
      <c r="C207">
        <v>4</v>
      </c>
      <c r="D207">
        <v>3</v>
      </c>
      <c r="E207" s="5">
        <v>44533.868055555555</v>
      </c>
      <c r="F207">
        <v>5</v>
      </c>
      <c r="G207">
        <v>14</v>
      </c>
      <c r="H207">
        <v>2.6361895020000001</v>
      </c>
      <c r="I207">
        <v>2.8731600639999999</v>
      </c>
      <c r="J207">
        <v>0.69697224099999999</v>
      </c>
      <c r="K207">
        <v>0.236970562</v>
      </c>
      <c r="L207">
        <v>0.19481143200000001</v>
      </c>
      <c r="M207">
        <v>0</v>
      </c>
      <c r="N207">
        <v>-0.236970562</v>
      </c>
      <c r="O207">
        <v>0</v>
      </c>
      <c r="P207">
        <v>-0.236970562</v>
      </c>
      <c r="Q207">
        <v>0</v>
      </c>
    </row>
    <row r="208" spans="1:17" hidden="1" x14ac:dyDescent="0.3">
      <c r="A208" s="5">
        <v>44019.291666666664</v>
      </c>
      <c r="B208">
        <v>-0.28393014100000002</v>
      </c>
      <c r="C208">
        <v>4</v>
      </c>
      <c r="D208">
        <v>3</v>
      </c>
      <c r="E208" s="5">
        <v>44533.868055555555</v>
      </c>
      <c r="F208">
        <v>5</v>
      </c>
      <c r="G208">
        <v>15</v>
      </c>
      <c r="H208">
        <v>2.605595224</v>
      </c>
      <c r="I208">
        <v>2.8895253639999998</v>
      </c>
      <c r="J208">
        <v>0.83508864900000002</v>
      </c>
      <c r="K208">
        <v>0.28393014100000002</v>
      </c>
      <c r="L208">
        <v>0.336776503</v>
      </c>
      <c r="M208">
        <v>0</v>
      </c>
      <c r="N208">
        <v>-0.28393014100000002</v>
      </c>
      <c r="O208">
        <v>0</v>
      </c>
      <c r="P208">
        <v>-0.28393014100000002</v>
      </c>
      <c r="Q208">
        <v>0</v>
      </c>
    </row>
    <row r="209" spans="1:17" hidden="1" x14ac:dyDescent="0.3">
      <c r="A209" s="5">
        <v>44019.3125</v>
      </c>
      <c r="B209">
        <v>-0.40667535399999999</v>
      </c>
      <c r="C209">
        <v>4</v>
      </c>
      <c r="D209">
        <v>3</v>
      </c>
      <c r="E209" s="5">
        <v>44533.868055555555</v>
      </c>
      <c r="F209">
        <v>5</v>
      </c>
      <c r="G209">
        <v>16</v>
      </c>
      <c r="H209">
        <v>2.5915465609999999</v>
      </c>
      <c r="I209">
        <v>2.9982219149999998</v>
      </c>
      <c r="J209">
        <v>1.196103981</v>
      </c>
      <c r="K209">
        <v>0.40667535399999999</v>
      </c>
      <c r="L209">
        <v>0.54011417900000003</v>
      </c>
      <c r="M209">
        <v>0</v>
      </c>
      <c r="N209">
        <v>-0.40667535399999999</v>
      </c>
      <c r="O209">
        <v>0</v>
      </c>
      <c r="P209">
        <v>-0.40667535399999999</v>
      </c>
      <c r="Q209">
        <v>0</v>
      </c>
    </row>
    <row r="210" spans="1:17" hidden="1" x14ac:dyDescent="0.3">
      <c r="A210" s="5">
        <v>44019.333333333336</v>
      </c>
      <c r="B210">
        <v>-0.46402925499999997</v>
      </c>
      <c r="C210">
        <v>4</v>
      </c>
      <c r="D210">
        <v>3</v>
      </c>
      <c r="E210" s="5">
        <v>44533.868055555555</v>
      </c>
      <c r="F210">
        <v>5</v>
      </c>
      <c r="G210">
        <v>17</v>
      </c>
      <c r="H210">
        <v>2.4480479040000001</v>
      </c>
      <c r="I210">
        <v>2.9120771589999999</v>
      </c>
      <c r="J210">
        <v>1.364791928</v>
      </c>
      <c r="K210">
        <v>0.46402925499999997</v>
      </c>
      <c r="L210">
        <v>0.77212880699999997</v>
      </c>
      <c r="M210">
        <v>0</v>
      </c>
      <c r="N210">
        <v>-0.46402925499999997</v>
      </c>
      <c r="O210">
        <v>0</v>
      </c>
      <c r="P210">
        <v>-0.46402925499999997</v>
      </c>
      <c r="Q210">
        <v>0</v>
      </c>
    </row>
    <row r="211" spans="1:17" hidden="1" x14ac:dyDescent="0.3">
      <c r="A211" s="5">
        <v>44019.354166666664</v>
      </c>
      <c r="B211">
        <v>-0.618919895</v>
      </c>
      <c r="C211">
        <v>4</v>
      </c>
      <c r="D211">
        <v>3</v>
      </c>
      <c r="E211" s="5">
        <v>44533.868055555555</v>
      </c>
      <c r="F211">
        <v>5</v>
      </c>
      <c r="G211">
        <v>18</v>
      </c>
      <c r="H211">
        <v>2.4086618139999998</v>
      </c>
      <c r="I211">
        <v>3.027581708</v>
      </c>
      <c r="J211">
        <v>1.8203526320000001</v>
      </c>
      <c r="K211">
        <v>0.618919895</v>
      </c>
      <c r="L211">
        <v>1.0815887550000001</v>
      </c>
      <c r="M211">
        <v>0</v>
      </c>
      <c r="N211">
        <v>-0.618919895</v>
      </c>
      <c r="O211">
        <v>0</v>
      </c>
      <c r="P211">
        <v>-0.618919895</v>
      </c>
      <c r="Q211">
        <v>0</v>
      </c>
    </row>
    <row r="212" spans="1:17" hidden="1" x14ac:dyDescent="0.3">
      <c r="A212" s="5">
        <v>44019.375</v>
      </c>
      <c r="B212">
        <v>-0.68008248299999996</v>
      </c>
      <c r="C212">
        <v>4</v>
      </c>
      <c r="D212">
        <v>3</v>
      </c>
      <c r="E212" s="5">
        <v>44533.868055555555</v>
      </c>
      <c r="F212">
        <v>5</v>
      </c>
      <c r="G212">
        <v>19</v>
      </c>
      <c r="H212">
        <v>2.3885194240000001</v>
      </c>
      <c r="I212">
        <v>3.068601906</v>
      </c>
      <c r="J212">
        <v>2.0002425960000001</v>
      </c>
      <c r="K212">
        <v>0.68008248299999996</v>
      </c>
      <c r="L212">
        <v>1.4216299960000001</v>
      </c>
      <c r="M212">
        <v>0</v>
      </c>
      <c r="N212">
        <v>-0.68008248299999996</v>
      </c>
      <c r="O212">
        <v>0</v>
      </c>
      <c r="P212">
        <v>-0.68008248299999996</v>
      </c>
      <c r="Q212">
        <v>0</v>
      </c>
    </row>
    <row r="213" spans="1:17" hidden="1" x14ac:dyDescent="0.3">
      <c r="A213" s="5">
        <v>44019.395833333336</v>
      </c>
      <c r="B213">
        <v>-0.72494524999999999</v>
      </c>
      <c r="C213">
        <v>4</v>
      </c>
      <c r="D213">
        <v>3</v>
      </c>
      <c r="E213" s="5">
        <v>44533.868055555555</v>
      </c>
      <c r="F213">
        <v>5</v>
      </c>
      <c r="G213">
        <v>20</v>
      </c>
      <c r="H213">
        <v>2.342053918</v>
      </c>
      <c r="I213">
        <v>3.0669991680000002</v>
      </c>
      <c r="J213">
        <v>2.1321919130000002</v>
      </c>
      <c r="K213">
        <v>0.72494524999999999</v>
      </c>
      <c r="L213">
        <v>1.7841026209999999</v>
      </c>
      <c r="M213">
        <v>0</v>
      </c>
      <c r="N213">
        <v>-0.72494524999999999</v>
      </c>
      <c r="O213">
        <v>0</v>
      </c>
      <c r="P213">
        <v>-0.72494524999999999</v>
      </c>
      <c r="Q213">
        <v>0</v>
      </c>
    </row>
    <row r="214" spans="1:17" hidden="1" x14ac:dyDescent="0.3">
      <c r="A214" s="5">
        <v>44019.416666666664</v>
      </c>
      <c r="B214">
        <v>-0.735192654</v>
      </c>
      <c r="C214">
        <v>4</v>
      </c>
      <c r="D214">
        <v>3</v>
      </c>
      <c r="E214" s="5">
        <v>44533.868055555555</v>
      </c>
      <c r="F214">
        <v>5</v>
      </c>
      <c r="G214">
        <v>21</v>
      </c>
      <c r="H214">
        <v>2.2574037439999999</v>
      </c>
      <c r="I214">
        <v>2.9925963969999998</v>
      </c>
      <c r="J214">
        <v>2.1623313340000001</v>
      </c>
      <c r="K214">
        <v>0.735192654</v>
      </c>
      <c r="L214">
        <v>2.1516989479999999</v>
      </c>
      <c r="M214">
        <v>0</v>
      </c>
      <c r="N214">
        <v>-0.735192654</v>
      </c>
      <c r="O214">
        <v>0</v>
      </c>
      <c r="P214">
        <v>-0.735192654</v>
      </c>
      <c r="Q214">
        <v>0</v>
      </c>
    </row>
    <row r="215" spans="1:17" hidden="1" x14ac:dyDescent="0.3">
      <c r="A215" s="5">
        <v>44019.4375</v>
      </c>
      <c r="B215">
        <v>-0.73522378700000002</v>
      </c>
      <c r="C215">
        <v>4</v>
      </c>
      <c r="D215">
        <v>3</v>
      </c>
      <c r="E215" s="5">
        <v>44533.868055555555</v>
      </c>
      <c r="F215">
        <v>5</v>
      </c>
      <c r="G215">
        <v>22</v>
      </c>
      <c r="H215">
        <v>2.224907558</v>
      </c>
      <c r="I215">
        <v>2.9601313440000001</v>
      </c>
      <c r="J215">
        <v>2.1624229019999999</v>
      </c>
      <c r="K215">
        <v>0.73522378700000002</v>
      </c>
      <c r="L215">
        <v>2.5193108409999998</v>
      </c>
      <c r="M215">
        <v>0</v>
      </c>
      <c r="N215">
        <v>-0.73522378700000002</v>
      </c>
      <c r="O215">
        <v>0</v>
      </c>
      <c r="P215">
        <v>-0.73522378700000002</v>
      </c>
      <c r="Q215">
        <v>0</v>
      </c>
    </row>
    <row r="216" spans="1:17" hidden="1" x14ac:dyDescent="0.3">
      <c r="A216" s="5">
        <v>44019.458333333336</v>
      </c>
      <c r="B216">
        <v>-0.93117299099999995</v>
      </c>
      <c r="C216">
        <v>4</v>
      </c>
      <c r="D216">
        <v>3</v>
      </c>
      <c r="E216" s="5">
        <v>44533.868055555555</v>
      </c>
      <c r="F216">
        <v>5</v>
      </c>
      <c r="G216">
        <v>23</v>
      </c>
      <c r="H216">
        <v>2.1986513749999999</v>
      </c>
      <c r="I216">
        <v>3.1298243659999998</v>
      </c>
      <c r="J216">
        <v>2.73874409</v>
      </c>
      <c r="K216">
        <v>0.93117299099999995</v>
      </c>
      <c r="L216">
        <v>2.984897337</v>
      </c>
      <c r="M216">
        <v>0</v>
      </c>
      <c r="N216">
        <v>-0.93117299099999995</v>
      </c>
      <c r="O216">
        <v>0</v>
      </c>
      <c r="P216">
        <v>-0.93117299099999995</v>
      </c>
      <c r="Q216">
        <v>0</v>
      </c>
    </row>
    <row r="217" spans="1:17" hidden="1" x14ac:dyDescent="0.3">
      <c r="A217" s="5">
        <v>44019.479166666664</v>
      </c>
      <c r="B217">
        <v>-0.93120412399999997</v>
      </c>
      <c r="C217">
        <v>4</v>
      </c>
      <c r="D217">
        <v>3</v>
      </c>
      <c r="E217" s="5">
        <v>44533.868055555555</v>
      </c>
      <c r="F217">
        <v>5</v>
      </c>
      <c r="G217">
        <v>24</v>
      </c>
      <c r="H217">
        <v>2.160281361</v>
      </c>
      <c r="I217">
        <v>3.0914854850000002</v>
      </c>
      <c r="J217">
        <v>2.7388356580000002</v>
      </c>
      <c r="K217">
        <v>0.93120412399999997</v>
      </c>
      <c r="L217">
        <v>3.4504993979999998</v>
      </c>
      <c r="M217">
        <v>0</v>
      </c>
      <c r="N217">
        <v>-0.93120412399999997</v>
      </c>
      <c r="O217">
        <v>0</v>
      </c>
      <c r="P217">
        <v>-0.93120412399999997</v>
      </c>
      <c r="Q217">
        <v>0</v>
      </c>
    </row>
    <row r="218" spans="1:17" hidden="1" x14ac:dyDescent="0.3">
      <c r="A218" s="5">
        <v>44019.5</v>
      </c>
      <c r="B218">
        <v>-0.82892150399999998</v>
      </c>
      <c r="C218">
        <v>4</v>
      </c>
      <c r="D218">
        <v>3</v>
      </c>
      <c r="E218" s="5">
        <v>44533.868055555555</v>
      </c>
      <c r="F218">
        <v>5</v>
      </c>
      <c r="G218">
        <v>25</v>
      </c>
      <c r="H218">
        <v>2.067310317</v>
      </c>
      <c r="I218">
        <v>2.8962318200000001</v>
      </c>
      <c r="J218">
        <v>2.4380044220000001</v>
      </c>
      <c r="K218">
        <v>0.82892150399999998</v>
      </c>
      <c r="L218">
        <v>3.8649601499999999</v>
      </c>
      <c r="M218">
        <v>0</v>
      </c>
      <c r="N218">
        <v>-0.82892150399999998</v>
      </c>
      <c r="O218">
        <v>0</v>
      </c>
      <c r="P218">
        <v>-0.82892150399999998</v>
      </c>
      <c r="Q218">
        <v>0</v>
      </c>
    </row>
    <row r="219" spans="1:17" hidden="1" x14ac:dyDescent="0.3">
      <c r="A219" s="5">
        <v>44019.520833333336</v>
      </c>
      <c r="B219">
        <v>-0.82895263699999999</v>
      </c>
      <c r="C219">
        <v>4</v>
      </c>
      <c r="D219">
        <v>3</v>
      </c>
      <c r="E219" s="5">
        <v>44533.868055555555</v>
      </c>
      <c r="F219">
        <v>5</v>
      </c>
      <c r="G219">
        <v>26</v>
      </c>
      <c r="H219">
        <v>2.0014061590000001</v>
      </c>
      <c r="I219">
        <v>2.830358795</v>
      </c>
      <c r="J219">
        <v>2.4380959899999999</v>
      </c>
      <c r="K219">
        <v>0.82895263699999999</v>
      </c>
      <c r="L219">
        <v>4.2794364690000002</v>
      </c>
      <c r="M219">
        <v>0</v>
      </c>
      <c r="N219">
        <v>-0.82895263699999999</v>
      </c>
      <c r="O219">
        <v>0</v>
      </c>
      <c r="P219">
        <v>-0.82895263699999999</v>
      </c>
      <c r="Q219">
        <v>0</v>
      </c>
    </row>
    <row r="220" spans="1:17" hidden="1" x14ac:dyDescent="0.3">
      <c r="A220" s="5">
        <v>44019.541666666664</v>
      </c>
      <c r="B220">
        <v>-0.72816828099999997</v>
      </c>
      <c r="C220">
        <v>4</v>
      </c>
      <c r="D220">
        <v>3</v>
      </c>
      <c r="E220" s="5">
        <v>44533.868055555555</v>
      </c>
      <c r="F220">
        <v>5</v>
      </c>
      <c r="G220">
        <v>27</v>
      </c>
      <c r="H220">
        <v>1.949983746</v>
      </c>
      <c r="I220">
        <v>2.6781520269999999</v>
      </c>
      <c r="J220">
        <v>2.1416714159999999</v>
      </c>
      <c r="K220">
        <v>0.72816828099999997</v>
      </c>
      <c r="L220">
        <v>4.6435206090000003</v>
      </c>
      <c r="M220">
        <v>0</v>
      </c>
      <c r="N220">
        <v>-0.72816828099999997</v>
      </c>
      <c r="O220">
        <v>0</v>
      </c>
      <c r="P220">
        <v>-0.72816828099999997</v>
      </c>
      <c r="Q220">
        <v>0</v>
      </c>
    </row>
    <row r="221" spans="1:17" hidden="1" x14ac:dyDescent="0.3">
      <c r="A221" s="5">
        <v>44019.5625</v>
      </c>
      <c r="B221">
        <v>-0.72819941399999999</v>
      </c>
      <c r="C221">
        <v>4</v>
      </c>
      <c r="D221">
        <v>3</v>
      </c>
      <c r="E221" s="5">
        <v>44533.868055555555</v>
      </c>
      <c r="F221">
        <v>5</v>
      </c>
      <c r="G221">
        <v>28</v>
      </c>
      <c r="H221">
        <v>1.9290450349999999</v>
      </c>
      <c r="I221">
        <v>2.6572444499999999</v>
      </c>
      <c r="J221">
        <v>2.1417629840000001</v>
      </c>
      <c r="K221">
        <v>0.72819941399999999</v>
      </c>
      <c r="L221">
        <v>5.0076203159999997</v>
      </c>
      <c r="M221">
        <v>0</v>
      </c>
      <c r="N221">
        <v>-0.72819941399999999</v>
      </c>
      <c r="O221">
        <v>0</v>
      </c>
      <c r="P221">
        <v>-0.72819941399999999</v>
      </c>
      <c r="Q221">
        <v>0</v>
      </c>
    </row>
    <row r="222" spans="1:17" hidden="1" x14ac:dyDescent="0.3">
      <c r="A222" s="5">
        <v>44019.583333333336</v>
      </c>
      <c r="B222">
        <v>-0.67151396600000002</v>
      </c>
      <c r="C222">
        <v>4</v>
      </c>
      <c r="D222">
        <v>3</v>
      </c>
      <c r="E222" s="5">
        <v>44533.868055555555</v>
      </c>
      <c r="F222">
        <v>5</v>
      </c>
      <c r="G222">
        <v>29</v>
      </c>
      <c r="H222">
        <v>1.985667319</v>
      </c>
      <c r="I222">
        <v>2.6571812850000001</v>
      </c>
      <c r="J222">
        <v>1.975041075</v>
      </c>
      <c r="K222">
        <v>0.67151396600000002</v>
      </c>
      <c r="L222">
        <v>5.3433772990000001</v>
      </c>
      <c r="M222">
        <v>0</v>
      </c>
      <c r="N222">
        <v>-0.67151396600000002</v>
      </c>
      <c r="O222">
        <v>0</v>
      </c>
      <c r="P222">
        <v>-0.67151396600000002</v>
      </c>
      <c r="Q222">
        <v>0</v>
      </c>
    </row>
    <row r="223" spans="1:17" hidden="1" x14ac:dyDescent="0.3">
      <c r="A223" s="5">
        <v>44019.604166666664</v>
      </c>
      <c r="B223">
        <v>-0.70138489500000001</v>
      </c>
      <c r="C223">
        <v>4</v>
      </c>
      <c r="D223">
        <v>3</v>
      </c>
      <c r="E223" s="5">
        <v>44533.868055555555</v>
      </c>
      <c r="F223">
        <v>5</v>
      </c>
      <c r="G223">
        <v>30</v>
      </c>
      <c r="H223">
        <v>2.0995560200000001</v>
      </c>
      <c r="I223">
        <v>2.800940915</v>
      </c>
      <c r="J223">
        <v>2.0628967490000001</v>
      </c>
      <c r="K223">
        <v>0.70138489500000001</v>
      </c>
      <c r="L223">
        <v>5.6940697470000003</v>
      </c>
      <c r="M223">
        <v>0</v>
      </c>
      <c r="N223">
        <v>-0.70138489500000001</v>
      </c>
      <c r="O223">
        <v>0</v>
      </c>
      <c r="P223">
        <v>-0.70138489500000001</v>
      </c>
      <c r="Q223">
        <v>0</v>
      </c>
    </row>
    <row r="224" spans="1:17" hidden="1" x14ac:dyDescent="0.3">
      <c r="A224" s="5">
        <v>44019.625</v>
      </c>
      <c r="B224">
        <v>-0.61186050700000005</v>
      </c>
      <c r="C224">
        <v>4</v>
      </c>
      <c r="D224">
        <v>3</v>
      </c>
      <c r="E224" s="5">
        <v>44533.868055555555</v>
      </c>
      <c r="F224">
        <v>5</v>
      </c>
      <c r="G224">
        <v>31</v>
      </c>
      <c r="H224">
        <v>2.2934218259999999</v>
      </c>
      <c r="I224">
        <v>2.9052823320000001</v>
      </c>
      <c r="J224">
        <v>2.3031627270000001</v>
      </c>
      <c r="K224">
        <v>0.61186050700000005</v>
      </c>
      <c r="L224">
        <v>6</v>
      </c>
      <c r="M224">
        <v>0</v>
      </c>
      <c r="N224">
        <v>-0.61186050700000005</v>
      </c>
      <c r="O224">
        <v>0</v>
      </c>
      <c r="P224">
        <v>-0.61186050700000005</v>
      </c>
      <c r="Q224">
        <v>0</v>
      </c>
    </row>
    <row r="225" spans="1:17" hidden="1" x14ac:dyDescent="0.3">
      <c r="A225" s="5">
        <v>44019.645833333336</v>
      </c>
      <c r="B225">
        <v>0.76021395300000005</v>
      </c>
      <c r="C225">
        <v>4</v>
      </c>
      <c r="D225">
        <v>3</v>
      </c>
      <c r="E225" s="5">
        <v>44533.868055555555</v>
      </c>
      <c r="F225">
        <v>5</v>
      </c>
      <c r="G225">
        <v>32</v>
      </c>
      <c r="H225">
        <v>2.5072470400000002</v>
      </c>
      <c r="I225">
        <v>1.7470330869999999</v>
      </c>
      <c r="J225">
        <v>2.3162297980000002</v>
      </c>
      <c r="K225">
        <v>-0.76021395300000005</v>
      </c>
      <c r="L225">
        <v>5.6198930239999996</v>
      </c>
      <c r="M225">
        <v>0.76021395300000005</v>
      </c>
      <c r="N225">
        <v>0</v>
      </c>
      <c r="O225">
        <v>0</v>
      </c>
      <c r="P225">
        <v>0</v>
      </c>
      <c r="Q225">
        <v>0</v>
      </c>
    </row>
    <row r="226" spans="1:17" hidden="1" x14ac:dyDescent="0.3">
      <c r="A226" s="5">
        <v>44019.666666666664</v>
      </c>
      <c r="B226">
        <v>0.97534422799999998</v>
      </c>
      <c r="C226">
        <v>4</v>
      </c>
      <c r="D226">
        <v>3</v>
      </c>
      <c r="E226" s="5">
        <v>44533.868055555555</v>
      </c>
      <c r="F226">
        <v>5</v>
      </c>
      <c r="G226">
        <v>33</v>
      </c>
      <c r="H226">
        <v>2.716111384</v>
      </c>
      <c r="I226">
        <v>1.7407671570000001</v>
      </c>
      <c r="J226">
        <v>1.696598032</v>
      </c>
      <c r="K226">
        <v>-0.97534422799999998</v>
      </c>
      <c r="L226">
        <v>5.13222091</v>
      </c>
      <c r="M226">
        <v>0.97534422799999998</v>
      </c>
      <c r="N226">
        <v>0</v>
      </c>
      <c r="O226">
        <v>0</v>
      </c>
      <c r="P226">
        <v>0</v>
      </c>
      <c r="Q226">
        <v>0</v>
      </c>
    </row>
    <row r="227" spans="1:17" hidden="1" x14ac:dyDescent="0.3">
      <c r="A227" s="5">
        <v>44019.6875</v>
      </c>
      <c r="B227">
        <v>1.106004582</v>
      </c>
      <c r="C227">
        <v>4</v>
      </c>
      <c r="D227">
        <v>3</v>
      </c>
      <c r="E227" s="5">
        <v>44533.868055555555</v>
      </c>
      <c r="F227">
        <v>5</v>
      </c>
      <c r="G227">
        <v>34</v>
      </c>
      <c r="H227">
        <v>2.8429660970000001</v>
      </c>
      <c r="I227">
        <v>1.736961515</v>
      </c>
      <c r="J227">
        <v>1.5965623330000001</v>
      </c>
      <c r="K227">
        <v>-1.106004582</v>
      </c>
      <c r="L227">
        <v>4.5792186189999997</v>
      </c>
      <c r="M227">
        <v>1.106004582</v>
      </c>
      <c r="N227">
        <v>0</v>
      </c>
      <c r="O227">
        <v>0</v>
      </c>
      <c r="P227">
        <v>0</v>
      </c>
      <c r="Q227">
        <v>0</v>
      </c>
    </row>
    <row r="228" spans="1:17" hidden="1" x14ac:dyDescent="0.3">
      <c r="A228" s="5">
        <v>44019.708333333336</v>
      </c>
      <c r="B228">
        <v>1.288042108</v>
      </c>
      <c r="C228">
        <v>4</v>
      </c>
      <c r="D228">
        <v>3</v>
      </c>
      <c r="E228" s="5">
        <v>44533.868055555555</v>
      </c>
      <c r="F228">
        <v>5</v>
      </c>
      <c r="G228">
        <v>35</v>
      </c>
      <c r="H228">
        <v>3.0197015600000001</v>
      </c>
      <c r="I228">
        <v>1.7316594519999999</v>
      </c>
      <c r="J228">
        <v>1.1499045189999999</v>
      </c>
      <c r="K228">
        <v>-1.288042108</v>
      </c>
      <c r="L228">
        <v>3.9351975650000002</v>
      </c>
      <c r="M228">
        <v>1.288042108</v>
      </c>
      <c r="N228">
        <v>0</v>
      </c>
      <c r="O228">
        <v>0</v>
      </c>
      <c r="P228">
        <v>0</v>
      </c>
      <c r="Q228">
        <v>0</v>
      </c>
    </row>
    <row r="229" spans="1:17" hidden="1" x14ac:dyDescent="0.3">
      <c r="A229" s="5">
        <v>44019.729166666664</v>
      </c>
      <c r="B229">
        <v>1.2768368130000001</v>
      </c>
      <c r="C229">
        <v>4</v>
      </c>
      <c r="D229">
        <v>3</v>
      </c>
      <c r="E229" s="5">
        <v>44533.868055555555</v>
      </c>
      <c r="F229">
        <v>5</v>
      </c>
      <c r="G229">
        <v>36</v>
      </c>
      <c r="H229">
        <v>3.0088226329999999</v>
      </c>
      <c r="I229">
        <v>1.7319858189999999</v>
      </c>
      <c r="J229">
        <v>0.97026887799999995</v>
      </c>
      <c r="K229">
        <v>-1.2768368130000001</v>
      </c>
      <c r="L229">
        <v>3.2967791580000001</v>
      </c>
      <c r="M229">
        <v>1.2768368130000001</v>
      </c>
      <c r="N229">
        <v>0</v>
      </c>
      <c r="O229">
        <v>0</v>
      </c>
      <c r="P229">
        <v>0</v>
      </c>
      <c r="Q229">
        <v>0</v>
      </c>
    </row>
    <row r="230" spans="1:17" hidden="1" x14ac:dyDescent="0.3">
      <c r="A230" s="5">
        <v>44019.75</v>
      </c>
      <c r="B230">
        <v>1.2654796589999999</v>
      </c>
      <c r="C230">
        <v>4</v>
      </c>
      <c r="D230">
        <v>3</v>
      </c>
      <c r="E230" s="5">
        <v>44533.868055555555</v>
      </c>
      <c r="F230">
        <v>5</v>
      </c>
      <c r="G230">
        <v>37</v>
      </c>
      <c r="H230">
        <v>2.9977962699999998</v>
      </c>
      <c r="I230">
        <v>1.73231661</v>
      </c>
      <c r="J230">
        <v>0.52977684199999997</v>
      </c>
      <c r="K230">
        <v>-1.2654796589999999</v>
      </c>
      <c r="L230">
        <v>2.664039329</v>
      </c>
      <c r="M230">
        <v>1.2654796589999999</v>
      </c>
      <c r="N230">
        <v>0</v>
      </c>
      <c r="O230">
        <v>0</v>
      </c>
      <c r="P230">
        <v>0</v>
      </c>
      <c r="Q230">
        <v>0</v>
      </c>
    </row>
    <row r="231" spans="1:17" hidden="1" x14ac:dyDescent="0.3">
      <c r="A231" s="5">
        <v>44019.770833333336</v>
      </c>
      <c r="B231">
        <v>1.2091854120000001</v>
      </c>
      <c r="C231">
        <v>4</v>
      </c>
      <c r="D231">
        <v>3</v>
      </c>
      <c r="E231" s="5">
        <v>44533.868055555555</v>
      </c>
      <c r="F231">
        <v>5</v>
      </c>
      <c r="G231">
        <v>38</v>
      </c>
      <c r="H231">
        <v>2.9431416609999999</v>
      </c>
      <c r="I231">
        <v>1.733956249</v>
      </c>
      <c r="J231">
        <v>0.38653894100000002</v>
      </c>
      <c r="K231">
        <v>-1.2091854120000001</v>
      </c>
      <c r="L231">
        <v>2.0594466219999998</v>
      </c>
      <c r="M231">
        <v>1.2091854120000001</v>
      </c>
      <c r="N231">
        <v>0</v>
      </c>
      <c r="O231">
        <v>0</v>
      </c>
      <c r="P231">
        <v>0</v>
      </c>
      <c r="Q231">
        <v>0</v>
      </c>
    </row>
    <row r="232" spans="1:17" hidden="1" x14ac:dyDescent="0.3">
      <c r="A232" s="5">
        <v>44019.791666666664</v>
      </c>
      <c r="B232">
        <v>1.12690964</v>
      </c>
      <c r="C232">
        <v>4</v>
      </c>
      <c r="D232">
        <v>3</v>
      </c>
      <c r="E232" s="5">
        <v>44533.868055555555</v>
      </c>
      <c r="F232">
        <v>5</v>
      </c>
      <c r="G232">
        <v>39</v>
      </c>
      <c r="H232">
        <v>2.863262271</v>
      </c>
      <c r="I232">
        <v>1.7363526300000001</v>
      </c>
      <c r="J232">
        <v>7.2948160999999997E-2</v>
      </c>
      <c r="K232">
        <v>-1.12690964</v>
      </c>
      <c r="L232">
        <v>1.495991802</v>
      </c>
      <c r="M232">
        <v>1.12690964</v>
      </c>
      <c r="N232">
        <v>0</v>
      </c>
      <c r="O232">
        <v>0</v>
      </c>
      <c r="P232">
        <v>0</v>
      </c>
      <c r="Q232">
        <v>0</v>
      </c>
    </row>
    <row r="233" spans="1:17" hidden="1" x14ac:dyDescent="0.3">
      <c r="A233" s="5">
        <v>44019.8125</v>
      </c>
      <c r="B233">
        <v>1.06456489</v>
      </c>
      <c r="C233">
        <v>4</v>
      </c>
      <c r="D233">
        <v>3</v>
      </c>
      <c r="E233" s="5">
        <v>44533.868055555555</v>
      </c>
      <c r="F233">
        <v>5</v>
      </c>
      <c r="G233">
        <v>40</v>
      </c>
      <c r="H233">
        <v>2.802733387</v>
      </c>
      <c r="I233">
        <v>1.738168497</v>
      </c>
      <c r="J233">
        <v>6.7776563999999997E-2</v>
      </c>
      <c r="K233">
        <v>-1.06456489</v>
      </c>
      <c r="L233">
        <v>0.96370935700000004</v>
      </c>
      <c r="M233">
        <v>1.06456489</v>
      </c>
      <c r="N233">
        <v>0</v>
      </c>
      <c r="O233">
        <v>0</v>
      </c>
      <c r="P233">
        <v>0</v>
      </c>
      <c r="Q233">
        <v>0</v>
      </c>
    </row>
    <row r="234" spans="1:17" hidden="1" x14ac:dyDescent="0.3">
      <c r="A234" s="5">
        <v>44019.833333333336</v>
      </c>
      <c r="B234">
        <v>1.0089728819999999</v>
      </c>
      <c r="C234">
        <v>4</v>
      </c>
      <c r="D234">
        <v>3</v>
      </c>
      <c r="E234" s="5">
        <v>44533.868055555555</v>
      </c>
      <c r="F234">
        <v>5</v>
      </c>
      <c r="G234">
        <v>41</v>
      </c>
      <c r="H234">
        <v>2.7487605629999998</v>
      </c>
      <c r="I234">
        <v>1.7397876809999999</v>
      </c>
      <c r="J234">
        <v>0</v>
      </c>
      <c r="K234">
        <v>-1.0089728819999999</v>
      </c>
      <c r="L234">
        <v>0.45922291700000001</v>
      </c>
      <c r="M234">
        <v>1.0089728819999999</v>
      </c>
      <c r="N234">
        <v>0</v>
      </c>
      <c r="O234">
        <v>0</v>
      </c>
      <c r="P234">
        <v>0</v>
      </c>
      <c r="Q234">
        <v>0</v>
      </c>
    </row>
    <row r="235" spans="1:17" hidden="1" x14ac:dyDescent="0.3">
      <c r="A235" s="5">
        <v>44019.854166666664</v>
      </c>
      <c r="B235">
        <v>0.91844583300000004</v>
      </c>
      <c r="C235">
        <v>4</v>
      </c>
      <c r="D235">
        <v>3</v>
      </c>
      <c r="E235" s="5">
        <v>44533.868055555555</v>
      </c>
      <c r="F235">
        <v>5</v>
      </c>
      <c r="G235">
        <v>42</v>
      </c>
      <c r="H235">
        <v>2.660870225</v>
      </c>
      <c r="I235">
        <v>1.742424392</v>
      </c>
      <c r="J235">
        <v>0</v>
      </c>
      <c r="K235">
        <v>-0.91844583300000004</v>
      </c>
      <c r="L235">
        <v>2.6645400000000001E-15</v>
      </c>
      <c r="M235">
        <v>0.91844583300000004</v>
      </c>
      <c r="N235">
        <v>0</v>
      </c>
      <c r="O235">
        <v>0</v>
      </c>
      <c r="P235">
        <v>0</v>
      </c>
      <c r="Q235">
        <v>0</v>
      </c>
    </row>
    <row r="236" spans="1:17" hidden="1" x14ac:dyDescent="0.3">
      <c r="A236" s="5">
        <v>44019.875</v>
      </c>
      <c r="B236">
        <v>0</v>
      </c>
      <c r="C236">
        <v>4</v>
      </c>
      <c r="D236">
        <v>3</v>
      </c>
      <c r="E236" s="5">
        <v>44533.868055555555</v>
      </c>
      <c r="F236">
        <v>5</v>
      </c>
      <c r="G236">
        <v>43</v>
      </c>
      <c r="H236">
        <v>2.4596108970000001</v>
      </c>
      <c r="I236">
        <v>2.4596108970000001</v>
      </c>
      <c r="J236">
        <v>0</v>
      </c>
      <c r="K236">
        <v>0</v>
      </c>
      <c r="L236">
        <v>2.6645400000000001E-15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hidden="1" x14ac:dyDescent="0.3">
      <c r="A237" s="5">
        <v>44019.895833333336</v>
      </c>
      <c r="B237">
        <v>0</v>
      </c>
      <c r="C237">
        <v>4</v>
      </c>
      <c r="D237">
        <v>3</v>
      </c>
      <c r="E237" s="5">
        <v>44533.868055555555</v>
      </c>
      <c r="F237">
        <v>5</v>
      </c>
      <c r="G237">
        <v>44</v>
      </c>
      <c r="H237">
        <v>2.2242768389999998</v>
      </c>
      <c r="I237">
        <v>2.2242768389999998</v>
      </c>
      <c r="J237">
        <v>0</v>
      </c>
      <c r="K237">
        <v>0</v>
      </c>
      <c r="L237">
        <v>2.6645400000000001E-15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hidden="1" x14ac:dyDescent="0.3">
      <c r="A238" s="5">
        <v>44019.916666666664</v>
      </c>
      <c r="B238">
        <v>0</v>
      </c>
      <c r="C238">
        <v>4</v>
      </c>
      <c r="D238">
        <v>3</v>
      </c>
      <c r="E238" s="5">
        <v>44533.868055555555</v>
      </c>
      <c r="F238">
        <v>5</v>
      </c>
      <c r="G238">
        <v>45</v>
      </c>
      <c r="H238">
        <v>1.990683454</v>
      </c>
      <c r="I238">
        <v>1.990683454</v>
      </c>
      <c r="J238">
        <v>0</v>
      </c>
      <c r="K238">
        <v>0</v>
      </c>
      <c r="L238">
        <v>2.6645400000000001E-15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hidden="1" x14ac:dyDescent="0.3">
      <c r="A239" s="5">
        <v>44019.9375</v>
      </c>
      <c r="B239">
        <v>0</v>
      </c>
      <c r="C239">
        <v>4</v>
      </c>
      <c r="D239">
        <v>3</v>
      </c>
      <c r="E239" s="5">
        <v>44533.868055555555</v>
      </c>
      <c r="F239">
        <v>5</v>
      </c>
      <c r="G239">
        <v>46</v>
      </c>
      <c r="H239">
        <v>1.7735057329999999</v>
      </c>
      <c r="I239">
        <v>1.7735057329999999</v>
      </c>
      <c r="J239">
        <v>0</v>
      </c>
      <c r="K239">
        <v>0</v>
      </c>
      <c r="L239">
        <v>2.6645400000000001E-15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hidden="1" x14ac:dyDescent="0.3">
      <c r="A240" s="5">
        <v>44019.958333333336</v>
      </c>
      <c r="B240">
        <v>0</v>
      </c>
      <c r="C240">
        <v>4</v>
      </c>
      <c r="D240">
        <v>3</v>
      </c>
      <c r="E240" s="5">
        <v>44533.868055555555</v>
      </c>
      <c r="F240">
        <v>5</v>
      </c>
      <c r="G240">
        <v>47</v>
      </c>
      <c r="H240">
        <v>1.6605488749999999</v>
      </c>
      <c r="I240">
        <v>1.6605488749999999</v>
      </c>
      <c r="J240">
        <v>0</v>
      </c>
      <c r="K240">
        <v>0</v>
      </c>
      <c r="L240">
        <v>2.6645400000000001E-15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hidden="1" x14ac:dyDescent="0.3">
      <c r="A241" s="5">
        <v>44019.979166666664</v>
      </c>
      <c r="B241">
        <v>0</v>
      </c>
      <c r="C241">
        <v>4</v>
      </c>
      <c r="D241">
        <v>3</v>
      </c>
      <c r="E241" s="5">
        <v>44533.868055555555</v>
      </c>
      <c r="F241">
        <v>5</v>
      </c>
      <c r="G241">
        <v>48</v>
      </c>
      <c r="H241">
        <v>1.567108527</v>
      </c>
      <c r="I241">
        <v>1.567108527</v>
      </c>
      <c r="J241">
        <v>0</v>
      </c>
      <c r="K241">
        <v>0</v>
      </c>
      <c r="L241">
        <v>2.6645400000000001E-15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hidden="1" x14ac:dyDescent="0.3">
      <c r="A242" s="5">
        <v>44020</v>
      </c>
      <c r="B242">
        <v>0</v>
      </c>
      <c r="C242">
        <v>4</v>
      </c>
      <c r="D242">
        <v>3</v>
      </c>
      <c r="E242" s="5">
        <v>44533.868055555555</v>
      </c>
      <c r="F242">
        <v>6</v>
      </c>
      <c r="G242">
        <v>1</v>
      </c>
      <c r="H242">
        <v>1.574463972</v>
      </c>
      <c r="I242">
        <v>1.574463972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hidden="1" x14ac:dyDescent="0.3">
      <c r="A243" s="5">
        <v>44020.020833333336</v>
      </c>
      <c r="B243">
        <v>0</v>
      </c>
      <c r="C243">
        <v>4</v>
      </c>
      <c r="D243">
        <v>3</v>
      </c>
      <c r="E243" s="5">
        <v>44533.868055555555</v>
      </c>
      <c r="F243">
        <v>6</v>
      </c>
      <c r="G243">
        <v>2</v>
      </c>
      <c r="H243">
        <v>1.513117872</v>
      </c>
      <c r="I243">
        <v>1.513117872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hidden="1" x14ac:dyDescent="0.3">
      <c r="A244" s="5">
        <v>44020.041666666664</v>
      </c>
      <c r="B244">
        <v>0</v>
      </c>
      <c r="C244">
        <v>4</v>
      </c>
      <c r="D244">
        <v>3</v>
      </c>
      <c r="E244" s="5">
        <v>44533.868055555555</v>
      </c>
      <c r="F244">
        <v>6</v>
      </c>
      <c r="G244">
        <v>3</v>
      </c>
      <c r="H244">
        <v>1.4497838169999999</v>
      </c>
      <c r="I244">
        <v>1.4497838169999999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hidden="1" x14ac:dyDescent="0.3">
      <c r="A245" s="5">
        <v>44020.0625</v>
      </c>
      <c r="B245">
        <v>0</v>
      </c>
      <c r="C245">
        <v>4</v>
      </c>
      <c r="D245">
        <v>3</v>
      </c>
      <c r="E245" s="5">
        <v>44533.868055555555</v>
      </c>
      <c r="F245">
        <v>6</v>
      </c>
      <c r="G245">
        <v>4</v>
      </c>
      <c r="H245">
        <v>1.4009938369999999</v>
      </c>
      <c r="I245">
        <v>1.4009938369999999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hidden="1" x14ac:dyDescent="0.3">
      <c r="A246" s="5">
        <v>44020.083333333336</v>
      </c>
      <c r="B246">
        <v>0</v>
      </c>
      <c r="C246">
        <v>4</v>
      </c>
      <c r="D246">
        <v>3</v>
      </c>
      <c r="E246" s="5">
        <v>44533.868055555555</v>
      </c>
      <c r="F246">
        <v>6</v>
      </c>
      <c r="G246">
        <v>5</v>
      </c>
      <c r="H246">
        <v>1.3980045539999999</v>
      </c>
      <c r="I246">
        <v>1.3980045539999999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hidden="1" x14ac:dyDescent="0.3">
      <c r="A247" s="5">
        <v>44020.104166666664</v>
      </c>
      <c r="B247">
        <v>0</v>
      </c>
      <c r="C247">
        <v>4</v>
      </c>
      <c r="D247">
        <v>3</v>
      </c>
      <c r="E247" s="5">
        <v>44533.868055555555</v>
      </c>
      <c r="F247">
        <v>6</v>
      </c>
      <c r="G247">
        <v>6</v>
      </c>
      <c r="H247">
        <v>1.3656922549999999</v>
      </c>
      <c r="I247">
        <v>1.3656922549999999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hidden="1" x14ac:dyDescent="0.3">
      <c r="A248" s="5">
        <v>44020.125</v>
      </c>
      <c r="B248">
        <v>0</v>
      </c>
      <c r="C248">
        <v>4</v>
      </c>
      <c r="D248">
        <v>3</v>
      </c>
      <c r="E248" s="5">
        <v>44533.868055555555</v>
      </c>
      <c r="F248">
        <v>6</v>
      </c>
      <c r="G248">
        <v>7</v>
      </c>
      <c r="H248">
        <v>1.3684802300000001</v>
      </c>
      <c r="I248">
        <v>1.3684802300000001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hidden="1" x14ac:dyDescent="0.3">
      <c r="A249" s="5">
        <v>44020.145833333336</v>
      </c>
      <c r="B249">
        <v>0</v>
      </c>
      <c r="C249">
        <v>4</v>
      </c>
      <c r="D249">
        <v>3</v>
      </c>
      <c r="E249" s="5">
        <v>44533.868055555555</v>
      </c>
      <c r="F249">
        <v>6</v>
      </c>
      <c r="G249">
        <v>8</v>
      </c>
      <c r="H249">
        <v>1.3491571570000001</v>
      </c>
      <c r="I249">
        <v>1.3491571570000001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hidden="1" x14ac:dyDescent="0.3">
      <c r="A250" s="5">
        <v>44020.166666666664</v>
      </c>
      <c r="B250">
        <v>0</v>
      </c>
      <c r="C250">
        <v>4</v>
      </c>
      <c r="D250">
        <v>3</v>
      </c>
      <c r="E250" s="5">
        <v>44533.868055555555</v>
      </c>
      <c r="F250">
        <v>6</v>
      </c>
      <c r="G250">
        <v>9</v>
      </c>
      <c r="H250">
        <v>1.401644814</v>
      </c>
      <c r="I250">
        <v>1.401644814</v>
      </c>
      <c r="J250">
        <v>2.3580049999999998E-3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hidden="1" x14ac:dyDescent="0.3">
      <c r="A251" s="5">
        <v>44020.1875</v>
      </c>
      <c r="B251">
        <v>0</v>
      </c>
      <c r="C251">
        <v>4</v>
      </c>
      <c r="D251">
        <v>3</v>
      </c>
      <c r="E251" s="5">
        <v>44533.868055555555</v>
      </c>
      <c r="F251">
        <v>6</v>
      </c>
      <c r="G251">
        <v>10</v>
      </c>
      <c r="H251">
        <v>1.509213414</v>
      </c>
      <c r="I251">
        <v>1.509213414</v>
      </c>
      <c r="J251">
        <v>2.3580049999999998E-3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hidden="1" x14ac:dyDescent="0.3">
      <c r="A252" s="5">
        <v>44020.208333333336</v>
      </c>
      <c r="B252">
        <v>0</v>
      </c>
      <c r="C252">
        <v>4</v>
      </c>
      <c r="D252">
        <v>3</v>
      </c>
      <c r="E252" s="5">
        <v>44533.868055555555</v>
      </c>
      <c r="F252">
        <v>6</v>
      </c>
      <c r="G252">
        <v>11</v>
      </c>
      <c r="H252">
        <v>1.8389109969999999</v>
      </c>
      <c r="I252">
        <v>1.8389109969999999</v>
      </c>
      <c r="J252">
        <v>6.1164629999999998E-2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hidden="1" x14ac:dyDescent="0.3">
      <c r="A253" s="5">
        <v>44020.229166666664</v>
      </c>
      <c r="B253">
        <v>0</v>
      </c>
      <c r="C253">
        <v>4</v>
      </c>
      <c r="D253">
        <v>3</v>
      </c>
      <c r="E253" s="5">
        <v>44533.868055555555</v>
      </c>
      <c r="F253">
        <v>6</v>
      </c>
      <c r="G253">
        <v>12</v>
      </c>
      <c r="H253">
        <v>2.0869110530000001</v>
      </c>
      <c r="I253">
        <v>2.0869110530000001</v>
      </c>
      <c r="J253">
        <v>9.5000620999999993E-2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hidden="1" x14ac:dyDescent="0.3">
      <c r="A254" s="5">
        <v>44020.25</v>
      </c>
      <c r="B254">
        <v>-0.15254015700000001</v>
      </c>
      <c r="C254">
        <v>4</v>
      </c>
      <c r="D254">
        <v>3</v>
      </c>
      <c r="E254" s="5">
        <v>44533.868055555555</v>
      </c>
      <c r="F254">
        <v>6</v>
      </c>
      <c r="G254">
        <v>13</v>
      </c>
      <c r="H254">
        <v>2.5071430189999999</v>
      </c>
      <c r="I254">
        <v>2.6596831760000001</v>
      </c>
      <c r="J254">
        <v>0.29909834699999999</v>
      </c>
      <c r="K254">
        <v>0.15254015700000001</v>
      </c>
      <c r="L254">
        <v>7.6270079000000005E-2</v>
      </c>
      <c r="M254">
        <v>0</v>
      </c>
      <c r="N254">
        <v>-0.15254015700000001</v>
      </c>
      <c r="O254">
        <v>0</v>
      </c>
      <c r="P254">
        <v>-0.15254015700000001</v>
      </c>
      <c r="Q254">
        <v>0</v>
      </c>
    </row>
    <row r="255" spans="1:17" hidden="1" x14ac:dyDescent="0.3">
      <c r="A255" s="5">
        <v>44020.270833333336</v>
      </c>
      <c r="B255">
        <v>-0.21144945000000001</v>
      </c>
      <c r="C255">
        <v>4</v>
      </c>
      <c r="D255">
        <v>3</v>
      </c>
      <c r="E255" s="5">
        <v>44533.868055555555</v>
      </c>
      <c r="F255">
        <v>6</v>
      </c>
      <c r="G255">
        <v>14</v>
      </c>
      <c r="H255">
        <v>2.6069973580000001</v>
      </c>
      <c r="I255">
        <v>2.818446808</v>
      </c>
      <c r="J255">
        <v>0.41460676600000002</v>
      </c>
      <c r="K255">
        <v>0.21144945000000001</v>
      </c>
      <c r="L255">
        <v>0.18199480400000001</v>
      </c>
      <c r="M255">
        <v>0</v>
      </c>
      <c r="N255">
        <v>-0.21144945000000001</v>
      </c>
      <c r="O255">
        <v>0</v>
      </c>
      <c r="P255">
        <v>-0.21144945000000001</v>
      </c>
      <c r="Q255">
        <v>0</v>
      </c>
    </row>
    <row r="256" spans="1:17" hidden="1" x14ac:dyDescent="0.3">
      <c r="A256" s="5">
        <v>44020.291666666664</v>
      </c>
      <c r="B256">
        <v>-0.29996319300000002</v>
      </c>
      <c r="C256">
        <v>4</v>
      </c>
      <c r="D256">
        <v>3</v>
      </c>
      <c r="E256" s="5">
        <v>44533.868055555555</v>
      </c>
      <c r="F256">
        <v>6</v>
      </c>
      <c r="G256">
        <v>15</v>
      </c>
      <c r="H256">
        <v>2.7140313429999998</v>
      </c>
      <c r="I256">
        <v>3.0139945359999998</v>
      </c>
      <c r="J256">
        <v>0.58816312299999995</v>
      </c>
      <c r="K256">
        <v>0.29996319300000002</v>
      </c>
      <c r="L256">
        <v>0.3319764</v>
      </c>
      <c r="M256">
        <v>0</v>
      </c>
      <c r="N256">
        <v>-0.29996319300000002</v>
      </c>
      <c r="O256">
        <v>0</v>
      </c>
      <c r="P256">
        <v>-0.29996319300000002</v>
      </c>
      <c r="Q256">
        <v>0</v>
      </c>
    </row>
    <row r="257" spans="1:17" hidden="1" x14ac:dyDescent="0.3">
      <c r="A257" s="5">
        <v>44020.3125</v>
      </c>
      <c r="B257">
        <v>-0.33724337999999998</v>
      </c>
      <c r="C257">
        <v>4</v>
      </c>
      <c r="D257">
        <v>3</v>
      </c>
      <c r="E257" s="5">
        <v>44533.868055555555</v>
      </c>
      <c r="F257">
        <v>6</v>
      </c>
      <c r="G257">
        <v>16</v>
      </c>
      <c r="H257">
        <v>2.701394047</v>
      </c>
      <c r="I257">
        <v>3.0386374269999998</v>
      </c>
      <c r="J257">
        <v>0.66126152999999999</v>
      </c>
      <c r="K257">
        <v>0.33724337999999998</v>
      </c>
      <c r="L257">
        <v>0.50059809</v>
      </c>
      <c r="M257">
        <v>0</v>
      </c>
      <c r="N257">
        <v>-0.33724337999999998</v>
      </c>
      <c r="O257">
        <v>0</v>
      </c>
      <c r="P257">
        <v>-0.33724337999999998</v>
      </c>
      <c r="Q257">
        <v>0</v>
      </c>
    </row>
    <row r="258" spans="1:17" hidden="1" x14ac:dyDescent="0.3">
      <c r="A258" s="5">
        <v>44020.333333333336</v>
      </c>
      <c r="B258">
        <v>-0.42928013300000001</v>
      </c>
      <c r="C258">
        <v>4</v>
      </c>
      <c r="D258">
        <v>3</v>
      </c>
      <c r="E258" s="5">
        <v>44533.868055555555</v>
      </c>
      <c r="F258">
        <v>6</v>
      </c>
      <c r="G258">
        <v>17</v>
      </c>
      <c r="H258">
        <v>2.753844221</v>
      </c>
      <c r="I258">
        <v>3.1831243539999998</v>
      </c>
      <c r="J258">
        <v>0.84172575199999999</v>
      </c>
      <c r="K258">
        <v>0.42928013300000001</v>
      </c>
      <c r="L258">
        <v>0.71523815700000004</v>
      </c>
      <c r="M258">
        <v>0</v>
      </c>
      <c r="N258">
        <v>-0.42928013300000001</v>
      </c>
      <c r="O258">
        <v>0</v>
      </c>
      <c r="P258">
        <v>-0.42928013300000001</v>
      </c>
      <c r="Q258">
        <v>0</v>
      </c>
    </row>
    <row r="259" spans="1:17" hidden="1" x14ac:dyDescent="0.3">
      <c r="A259" s="5">
        <v>44020.354166666664</v>
      </c>
      <c r="B259">
        <v>-0.48661238400000001</v>
      </c>
      <c r="C259">
        <v>4</v>
      </c>
      <c r="D259">
        <v>3</v>
      </c>
      <c r="E259" s="5">
        <v>44533.868055555555</v>
      </c>
      <c r="F259">
        <v>6</v>
      </c>
      <c r="G259">
        <v>18</v>
      </c>
      <c r="H259">
        <v>2.7210763600000001</v>
      </c>
      <c r="I259">
        <v>3.2076887439999999</v>
      </c>
      <c r="J259">
        <v>0.95414192900000006</v>
      </c>
      <c r="K259">
        <v>0.48661238400000001</v>
      </c>
      <c r="L259">
        <v>0.95854434899999996</v>
      </c>
      <c r="M259">
        <v>0</v>
      </c>
      <c r="N259">
        <v>-0.48661238400000001</v>
      </c>
      <c r="O259">
        <v>0</v>
      </c>
      <c r="P259">
        <v>-0.48661238400000001</v>
      </c>
      <c r="Q259">
        <v>0</v>
      </c>
    </row>
    <row r="260" spans="1:17" hidden="1" x14ac:dyDescent="0.3">
      <c r="A260" s="5">
        <v>44020.375</v>
      </c>
      <c r="B260">
        <v>-0.51222466099999997</v>
      </c>
      <c r="C260">
        <v>4</v>
      </c>
      <c r="D260">
        <v>3</v>
      </c>
      <c r="E260" s="5">
        <v>44533.868055555555</v>
      </c>
      <c r="F260">
        <v>6</v>
      </c>
      <c r="G260">
        <v>19</v>
      </c>
      <c r="H260">
        <v>2.7370893299999999</v>
      </c>
      <c r="I260">
        <v>3.2493139910000002</v>
      </c>
      <c r="J260">
        <v>1.004362081</v>
      </c>
      <c r="K260">
        <v>0.51222466099999997</v>
      </c>
      <c r="L260">
        <v>1.214656679</v>
      </c>
      <c r="M260">
        <v>0</v>
      </c>
      <c r="N260">
        <v>-0.51222466099999997</v>
      </c>
      <c r="O260">
        <v>0</v>
      </c>
      <c r="P260">
        <v>-0.51222466099999997</v>
      </c>
      <c r="Q260">
        <v>0</v>
      </c>
    </row>
    <row r="261" spans="1:17" hidden="1" x14ac:dyDescent="0.3">
      <c r="A261" s="5">
        <v>44020.395833333336</v>
      </c>
      <c r="B261">
        <v>-0.516942656</v>
      </c>
      <c r="C261">
        <v>4</v>
      </c>
      <c r="D261">
        <v>3</v>
      </c>
      <c r="E261" s="5">
        <v>44533.868055555555</v>
      </c>
      <c r="F261">
        <v>6</v>
      </c>
      <c r="G261">
        <v>20</v>
      </c>
      <c r="H261">
        <v>2.6979479080000002</v>
      </c>
      <c r="I261">
        <v>3.2148905640000001</v>
      </c>
      <c r="J261">
        <v>1.0136130510000001</v>
      </c>
      <c r="K261">
        <v>0.516942656</v>
      </c>
      <c r="L261">
        <v>1.4731280069999999</v>
      </c>
      <c r="M261">
        <v>0</v>
      </c>
      <c r="N261">
        <v>-0.516942656</v>
      </c>
      <c r="O261">
        <v>0</v>
      </c>
      <c r="P261">
        <v>-0.516942656</v>
      </c>
      <c r="Q261">
        <v>0</v>
      </c>
    </row>
    <row r="262" spans="1:17" hidden="1" x14ac:dyDescent="0.3">
      <c r="A262" s="5">
        <v>44020.416666666664</v>
      </c>
      <c r="B262">
        <v>-0.58038646999999999</v>
      </c>
      <c r="C262">
        <v>4</v>
      </c>
      <c r="D262">
        <v>3</v>
      </c>
      <c r="E262" s="5">
        <v>44533.868055555555</v>
      </c>
      <c r="F262">
        <v>6</v>
      </c>
      <c r="G262">
        <v>21</v>
      </c>
      <c r="H262">
        <v>2.5999323049999998</v>
      </c>
      <c r="I262">
        <v>3.1803187749999999</v>
      </c>
      <c r="J262">
        <v>1.1380126859999999</v>
      </c>
      <c r="K262">
        <v>0.58038646999999999</v>
      </c>
      <c r="L262">
        <v>1.763321242</v>
      </c>
      <c r="M262">
        <v>0</v>
      </c>
      <c r="N262">
        <v>-0.58038646999999999</v>
      </c>
      <c r="O262">
        <v>0</v>
      </c>
      <c r="P262">
        <v>-0.58038646999999999</v>
      </c>
      <c r="Q262">
        <v>0</v>
      </c>
    </row>
    <row r="263" spans="1:17" hidden="1" x14ac:dyDescent="0.3">
      <c r="A263" s="5">
        <v>44020.4375</v>
      </c>
      <c r="B263">
        <v>-0.60385973199999998</v>
      </c>
      <c r="C263">
        <v>4</v>
      </c>
      <c r="D263">
        <v>3</v>
      </c>
      <c r="E263" s="5">
        <v>44533.868055555555</v>
      </c>
      <c r="F263">
        <v>6</v>
      </c>
      <c r="G263">
        <v>22</v>
      </c>
      <c r="H263">
        <v>2.574485589</v>
      </c>
      <c r="I263">
        <v>3.1783453210000001</v>
      </c>
      <c r="J263">
        <v>1.1840386899999999</v>
      </c>
      <c r="K263">
        <v>0.60385973199999998</v>
      </c>
      <c r="L263">
        <v>2.065251108</v>
      </c>
      <c r="M263">
        <v>0</v>
      </c>
      <c r="N263">
        <v>-0.60385973199999998</v>
      </c>
      <c r="O263">
        <v>0</v>
      </c>
      <c r="P263">
        <v>-0.60385973199999998</v>
      </c>
      <c r="Q263">
        <v>0</v>
      </c>
    </row>
    <row r="264" spans="1:17" hidden="1" x14ac:dyDescent="0.3">
      <c r="A264" s="5">
        <v>44020.458333333336</v>
      </c>
      <c r="B264">
        <v>-0.62524543700000002</v>
      </c>
      <c r="C264">
        <v>4</v>
      </c>
      <c r="D264">
        <v>3</v>
      </c>
      <c r="E264" s="5">
        <v>44533.868055555555</v>
      </c>
      <c r="F264">
        <v>6</v>
      </c>
      <c r="G264">
        <v>23</v>
      </c>
      <c r="H264">
        <v>2.6214831529999998</v>
      </c>
      <c r="I264">
        <v>3.24672859</v>
      </c>
      <c r="J264">
        <v>1.2259714450000001</v>
      </c>
      <c r="K264">
        <v>0.62524543700000002</v>
      </c>
      <c r="L264">
        <v>2.3778738270000002</v>
      </c>
      <c r="M264">
        <v>0</v>
      </c>
      <c r="N264">
        <v>-0.62524543700000002</v>
      </c>
      <c r="O264">
        <v>0</v>
      </c>
      <c r="P264">
        <v>-0.62524543700000002</v>
      </c>
      <c r="Q264">
        <v>0</v>
      </c>
    </row>
    <row r="265" spans="1:17" hidden="1" x14ac:dyDescent="0.3">
      <c r="A265" s="5">
        <v>44020.479166666664</v>
      </c>
      <c r="B265">
        <v>-0.67968313800000002</v>
      </c>
      <c r="C265">
        <v>4</v>
      </c>
      <c r="D265">
        <v>3</v>
      </c>
      <c r="E265" s="5">
        <v>44533.868055555555</v>
      </c>
      <c r="F265">
        <v>6</v>
      </c>
      <c r="G265">
        <v>24</v>
      </c>
      <c r="H265">
        <v>2.5927767460000002</v>
      </c>
      <c r="I265">
        <v>3.272459885</v>
      </c>
      <c r="J265">
        <v>1.332712036</v>
      </c>
      <c r="K265">
        <v>0.67968313800000002</v>
      </c>
      <c r="L265">
        <v>2.717715396</v>
      </c>
      <c r="M265">
        <v>0</v>
      </c>
      <c r="N265">
        <v>-0.67968313800000002</v>
      </c>
      <c r="O265">
        <v>0</v>
      </c>
      <c r="P265">
        <v>-0.67968313800000002</v>
      </c>
      <c r="Q265">
        <v>0</v>
      </c>
    </row>
    <row r="266" spans="1:17" hidden="1" x14ac:dyDescent="0.3">
      <c r="A266" s="5">
        <v>44020.5</v>
      </c>
      <c r="B266">
        <v>-0.97804168899999999</v>
      </c>
      <c r="C266">
        <v>4</v>
      </c>
      <c r="D266">
        <v>3</v>
      </c>
      <c r="E266" s="5">
        <v>44533.868055555555</v>
      </c>
      <c r="F266">
        <v>6</v>
      </c>
      <c r="G266">
        <v>25</v>
      </c>
      <c r="H266">
        <v>2.3096956340000001</v>
      </c>
      <c r="I266">
        <v>3.3677373230000001</v>
      </c>
      <c r="J266">
        <v>2.0745915479999999</v>
      </c>
      <c r="K266">
        <v>0.97804168899999999</v>
      </c>
      <c r="L266">
        <v>3.2067362410000002</v>
      </c>
      <c r="M266">
        <v>0</v>
      </c>
      <c r="N266">
        <v>-1.058041689</v>
      </c>
      <c r="O266">
        <v>0</v>
      </c>
      <c r="P266">
        <v>-1.058041689</v>
      </c>
      <c r="Q266">
        <v>0</v>
      </c>
    </row>
    <row r="267" spans="1:17" hidden="1" x14ac:dyDescent="0.3">
      <c r="A267" s="5">
        <v>44020.520833333336</v>
      </c>
      <c r="B267">
        <v>-0.9865891</v>
      </c>
      <c r="C267">
        <v>4</v>
      </c>
      <c r="D267">
        <v>3</v>
      </c>
      <c r="E267" s="5">
        <v>44533.868055555555</v>
      </c>
      <c r="F267">
        <v>6</v>
      </c>
      <c r="G267">
        <v>26</v>
      </c>
      <c r="H267">
        <v>2.2516983439999998</v>
      </c>
      <c r="I267">
        <v>3.3182874440000001</v>
      </c>
      <c r="J267">
        <v>2.091351177</v>
      </c>
      <c r="K267">
        <v>0.9865891</v>
      </c>
      <c r="L267">
        <v>3.7000307910000001</v>
      </c>
      <c r="M267">
        <v>0</v>
      </c>
      <c r="N267">
        <v>-1.0665891000000001</v>
      </c>
      <c r="O267">
        <v>0</v>
      </c>
      <c r="P267">
        <v>-1.0665891000000001</v>
      </c>
      <c r="Q267">
        <v>0</v>
      </c>
    </row>
    <row r="268" spans="1:17" hidden="1" x14ac:dyDescent="0.3">
      <c r="A268" s="5">
        <v>44020.541666666664</v>
      </c>
      <c r="B268">
        <v>-0.93232833299999995</v>
      </c>
      <c r="C268">
        <v>4</v>
      </c>
      <c r="D268">
        <v>3</v>
      </c>
      <c r="E268" s="5">
        <v>44533.868055555555</v>
      </c>
      <c r="F268">
        <v>6</v>
      </c>
      <c r="G268">
        <v>27</v>
      </c>
      <c r="H268">
        <v>2.0805582309999999</v>
      </c>
      <c r="I268">
        <v>3.0128865629999999</v>
      </c>
      <c r="J268">
        <v>1.8280947700000001</v>
      </c>
      <c r="K268">
        <v>0.93232833299999995</v>
      </c>
      <c r="L268">
        <v>4.1661949570000001</v>
      </c>
      <c r="M268">
        <v>0</v>
      </c>
      <c r="N268">
        <v>-0.93232833299999995</v>
      </c>
      <c r="O268">
        <v>0</v>
      </c>
      <c r="P268">
        <v>-0.93232833299999995</v>
      </c>
      <c r="Q268">
        <v>0</v>
      </c>
    </row>
    <row r="269" spans="1:17" hidden="1" x14ac:dyDescent="0.3">
      <c r="A269" s="5">
        <v>44020.5625</v>
      </c>
      <c r="B269">
        <v>-0.93237503200000005</v>
      </c>
      <c r="C269">
        <v>4</v>
      </c>
      <c r="D269">
        <v>3</v>
      </c>
      <c r="E269" s="5">
        <v>44533.868055555555</v>
      </c>
      <c r="F269">
        <v>6</v>
      </c>
      <c r="G269">
        <v>28</v>
      </c>
      <c r="H269">
        <v>2.068536774</v>
      </c>
      <c r="I269">
        <v>3.000911806</v>
      </c>
      <c r="J269">
        <v>1.8281863380000001</v>
      </c>
      <c r="K269">
        <v>0.93237503200000005</v>
      </c>
      <c r="L269">
        <v>4.6323824729999998</v>
      </c>
      <c r="M269">
        <v>0</v>
      </c>
      <c r="N269">
        <v>-0.93237503200000005</v>
      </c>
      <c r="O269">
        <v>0</v>
      </c>
      <c r="P269">
        <v>-0.93237503200000005</v>
      </c>
      <c r="Q269">
        <v>0</v>
      </c>
    </row>
    <row r="270" spans="1:17" hidden="1" x14ac:dyDescent="0.3">
      <c r="A270" s="5">
        <v>44020.583333333336</v>
      </c>
      <c r="B270">
        <v>-0.99037540400000001</v>
      </c>
      <c r="C270">
        <v>4</v>
      </c>
      <c r="D270">
        <v>3</v>
      </c>
      <c r="E270" s="5">
        <v>44533.868055555555</v>
      </c>
      <c r="F270">
        <v>6</v>
      </c>
      <c r="G270">
        <v>29</v>
      </c>
      <c r="H270">
        <v>2.0907271060000001</v>
      </c>
      <c r="I270">
        <v>3.2811025100000002</v>
      </c>
      <c r="J270">
        <v>2.334069419</v>
      </c>
      <c r="K270">
        <v>0.99037540400000001</v>
      </c>
      <c r="L270">
        <v>5.1275701749999998</v>
      </c>
      <c r="M270">
        <v>0</v>
      </c>
      <c r="N270">
        <v>-1.1903754040000001</v>
      </c>
      <c r="O270">
        <v>0</v>
      </c>
      <c r="P270">
        <v>-1.1903754040000001</v>
      </c>
      <c r="Q270">
        <v>0</v>
      </c>
    </row>
    <row r="271" spans="1:17" hidden="1" x14ac:dyDescent="0.3">
      <c r="A271" s="5">
        <v>44020.604166666664</v>
      </c>
      <c r="B271">
        <v>-0.97892612499999998</v>
      </c>
      <c r="C271">
        <v>4</v>
      </c>
      <c r="D271">
        <v>3</v>
      </c>
      <c r="E271" s="5">
        <v>44533.868055555555</v>
      </c>
      <c r="F271">
        <v>6</v>
      </c>
      <c r="G271">
        <v>30</v>
      </c>
      <c r="H271">
        <v>2.2193616820000002</v>
      </c>
      <c r="I271">
        <v>3.3482878070000002</v>
      </c>
      <c r="J271">
        <v>2.2135806370000002</v>
      </c>
      <c r="K271">
        <v>0.97892612499999998</v>
      </c>
      <c r="L271">
        <v>5.6170332380000003</v>
      </c>
      <c r="M271">
        <v>0</v>
      </c>
      <c r="N271">
        <v>-1.128926125</v>
      </c>
      <c r="O271">
        <v>0</v>
      </c>
      <c r="P271">
        <v>-1.128926125</v>
      </c>
      <c r="Q271">
        <v>0</v>
      </c>
    </row>
    <row r="272" spans="1:17" hidden="1" x14ac:dyDescent="0.3">
      <c r="A272" s="5">
        <v>44020.625</v>
      </c>
      <c r="B272">
        <v>-0.765933525</v>
      </c>
      <c r="C272">
        <v>4</v>
      </c>
      <c r="D272">
        <v>3</v>
      </c>
      <c r="E272" s="5">
        <v>44533.868055555555</v>
      </c>
      <c r="F272">
        <v>6</v>
      </c>
      <c r="G272">
        <v>31</v>
      </c>
      <c r="H272">
        <v>2.5792509560000001</v>
      </c>
      <c r="I272">
        <v>3.345184481</v>
      </c>
      <c r="J272">
        <v>1.5040860629999999</v>
      </c>
      <c r="K272">
        <v>0.765933525</v>
      </c>
      <c r="L272">
        <v>6</v>
      </c>
      <c r="M272">
        <v>0</v>
      </c>
      <c r="N272">
        <v>-0.765933525</v>
      </c>
      <c r="O272">
        <v>0</v>
      </c>
      <c r="P272">
        <v>-0.765933525</v>
      </c>
      <c r="Q272">
        <v>0</v>
      </c>
    </row>
    <row r="273" spans="1:17" hidden="1" x14ac:dyDescent="0.3">
      <c r="A273" s="5">
        <v>44020.645833333336</v>
      </c>
      <c r="B273">
        <v>0.92093371499999999</v>
      </c>
      <c r="C273">
        <v>4</v>
      </c>
      <c r="D273">
        <v>3</v>
      </c>
      <c r="E273" s="5">
        <v>44533.868055555555</v>
      </c>
      <c r="F273">
        <v>6</v>
      </c>
      <c r="G273">
        <v>32</v>
      </c>
      <c r="H273">
        <v>2.7631921859999999</v>
      </c>
      <c r="I273">
        <v>1.8422584710000001</v>
      </c>
      <c r="J273">
        <v>1.403541079</v>
      </c>
      <c r="K273">
        <v>-0.92093371499999999</v>
      </c>
      <c r="L273">
        <v>5.5395331419999998</v>
      </c>
      <c r="M273">
        <v>0.92093371499999999</v>
      </c>
      <c r="N273">
        <v>0</v>
      </c>
      <c r="O273">
        <v>0</v>
      </c>
      <c r="P273">
        <v>0</v>
      </c>
      <c r="Q273">
        <v>0</v>
      </c>
    </row>
    <row r="274" spans="1:17" hidden="1" x14ac:dyDescent="0.3">
      <c r="A274" s="5">
        <v>44020.666666666664</v>
      </c>
      <c r="B274">
        <v>1.1983834149999999</v>
      </c>
      <c r="C274">
        <v>4</v>
      </c>
      <c r="D274">
        <v>3</v>
      </c>
      <c r="E274" s="5">
        <v>44533.868055555555</v>
      </c>
      <c r="F274">
        <v>6</v>
      </c>
      <c r="G274">
        <v>33</v>
      </c>
      <c r="H274">
        <v>3.0325608270000002</v>
      </c>
      <c r="I274">
        <v>1.834177411</v>
      </c>
      <c r="J274">
        <v>0.97262324899999997</v>
      </c>
      <c r="K274">
        <v>-1.1983834149999999</v>
      </c>
      <c r="L274">
        <v>4.9403414349999997</v>
      </c>
      <c r="M274">
        <v>1.1983834149999999</v>
      </c>
      <c r="N274">
        <v>0</v>
      </c>
      <c r="O274">
        <v>0</v>
      </c>
      <c r="P274">
        <v>0</v>
      </c>
      <c r="Q274">
        <v>0</v>
      </c>
    </row>
    <row r="275" spans="1:17" hidden="1" x14ac:dyDescent="0.3">
      <c r="A275" s="5">
        <v>44020.6875</v>
      </c>
      <c r="B275">
        <v>1.33932407</v>
      </c>
      <c r="C275">
        <v>4</v>
      </c>
      <c r="D275">
        <v>3</v>
      </c>
      <c r="E275" s="5">
        <v>44533.868055555555</v>
      </c>
      <c r="F275">
        <v>6</v>
      </c>
      <c r="G275">
        <v>34</v>
      </c>
      <c r="H275">
        <v>3.1693964139999999</v>
      </c>
      <c r="I275">
        <v>1.830072344</v>
      </c>
      <c r="J275">
        <v>0.90770294600000001</v>
      </c>
      <c r="K275">
        <v>-1.33932407</v>
      </c>
      <c r="L275">
        <v>4.2706793999999997</v>
      </c>
      <c r="M275">
        <v>1.33932407</v>
      </c>
      <c r="N275">
        <v>0</v>
      </c>
      <c r="O275">
        <v>0</v>
      </c>
      <c r="P275">
        <v>0</v>
      </c>
      <c r="Q275">
        <v>0</v>
      </c>
    </row>
    <row r="276" spans="1:17" hidden="1" x14ac:dyDescent="0.3">
      <c r="A276" s="5">
        <v>44020.708333333336</v>
      </c>
      <c r="B276">
        <v>1.27024929</v>
      </c>
      <c r="C276">
        <v>4</v>
      </c>
      <c r="D276">
        <v>3</v>
      </c>
      <c r="E276" s="5">
        <v>44533.868055555555</v>
      </c>
      <c r="F276">
        <v>6</v>
      </c>
      <c r="G276">
        <v>35</v>
      </c>
      <c r="H276">
        <v>3.1023335200000002</v>
      </c>
      <c r="I276">
        <v>1.8320842310000001</v>
      </c>
      <c r="J276">
        <v>0.57649543400000003</v>
      </c>
      <c r="K276">
        <v>-1.27024929</v>
      </c>
      <c r="L276">
        <v>3.6355547549999998</v>
      </c>
      <c r="M276">
        <v>1.27024929</v>
      </c>
      <c r="N276">
        <v>0</v>
      </c>
      <c r="O276">
        <v>0</v>
      </c>
      <c r="P276">
        <v>0</v>
      </c>
      <c r="Q276">
        <v>0</v>
      </c>
    </row>
    <row r="277" spans="1:17" hidden="1" x14ac:dyDescent="0.3">
      <c r="A277" s="5">
        <v>44020.729166666664</v>
      </c>
      <c r="B277">
        <v>1.254077433</v>
      </c>
      <c r="C277">
        <v>4</v>
      </c>
      <c r="D277">
        <v>3</v>
      </c>
      <c r="E277" s="5">
        <v>44533.868055555555</v>
      </c>
      <c r="F277">
        <v>6</v>
      </c>
      <c r="G277">
        <v>36</v>
      </c>
      <c r="H277">
        <v>3.086632689</v>
      </c>
      <c r="I277">
        <v>1.832555256</v>
      </c>
      <c r="J277">
        <v>0.48003553999999998</v>
      </c>
      <c r="K277">
        <v>-1.254077433</v>
      </c>
      <c r="L277">
        <v>3.0085160379999998</v>
      </c>
      <c r="M277">
        <v>1.254077433</v>
      </c>
      <c r="N277">
        <v>0</v>
      </c>
      <c r="O277">
        <v>0</v>
      </c>
      <c r="P277">
        <v>0</v>
      </c>
      <c r="Q277">
        <v>0</v>
      </c>
    </row>
    <row r="278" spans="1:17" hidden="1" x14ac:dyDescent="0.3">
      <c r="A278" s="5">
        <v>44020.75</v>
      </c>
      <c r="B278">
        <v>1.174046983</v>
      </c>
      <c r="C278">
        <v>4</v>
      </c>
      <c r="D278">
        <v>3</v>
      </c>
      <c r="E278" s="5">
        <v>44533.868055555555</v>
      </c>
      <c r="F278">
        <v>6</v>
      </c>
      <c r="G278">
        <v>37</v>
      </c>
      <c r="H278">
        <v>3.0089332230000001</v>
      </c>
      <c r="I278">
        <v>1.8348862399999999</v>
      </c>
      <c r="J278">
        <v>0.36525010600000002</v>
      </c>
      <c r="K278">
        <v>-1.174046983</v>
      </c>
      <c r="L278">
        <v>2.4214925460000001</v>
      </c>
      <c r="M278">
        <v>1.174046983</v>
      </c>
      <c r="N278">
        <v>0</v>
      </c>
      <c r="O278">
        <v>0</v>
      </c>
      <c r="P278">
        <v>0</v>
      </c>
      <c r="Q278">
        <v>0</v>
      </c>
    </row>
    <row r="279" spans="1:17" hidden="1" x14ac:dyDescent="0.3">
      <c r="A279" s="5">
        <v>44020.770833333336</v>
      </c>
      <c r="B279">
        <v>1.1177527359999999</v>
      </c>
      <c r="C279">
        <v>4</v>
      </c>
      <c r="D279">
        <v>3</v>
      </c>
      <c r="E279" s="5">
        <v>44533.868055555555</v>
      </c>
      <c r="F279">
        <v>6</v>
      </c>
      <c r="G279">
        <v>38</v>
      </c>
      <c r="H279">
        <v>2.9542786140000001</v>
      </c>
      <c r="I279">
        <v>1.836525878</v>
      </c>
      <c r="J279">
        <v>0.25853166999999999</v>
      </c>
      <c r="K279">
        <v>-1.1177527359999999</v>
      </c>
      <c r="L279">
        <v>1.8626161779999999</v>
      </c>
      <c r="M279">
        <v>1.1177527359999999</v>
      </c>
      <c r="N279">
        <v>0</v>
      </c>
      <c r="O279">
        <v>0</v>
      </c>
      <c r="P279">
        <v>0</v>
      </c>
      <c r="Q279">
        <v>0</v>
      </c>
    </row>
    <row r="280" spans="1:17" hidden="1" x14ac:dyDescent="0.3">
      <c r="A280" s="5">
        <v>44020.791666666664</v>
      </c>
      <c r="B280">
        <v>1.0400852549999999</v>
      </c>
      <c r="C280">
        <v>4</v>
      </c>
      <c r="D280">
        <v>3</v>
      </c>
      <c r="E280" s="5">
        <v>44533.868055555555</v>
      </c>
      <c r="F280">
        <v>6</v>
      </c>
      <c r="G280">
        <v>39</v>
      </c>
      <c r="H280">
        <v>2.8788732920000002</v>
      </c>
      <c r="I280">
        <v>1.838788037</v>
      </c>
      <c r="J280">
        <v>5.7162642E-2</v>
      </c>
      <c r="K280">
        <v>-1.0400852549999999</v>
      </c>
      <c r="L280">
        <v>1.3425735510000001</v>
      </c>
      <c r="M280">
        <v>1.0400852549999999</v>
      </c>
      <c r="N280">
        <v>0</v>
      </c>
      <c r="O280">
        <v>0</v>
      </c>
      <c r="P280">
        <v>0</v>
      </c>
      <c r="Q280">
        <v>0</v>
      </c>
    </row>
    <row r="281" spans="1:17" hidden="1" x14ac:dyDescent="0.3">
      <c r="A281" s="5">
        <v>44020.8125</v>
      </c>
      <c r="B281">
        <v>0.984892557</v>
      </c>
      <c r="C281">
        <v>4</v>
      </c>
      <c r="D281">
        <v>3</v>
      </c>
      <c r="E281" s="5">
        <v>44533.868055555555</v>
      </c>
      <c r="F281">
        <v>6</v>
      </c>
      <c r="G281">
        <v>40</v>
      </c>
      <c r="H281">
        <v>2.8252881489999999</v>
      </c>
      <c r="I281">
        <v>1.8403955919999999</v>
      </c>
      <c r="J281">
        <v>5.1991045E-2</v>
      </c>
      <c r="K281">
        <v>-0.984892557</v>
      </c>
      <c r="L281">
        <v>0.85012727200000004</v>
      </c>
      <c r="M281">
        <v>0.984892557</v>
      </c>
      <c r="N281">
        <v>0</v>
      </c>
      <c r="O281">
        <v>0</v>
      </c>
      <c r="P281">
        <v>0</v>
      </c>
      <c r="Q281">
        <v>0</v>
      </c>
    </row>
    <row r="282" spans="1:17" hidden="1" x14ac:dyDescent="0.3">
      <c r="A282" s="5">
        <v>44020.833333333336</v>
      </c>
      <c r="B282">
        <v>0.88911526699999999</v>
      </c>
      <c r="C282">
        <v>4</v>
      </c>
      <c r="D282">
        <v>3</v>
      </c>
      <c r="E282" s="5">
        <v>44533.868055555555</v>
      </c>
      <c r="F282">
        <v>6</v>
      </c>
      <c r="G282">
        <v>41</v>
      </c>
      <c r="H282">
        <v>2.732300489</v>
      </c>
      <c r="I282">
        <v>1.843185222</v>
      </c>
      <c r="J282">
        <v>0</v>
      </c>
      <c r="K282">
        <v>-0.88911526699999999</v>
      </c>
      <c r="L282">
        <v>0.40556963899999998</v>
      </c>
      <c r="M282">
        <v>0.88911526699999999</v>
      </c>
      <c r="N282">
        <v>0</v>
      </c>
      <c r="O282">
        <v>0</v>
      </c>
      <c r="P282">
        <v>0</v>
      </c>
      <c r="Q282">
        <v>0</v>
      </c>
    </row>
    <row r="283" spans="1:17" hidden="1" x14ac:dyDescent="0.3">
      <c r="A283" s="5">
        <v>44020.854166666664</v>
      </c>
      <c r="B283">
        <v>0.81113927799999996</v>
      </c>
      <c r="C283">
        <v>4</v>
      </c>
      <c r="D283">
        <v>3</v>
      </c>
      <c r="E283" s="5">
        <v>44533.868055555555</v>
      </c>
      <c r="F283">
        <v>6</v>
      </c>
      <c r="G283">
        <v>42</v>
      </c>
      <c r="H283">
        <v>2.6565956449999999</v>
      </c>
      <c r="I283">
        <v>1.8454563669999999</v>
      </c>
      <c r="J283">
        <v>0</v>
      </c>
      <c r="K283">
        <v>-0.81113927799999996</v>
      </c>
      <c r="L283">
        <v>7.7715600000000002E-16</v>
      </c>
      <c r="M283">
        <v>0.81113927799999996</v>
      </c>
      <c r="N283">
        <v>0</v>
      </c>
      <c r="O283">
        <v>0</v>
      </c>
      <c r="P283">
        <v>0</v>
      </c>
      <c r="Q283">
        <v>0</v>
      </c>
    </row>
    <row r="284" spans="1:17" hidden="1" x14ac:dyDescent="0.3">
      <c r="A284" s="5">
        <v>44020.875</v>
      </c>
      <c r="B284">
        <v>0</v>
      </c>
      <c r="C284">
        <v>4</v>
      </c>
      <c r="D284">
        <v>3</v>
      </c>
      <c r="E284" s="5">
        <v>44533.868055555555</v>
      </c>
      <c r="F284">
        <v>6</v>
      </c>
      <c r="G284">
        <v>43</v>
      </c>
      <c r="H284">
        <v>2.4677175139999998</v>
      </c>
      <c r="I284">
        <v>2.4677175139999998</v>
      </c>
      <c r="J284">
        <v>0</v>
      </c>
      <c r="K284">
        <v>0</v>
      </c>
      <c r="L284">
        <v>7.7715600000000002E-16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hidden="1" x14ac:dyDescent="0.3">
      <c r="A285" s="5">
        <v>44020.895833333336</v>
      </c>
      <c r="B285">
        <v>0</v>
      </c>
      <c r="C285">
        <v>4</v>
      </c>
      <c r="D285">
        <v>3</v>
      </c>
      <c r="E285" s="5">
        <v>44533.868055555555</v>
      </c>
      <c r="F285">
        <v>6</v>
      </c>
      <c r="G285">
        <v>44</v>
      </c>
      <c r="H285">
        <v>2.2264979810000001</v>
      </c>
      <c r="I285">
        <v>2.2264979810000001</v>
      </c>
      <c r="J285">
        <v>0</v>
      </c>
      <c r="K285">
        <v>0</v>
      </c>
      <c r="L285">
        <v>7.7715600000000002E-16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hidden="1" x14ac:dyDescent="0.3">
      <c r="A286" s="5">
        <v>44020.916666666664</v>
      </c>
      <c r="B286">
        <v>0</v>
      </c>
      <c r="C286">
        <v>4</v>
      </c>
      <c r="D286">
        <v>3</v>
      </c>
      <c r="E286" s="5">
        <v>44533.868055555555</v>
      </c>
      <c r="F286">
        <v>6</v>
      </c>
      <c r="G286">
        <v>45</v>
      </c>
      <c r="H286">
        <v>1.9932244269999999</v>
      </c>
      <c r="I286">
        <v>1.9932244269999999</v>
      </c>
      <c r="J286">
        <v>0</v>
      </c>
      <c r="K286">
        <v>0</v>
      </c>
      <c r="L286">
        <v>7.7715600000000002E-16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hidden="1" x14ac:dyDescent="0.3">
      <c r="A287" s="5">
        <v>44020.9375</v>
      </c>
      <c r="B287">
        <v>0</v>
      </c>
      <c r="C287">
        <v>4</v>
      </c>
      <c r="D287">
        <v>3</v>
      </c>
      <c r="E287" s="5">
        <v>44533.868055555555</v>
      </c>
      <c r="F287">
        <v>6</v>
      </c>
      <c r="G287">
        <v>46</v>
      </c>
      <c r="H287">
        <v>1.7760467069999999</v>
      </c>
      <c r="I287">
        <v>1.7760467069999999</v>
      </c>
      <c r="J287">
        <v>0</v>
      </c>
      <c r="K287">
        <v>0</v>
      </c>
      <c r="L287">
        <v>7.7715600000000002E-16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hidden="1" x14ac:dyDescent="0.3">
      <c r="A288" s="5">
        <v>44020.958333333336</v>
      </c>
      <c r="B288">
        <v>0</v>
      </c>
      <c r="C288">
        <v>4</v>
      </c>
      <c r="D288">
        <v>3</v>
      </c>
      <c r="E288" s="5">
        <v>44533.868055555555</v>
      </c>
      <c r="F288">
        <v>6</v>
      </c>
      <c r="G288">
        <v>47</v>
      </c>
      <c r="H288">
        <v>1.6634015310000001</v>
      </c>
      <c r="I288">
        <v>1.6634015310000001</v>
      </c>
      <c r="J288">
        <v>0</v>
      </c>
      <c r="K288">
        <v>0</v>
      </c>
      <c r="L288">
        <v>7.7715600000000002E-16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hidden="1" x14ac:dyDescent="0.3">
      <c r="A289" s="5">
        <v>44020.979166666664</v>
      </c>
      <c r="B289">
        <v>0</v>
      </c>
      <c r="C289">
        <v>4</v>
      </c>
      <c r="D289">
        <v>3</v>
      </c>
      <c r="E289" s="5">
        <v>44533.868055555555</v>
      </c>
      <c r="F289">
        <v>6</v>
      </c>
      <c r="G289">
        <v>48</v>
      </c>
      <c r="H289">
        <v>1.569961189</v>
      </c>
      <c r="I289">
        <v>1.569961189</v>
      </c>
      <c r="J289">
        <v>0</v>
      </c>
      <c r="K289">
        <v>0</v>
      </c>
      <c r="L289">
        <v>7.7715600000000002E-16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 s="5">
        <v>44021</v>
      </c>
      <c r="B290">
        <v>0</v>
      </c>
      <c r="C290">
        <v>4</v>
      </c>
      <c r="D290">
        <v>3</v>
      </c>
      <c r="E290" s="5">
        <v>44533.868055555555</v>
      </c>
      <c r="F290">
        <v>7</v>
      </c>
      <c r="G290">
        <v>1</v>
      </c>
      <c r="H290">
        <v>1.5761570760000001</v>
      </c>
      <c r="I290">
        <v>1.5761570760000001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 s="5">
        <v>44021.020833333336</v>
      </c>
      <c r="B291">
        <v>0</v>
      </c>
      <c r="C291">
        <v>4</v>
      </c>
      <c r="D291">
        <v>3</v>
      </c>
      <c r="E291" s="5">
        <v>44533.868055555555</v>
      </c>
      <c r="F291">
        <v>7</v>
      </c>
      <c r="G291">
        <v>2</v>
      </c>
      <c r="H291">
        <v>1.51481098</v>
      </c>
      <c r="I291">
        <v>1.51481098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 s="5">
        <v>44021.041666666664</v>
      </c>
      <c r="B292">
        <v>0</v>
      </c>
      <c r="C292">
        <v>4</v>
      </c>
      <c r="D292">
        <v>3</v>
      </c>
      <c r="E292" s="5">
        <v>44533.868055555555</v>
      </c>
      <c r="F292">
        <v>7</v>
      </c>
      <c r="G292">
        <v>3</v>
      </c>
      <c r="H292">
        <v>1.4497838169999999</v>
      </c>
      <c r="I292">
        <v>1.4497838169999999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 s="5">
        <v>44021.0625</v>
      </c>
      <c r="B293">
        <v>0</v>
      </c>
      <c r="C293">
        <v>4</v>
      </c>
      <c r="D293">
        <v>3</v>
      </c>
      <c r="E293" s="5">
        <v>44533.868055555555</v>
      </c>
      <c r="F293">
        <v>7</v>
      </c>
      <c r="G293">
        <v>4</v>
      </c>
      <c r="H293">
        <v>1.4009938369999999</v>
      </c>
      <c r="I293">
        <v>1.4009938369999999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s="5">
        <v>44021.083333333336</v>
      </c>
      <c r="B294">
        <v>0</v>
      </c>
      <c r="C294">
        <v>4</v>
      </c>
      <c r="D294">
        <v>3</v>
      </c>
      <c r="E294" s="5">
        <v>44533.868055555555</v>
      </c>
      <c r="F294">
        <v>7</v>
      </c>
      <c r="G294">
        <v>5</v>
      </c>
      <c r="H294">
        <v>1.3980045539999999</v>
      </c>
      <c r="I294">
        <v>1.3980045539999999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s="5">
        <v>44021.104166666664</v>
      </c>
      <c r="B295">
        <v>0</v>
      </c>
      <c r="C295">
        <v>4</v>
      </c>
      <c r="D295">
        <v>3</v>
      </c>
      <c r="E295" s="5">
        <v>44533.868055555555</v>
      </c>
      <c r="F295">
        <v>7</v>
      </c>
      <c r="G295">
        <v>6</v>
      </c>
      <c r="H295">
        <v>1.3656922549999999</v>
      </c>
      <c r="I295">
        <v>1.3656922549999999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s="5">
        <v>44021.125</v>
      </c>
      <c r="B296">
        <v>0</v>
      </c>
      <c r="C296">
        <v>4</v>
      </c>
      <c r="D296">
        <v>3</v>
      </c>
      <c r="E296" s="5">
        <v>44533.868055555555</v>
      </c>
      <c r="F296">
        <v>7</v>
      </c>
      <c r="G296">
        <v>7</v>
      </c>
      <c r="H296">
        <v>1.3684802300000001</v>
      </c>
      <c r="I296">
        <v>1.3684802300000001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 s="5">
        <v>44021.145833333336</v>
      </c>
      <c r="B297">
        <v>0</v>
      </c>
      <c r="C297">
        <v>4</v>
      </c>
      <c r="D297">
        <v>3</v>
      </c>
      <c r="E297" s="5">
        <v>44533.868055555555</v>
      </c>
      <c r="F297">
        <v>7</v>
      </c>
      <c r="G297">
        <v>8</v>
      </c>
      <c r="H297">
        <v>1.3491571570000001</v>
      </c>
      <c r="I297">
        <v>1.3491571570000001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 s="5">
        <v>44021.166666666664</v>
      </c>
      <c r="B298">
        <v>0</v>
      </c>
      <c r="C298">
        <v>4</v>
      </c>
      <c r="D298">
        <v>3</v>
      </c>
      <c r="E298" s="5">
        <v>44533.868055555555</v>
      </c>
      <c r="F298">
        <v>7</v>
      </c>
      <c r="G298">
        <v>9</v>
      </c>
      <c r="H298">
        <v>1.401644814</v>
      </c>
      <c r="I298">
        <v>1.401644814</v>
      </c>
      <c r="J298">
        <v>1.3062506999999999E-2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s="5">
        <v>44021.1875</v>
      </c>
      <c r="B299">
        <v>0</v>
      </c>
      <c r="C299">
        <v>4</v>
      </c>
      <c r="D299">
        <v>3</v>
      </c>
      <c r="E299" s="5">
        <v>44533.868055555555</v>
      </c>
      <c r="F299">
        <v>7</v>
      </c>
      <c r="G299">
        <v>10</v>
      </c>
      <c r="H299">
        <v>1.509213414</v>
      </c>
      <c r="I299">
        <v>1.509213414</v>
      </c>
      <c r="J299">
        <v>1.3062506999999999E-2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s="5">
        <v>44021.208333333336</v>
      </c>
      <c r="B300">
        <v>0</v>
      </c>
      <c r="C300">
        <v>4</v>
      </c>
      <c r="D300">
        <v>3</v>
      </c>
      <c r="E300" s="5">
        <v>44533.868055555555</v>
      </c>
      <c r="F300">
        <v>7</v>
      </c>
      <c r="G300">
        <v>11</v>
      </c>
      <c r="H300">
        <v>1.8381137540000001</v>
      </c>
      <c r="I300">
        <v>1.8381137540000001</v>
      </c>
      <c r="J300">
        <v>7.4164840999999995E-2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 s="5">
        <v>44021.229166666664</v>
      </c>
      <c r="B301">
        <v>0</v>
      </c>
      <c r="C301">
        <v>4</v>
      </c>
      <c r="D301">
        <v>3</v>
      </c>
      <c r="E301" s="5">
        <v>44533.868055555555</v>
      </c>
      <c r="F301">
        <v>7</v>
      </c>
      <c r="G301">
        <v>12</v>
      </c>
      <c r="H301">
        <v>2.0906821720000002</v>
      </c>
      <c r="I301">
        <v>2.0906821720000002</v>
      </c>
      <c r="J301">
        <v>0.112800069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 s="5">
        <v>44021.25</v>
      </c>
      <c r="B302">
        <v>0</v>
      </c>
      <c r="C302">
        <v>4</v>
      </c>
      <c r="D302">
        <v>3</v>
      </c>
      <c r="E302" s="5">
        <v>44533.868055555555</v>
      </c>
      <c r="F302">
        <v>7</v>
      </c>
      <c r="G302">
        <v>13</v>
      </c>
      <c r="H302">
        <v>2.4951968710000001</v>
      </c>
      <c r="I302">
        <v>2.4951968710000001</v>
      </c>
      <c r="J302">
        <v>0.30258378699999999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 s="5">
        <v>44021.270833333336</v>
      </c>
      <c r="B303">
        <v>0</v>
      </c>
      <c r="C303">
        <v>4</v>
      </c>
      <c r="D303">
        <v>3</v>
      </c>
      <c r="E303" s="5">
        <v>44533.868055555555</v>
      </c>
      <c r="F303">
        <v>7</v>
      </c>
      <c r="G303">
        <v>14</v>
      </c>
      <c r="H303">
        <v>2.593715065</v>
      </c>
      <c r="I303">
        <v>2.593715065</v>
      </c>
      <c r="J303">
        <v>0.33820281499999999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 s="5">
        <v>44021.291666666664</v>
      </c>
      <c r="B304">
        <v>0</v>
      </c>
      <c r="C304">
        <v>4</v>
      </c>
      <c r="D304">
        <v>3</v>
      </c>
      <c r="E304" s="5">
        <v>44533.868055555555</v>
      </c>
      <c r="F304">
        <v>7</v>
      </c>
      <c r="G304">
        <v>15</v>
      </c>
      <c r="H304">
        <v>2.6945445330000002</v>
      </c>
      <c r="I304">
        <v>2.6945445330000002</v>
      </c>
      <c r="J304">
        <v>0.60552794300000001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 s="5">
        <v>44021.3125</v>
      </c>
      <c r="B305">
        <v>0</v>
      </c>
      <c r="C305">
        <v>4</v>
      </c>
      <c r="D305">
        <v>3</v>
      </c>
      <c r="E305" s="5">
        <v>44533.868055555555</v>
      </c>
      <c r="F305">
        <v>7</v>
      </c>
      <c r="G305">
        <v>16</v>
      </c>
      <c r="H305">
        <v>2.6819072369999999</v>
      </c>
      <c r="I305">
        <v>2.6819072369999999</v>
      </c>
      <c r="J305">
        <v>0.70299323800000002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 s="5">
        <v>44021.333333333336</v>
      </c>
      <c r="B306">
        <v>0</v>
      </c>
      <c r="C306">
        <v>4</v>
      </c>
      <c r="D306">
        <v>3</v>
      </c>
      <c r="E306" s="5">
        <v>44533.868055555555</v>
      </c>
      <c r="F306">
        <v>7</v>
      </c>
      <c r="G306">
        <v>17</v>
      </c>
      <c r="H306">
        <v>2.7553697869999998</v>
      </c>
      <c r="I306">
        <v>2.7553697869999998</v>
      </c>
      <c r="J306">
        <v>0.807637775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 s="5">
        <v>44021.354166666664</v>
      </c>
      <c r="B307">
        <v>0</v>
      </c>
      <c r="C307">
        <v>4</v>
      </c>
      <c r="D307">
        <v>3</v>
      </c>
      <c r="E307" s="5">
        <v>44533.868055555555</v>
      </c>
      <c r="F307">
        <v>7</v>
      </c>
      <c r="G307">
        <v>18</v>
      </c>
      <c r="H307">
        <v>2.7211905600000001</v>
      </c>
      <c r="I307">
        <v>2.7211905600000001</v>
      </c>
      <c r="J307">
        <v>0.89512638300000003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 s="5">
        <v>44021.375</v>
      </c>
      <c r="B308">
        <v>-0.14752910499999999</v>
      </c>
      <c r="C308">
        <v>4</v>
      </c>
      <c r="D308">
        <v>3</v>
      </c>
      <c r="E308" s="5">
        <v>44533.868055555555</v>
      </c>
      <c r="F308">
        <v>7</v>
      </c>
      <c r="G308">
        <v>19</v>
      </c>
      <c r="H308">
        <v>2.658530077</v>
      </c>
      <c r="I308">
        <v>2.8060591819999998</v>
      </c>
      <c r="J308">
        <v>1.3407848229999999</v>
      </c>
      <c r="K308">
        <v>0.14752910499999999</v>
      </c>
      <c r="L308">
        <v>7.3764552999999997E-2</v>
      </c>
      <c r="M308">
        <v>0</v>
      </c>
      <c r="N308">
        <v>-0.14752910499999999</v>
      </c>
      <c r="O308">
        <v>0</v>
      </c>
      <c r="P308">
        <v>-0.14752910499999999</v>
      </c>
      <c r="Q308">
        <v>0</v>
      </c>
    </row>
    <row r="309" spans="1:17" x14ac:dyDescent="0.3">
      <c r="A309" s="5">
        <v>44021.395833333336</v>
      </c>
      <c r="B309">
        <v>-0.83742559999999999</v>
      </c>
      <c r="C309">
        <v>4</v>
      </c>
      <c r="D309">
        <v>3</v>
      </c>
      <c r="E309" s="5">
        <v>44533.868055555555</v>
      </c>
      <c r="F309">
        <v>7</v>
      </c>
      <c r="G309">
        <v>20</v>
      </c>
      <c r="H309">
        <v>2.6109792430000001</v>
      </c>
      <c r="I309">
        <v>3.4484048430000001</v>
      </c>
      <c r="J309">
        <v>1.3628617679999999</v>
      </c>
      <c r="K309">
        <v>0.83742559999999999</v>
      </c>
      <c r="L309">
        <v>0.49247735300000001</v>
      </c>
      <c r="M309">
        <v>0</v>
      </c>
      <c r="N309">
        <v>-0.83742559999999999</v>
      </c>
      <c r="O309">
        <v>0</v>
      </c>
      <c r="P309">
        <v>-0.83742559999999999</v>
      </c>
      <c r="Q309">
        <v>0</v>
      </c>
    </row>
    <row r="310" spans="1:17" x14ac:dyDescent="0.3">
      <c r="A310" s="5">
        <v>44021.416666666664</v>
      </c>
      <c r="B310">
        <v>-0.83742559999999999</v>
      </c>
      <c r="C310">
        <v>4</v>
      </c>
      <c r="D310">
        <v>3</v>
      </c>
      <c r="E310" s="5">
        <v>44533.868055555555</v>
      </c>
      <c r="F310">
        <v>7</v>
      </c>
      <c r="G310">
        <v>21</v>
      </c>
      <c r="H310">
        <v>2.5647215249999999</v>
      </c>
      <c r="I310">
        <v>3.4021471249999999</v>
      </c>
      <c r="J310">
        <v>1.684940176</v>
      </c>
      <c r="K310">
        <v>0.83742559999999999</v>
      </c>
      <c r="L310">
        <v>0.91119015299999995</v>
      </c>
      <c r="M310">
        <v>0</v>
      </c>
      <c r="N310">
        <v>-0.83742559999999999</v>
      </c>
      <c r="O310">
        <v>0</v>
      </c>
      <c r="P310">
        <v>-0.83742559999999999</v>
      </c>
      <c r="Q310">
        <v>0</v>
      </c>
    </row>
    <row r="311" spans="1:17" x14ac:dyDescent="0.3">
      <c r="A311" s="5">
        <v>44021.4375</v>
      </c>
      <c r="B311">
        <v>-0.99836994599999995</v>
      </c>
      <c r="C311">
        <v>4</v>
      </c>
      <c r="D311">
        <v>3</v>
      </c>
      <c r="E311" s="5">
        <v>44533.868055555555</v>
      </c>
      <c r="F311">
        <v>7</v>
      </c>
      <c r="G311">
        <v>22</v>
      </c>
      <c r="H311">
        <v>2.537242306</v>
      </c>
      <c r="I311">
        <v>3.535612252</v>
      </c>
      <c r="J311">
        <v>1.4511804319999999</v>
      </c>
      <c r="K311">
        <v>0.99836994599999995</v>
      </c>
      <c r="L311">
        <v>1.4103751259999999</v>
      </c>
      <c r="M311">
        <v>0</v>
      </c>
      <c r="N311">
        <v>-0.99836994599999995</v>
      </c>
      <c r="O311">
        <v>0</v>
      </c>
      <c r="P311">
        <v>-0.99836994599999995</v>
      </c>
      <c r="Q311">
        <v>0</v>
      </c>
    </row>
    <row r="312" spans="1:17" x14ac:dyDescent="0.3">
      <c r="A312" s="5">
        <v>44021.458333333336</v>
      </c>
      <c r="B312">
        <v>-1.352143632</v>
      </c>
      <c r="C312">
        <v>4</v>
      </c>
      <c r="D312">
        <v>3</v>
      </c>
      <c r="E312" s="5">
        <v>44533.868055555555</v>
      </c>
      <c r="F312">
        <v>7</v>
      </c>
      <c r="G312">
        <v>23</v>
      </c>
      <c r="H312">
        <v>2.4863891749999998</v>
      </c>
      <c r="I312">
        <v>3.838532807</v>
      </c>
      <c r="J312">
        <v>1.93163376</v>
      </c>
      <c r="K312">
        <v>1.352143632</v>
      </c>
      <c r="L312">
        <v>2.0864469419999998</v>
      </c>
      <c r="M312">
        <v>0</v>
      </c>
      <c r="N312">
        <v>-1.352143632</v>
      </c>
      <c r="O312">
        <v>0</v>
      </c>
      <c r="P312">
        <v>-1.352143632</v>
      </c>
      <c r="Q312">
        <v>0</v>
      </c>
    </row>
    <row r="313" spans="1:17" x14ac:dyDescent="0.3">
      <c r="A313" s="5">
        <v>44021.479166666664</v>
      </c>
      <c r="B313">
        <v>-1.324727051</v>
      </c>
      <c r="C313">
        <v>4</v>
      </c>
      <c r="D313">
        <v>3</v>
      </c>
      <c r="E313" s="5">
        <v>44533.868055555555</v>
      </c>
      <c r="F313">
        <v>7</v>
      </c>
      <c r="G313">
        <v>24</v>
      </c>
      <c r="H313">
        <v>2.4563824190000001</v>
      </c>
      <c r="I313">
        <v>3.7811094700000001</v>
      </c>
      <c r="J313">
        <v>1.8924672149999999</v>
      </c>
      <c r="K313">
        <v>1.324727051</v>
      </c>
      <c r="L313">
        <v>2.7488104670000002</v>
      </c>
      <c r="M313">
        <v>0</v>
      </c>
      <c r="N313">
        <v>-1.324727051</v>
      </c>
      <c r="O313">
        <v>0</v>
      </c>
      <c r="P313">
        <v>-1.324727051</v>
      </c>
      <c r="Q313">
        <v>0</v>
      </c>
    </row>
    <row r="314" spans="1:17" x14ac:dyDescent="0.3">
      <c r="A314" s="5">
        <v>44021.5</v>
      </c>
      <c r="B314">
        <v>-1.3055334329999999</v>
      </c>
      <c r="C314">
        <v>4</v>
      </c>
      <c r="D314">
        <v>3</v>
      </c>
      <c r="E314" s="5">
        <v>44533.868055555555</v>
      </c>
      <c r="F314">
        <v>7</v>
      </c>
      <c r="G314">
        <v>25</v>
      </c>
      <c r="H314">
        <v>2.3505084809999999</v>
      </c>
      <c r="I314">
        <v>3.6560419139999998</v>
      </c>
      <c r="J314">
        <v>1.865047761</v>
      </c>
      <c r="K314">
        <v>1.3055334329999999</v>
      </c>
      <c r="L314">
        <v>3.4015771840000002</v>
      </c>
      <c r="M314">
        <v>0</v>
      </c>
      <c r="N314">
        <v>-1.3055334329999999</v>
      </c>
      <c r="O314">
        <v>0</v>
      </c>
      <c r="P314">
        <v>-1.3055334329999999</v>
      </c>
      <c r="Q314">
        <v>0</v>
      </c>
    </row>
    <row r="315" spans="1:17" x14ac:dyDescent="0.3">
      <c r="A315" s="5">
        <v>44021.520833333336</v>
      </c>
      <c r="B315">
        <v>-1.2537294379999999</v>
      </c>
      <c r="C315">
        <v>4</v>
      </c>
      <c r="D315">
        <v>3</v>
      </c>
      <c r="E315" s="5">
        <v>44533.868055555555</v>
      </c>
      <c r="F315">
        <v>7</v>
      </c>
      <c r="G315">
        <v>26</v>
      </c>
      <c r="H315">
        <v>2.2925112429999999</v>
      </c>
      <c r="I315">
        <v>3.546240681</v>
      </c>
      <c r="J315">
        <v>1.8652960270000001</v>
      </c>
      <c r="K315">
        <v>1.2537294379999999</v>
      </c>
      <c r="L315">
        <v>4.028441903</v>
      </c>
      <c r="M315">
        <v>0</v>
      </c>
      <c r="N315">
        <v>-1.2537294379999999</v>
      </c>
      <c r="O315">
        <v>0</v>
      </c>
      <c r="P315">
        <v>-1.2537294379999999</v>
      </c>
      <c r="Q315">
        <v>0</v>
      </c>
    </row>
    <row r="316" spans="1:17" x14ac:dyDescent="0.3">
      <c r="A316" s="5">
        <v>44021.541666666664</v>
      </c>
      <c r="B316">
        <v>-1.2829053239999999</v>
      </c>
      <c r="C316">
        <v>4</v>
      </c>
      <c r="D316">
        <v>3</v>
      </c>
      <c r="E316" s="5">
        <v>44533.868055555555</v>
      </c>
      <c r="F316">
        <v>7</v>
      </c>
      <c r="G316">
        <v>27</v>
      </c>
      <c r="H316">
        <v>2.3150240439999998</v>
      </c>
      <c r="I316">
        <v>3.597929368</v>
      </c>
      <c r="J316">
        <v>1.8327218919999999</v>
      </c>
      <c r="K316">
        <v>1.2829053239999999</v>
      </c>
      <c r="L316">
        <v>4.6698945649999999</v>
      </c>
      <c r="M316">
        <v>0</v>
      </c>
      <c r="N316">
        <v>-1.2829053239999999</v>
      </c>
      <c r="O316">
        <v>0</v>
      </c>
      <c r="P316">
        <v>-1.2829053239999999</v>
      </c>
      <c r="Q316">
        <v>0</v>
      </c>
    </row>
    <row r="317" spans="1:17" x14ac:dyDescent="0.3">
      <c r="A317" s="5">
        <v>44021.5625</v>
      </c>
      <c r="B317">
        <v>-1.245944575</v>
      </c>
      <c r="C317">
        <v>4</v>
      </c>
      <c r="D317">
        <v>3</v>
      </c>
      <c r="E317" s="5">
        <v>44533.868055555555</v>
      </c>
      <c r="F317">
        <v>7</v>
      </c>
      <c r="G317">
        <v>28</v>
      </c>
      <c r="H317">
        <v>2.308079545</v>
      </c>
      <c r="I317">
        <v>3.5540241199999998</v>
      </c>
      <c r="J317">
        <v>1.7799208209999999</v>
      </c>
      <c r="K317">
        <v>1.245944575</v>
      </c>
      <c r="L317">
        <v>5.2928668520000004</v>
      </c>
      <c r="M317">
        <v>0</v>
      </c>
      <c r="N317">
        <v>-1.245944575</v>
      </c>
      <c r="O317">
        <v>0</v>
      </c>
      <c r="P317">
        <v>-1.245944575</v>
      </c>
      <c r="Q317">
        <v>0</v>
      </c>
    </row>
    <row r="318" spans="1:17" x14ac:dyDescent="0.3">
      <c r="A318" s="5">
        <v>44021.583333333336</v>
      </c>
      <c r="B318">
        <v>-1.144371585</v>
      </c>
      <c r="C318">
        <v>4</v>
      </c>
      <c r="D318">
        <v>3</v>
      </c>
      <c r="E318" s="5">
        <v>44533.868055555555</v>
      </c>
      <c r="F318">
        <v>7</v>
      </c>
      <c r="G318">
        <v>29</v>
      </c>
      <c r="H318">
        <v>2.4008802280000001</v>
      </c>
      <c r="I318">
        <v>3.5452518130000001</v>
      </c>
      <c r="J318">
        <v>1.63481655</v>
      </c>
      <c r="K318">
        <v>1.144371585</v>
      </c>
      <c r="L318">
        <v>5.8650526449999996</v>
      </c>
      <c r="M318">
        <v>0</v>
      </c>
      <c r="N318">
        <v>-1.144371585</v>
      </c>
      <c r="O318">
        <v>0</v>
      </c>
      <c r="P318">
        <v>-1.144371585</v>
      </c>
      <c r="Q318">
        <v>0</v>
      </c>
    </row>
    <row r="319" spans="1:17" x14ac:dyDescent="0.3">
      <c r="A319" s="5">
        <v>44021.604166666664</v>
      </c>
      <c r="B319">
        <v>-0.12904247099999999</v>
      </c>
      <c r="C319">
        <v>4</v>
      </c>
      <c r="D319">
        <v>3</v>
      </c>
      <c r="E319" s="5">
        <v>44533.868055555555</v>
      </c>
      <c r="F319">
        <v>7</v>
      </c>
      <c r="G319">
        <v>30</v>
      </c>
      <c r="H319">
        <v>2.5382917329999999</v>
      </c>
      <c r="I319">
        <v>2.6673342039999999</v>
      </c>
      <c r="J319">
        <v>1.646305701</v>
      </c>
      <c r="K319">
        <v>0.12904247099999999</v>
      </c>
      <c r="L319">
        <v>5.9295738800000004</v>
      </c>
      <c r="M319">
        <v>0</v>
      </c>
      <c r="N319">
        <v>-0.12904247099999999</v>
      </c>
      <c r="O319">
        <v>0</v>
      </c>
      <c r="P319">
        <v>-0.12904247099999999</v>
      </c>
      <c r="Q319">
        <v>0</v>
      </c>
    </row>
    <row r="320" spans="1:17" x14ac:dyDescent="0.3">
      <c r="A320" s="5">
        <v>44021.625</v>
      </c>
      <c r="B320">
        <v>-0.14085224099999999</v>
      </c>
      <c r="C320">
        <v>4</v>
      </c>
      <c r="D320">
        <v>3</v>
      </c>
      <c r="E320" s="5">
        <v>44533.868055555555</v>
      </c>
      <c r="F320">
        <v>7</v>
      </c>
      <c r="G320">
        <v>31</v>
      </c>
      <c r="H320">
        <v>2.7285481890000001</v>
      </c>
      <c r="I320">
        <v>2.8694004299999998</v>
      </c>
      <c r="J320">
        <v>0.95562922400000005</v>
      </c>
      <c r="K320">
        <v>0.14085224099999999</v>
      </c>
      <c r="L320">
        <v>6.0000000010000001</v>
      </c>
      <c r="M320">
        <v>0</v>
      </c>
      <c r="N320">
        <v>-0.14085224099999999</v>
      </c>
      <c r="O320">
        <v>0</v>
      </c>
      <c r="P320">
        <v>-0.14085224099999999</v>
      </c>
      <c r="Q320">
        <v>0</v>
      </c>
    </row>
    <row r="321" spans="1:17" x14ac:dyDescent="0.3">
      <c r="A321" s="5">
        <v>44021.645833333336</v>
      </c>
      <c r="B321">
        <v>1.0946203969999999</v>
      </c>
      <c r="C321">
        <v>4</v>
      </c>
      <c r="D321">
        <v>3</v>
      </c>
      <c r="E321" s="5">
        <v>44533.868055555555</v>
      </c>
      <c r="F321">
        <v>7</v>
      </c>
      <c r="G321">
        <v>32</v>
      </c>
      <c r="H321">
        <v>2.9331921649999999</v>
      </c>
      <c r="I321">
        <v>1.838571768</v>
      </c>
      <c r="J321">
        <v>0.84108763399999997</v>
      </c>
      <c r="K321">
        <v>-1.0946203969999999</v>
      </c>
      <c r="L321">
        <v>5.4526898020000001</v>
      </c>
      <c r="M321">
        <v>1.0946203969999999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 s="5">
        <v>44021.666666666664</v>
      </c>
      <c r="B322">
        <v>1.1142334780000001</v>
      </c>
      <c r="C322">
        <v>4</v>
      </c>
      <c r="D322">
        <v>3</v>
      </c>
      <c r="E322" s="5">
        <v>44533.868055555555</v>
      </c>
      <c r="F322">
        <v>7</v>
      </c>
      <c r="G322">
        <v>33</v>
      </c>
      <c r="H322">
        <v>2.9528539889999998</v>
      </c>
      <c r="I322">
        <v>1.838620511</v>
      </c>
      <c r="J322">
        <v>0.52947393099999995</v>
      </c>
      <c r="K322">
        <v>-1.1142334780000001</v>
      </c>
      <c r="L322">
        <v>4.8955730629999996</v>
      </c>
      <c r="M322">
        <v>1.1142334780000001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 s="5">
        <v>44021.6875</v>
      </c>
      <c r="B323">
        <v>1.2637621990000001</v>
      </c>
      <c r="C323">
        <v>4</v>
      </c>
      <c r="D323">
        <v>3</v>
      </c>
      <c r="E323" s="5">
        <v>44533.868055555555</v>
      </c>
      <c r="F323">
        <v>7</v>
      </c>
      <c r="G323">
        <v>34</v>
      </c>
      <c r="H323">
        <v>3.1001663769999999</v>
      </c>
      <c r="I323">
        <v>1.836404178</v>
      </c>
      <c r="J323">
        <v>0.58436843999999999</v>
      </c>
      <c r="K323">
        <v>-1.2637621990000001</v>
      </c>
      <c r="L323">
        <v>4.2636919640000004</v>
      </c>
      <c r="M323">
        <v>1.2637621990000001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 s="5">
        <v>44021.708333333336</v>
      </c>
      <c r="B324">
        <v>1.2608587410000001</v>
      </c>
      <c r="C324">
        <v>4</v>
      </c>
      <c r="D324">
        <v>3</v>
      </c>
      <c r="E324" s="5">
        <v>44533.868055555555</v>
      </c>
      <c r="F324">
        <v>7</v>
      </c>
      <c r="G324">
        <v>35</v>
      </c>
      <c r="H324">
        <v>3.099377858</v>
      </c>
      <c r="I324">
        <v>1.8385191169999999</v>
      </c>
      <c r="J324">
        <v>0.90876683199999997</v>
      </c>
      <c r="K324">
        <v>-1.2608587410000001</v>
      </c>
      <c r="L324">
        <v>3.633262593</v>
      </c>
      <c r="M324">
        <v>1.2608587410000001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s="5">
        <v>44021.729166666664</v>
      </c>
      <c r="B325">
        <v>1.2455193369999999</v>
      </c>
      <c r="C325">
        <v>4</v>
      </c>
      <c r="D325">
        <v>3</v>
      </c>
      <c r="E325" s="5">
        <v>44533.868055555555</v>
      </c>
      <c r="F325">
        <v>7</v>
      </c>
      <c r="G325">
        <v>36</v>
      </c>
      <c r="H325">
        <v>3.0841444660000001</v>
      </c>
      <c r="I325">
        <v>1.838625129</v>
      </c>
      <c r="J325">
        <v>0.53314286700000002</v>
      </c>
      <c r="K325">
        <v>-1.2455193369999999</v>
      </c>
      <c r="L325">
        <v>3.0105029249999999</v>
      </c>
      <c r="M325">
        <v>1.2455193369999999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 s="5">
        <v>44021.75</v>
      </c>
      <c r="B326">
        <v>1.1596467539999999</v>
      </c>
      <c r="C326">
        <v>4</v>
      </c>
      <c r="D326">
        <v>3</v>
      </c>
      <c r="E326" s="5">
        <v>44533.868055555555</v>
      </c>
      <c r="F326">
        <v>7</v>
      </c>
      <c r="G326">
        <v>37</v>
      </c>
      <c r="H326">
        <v>2.9982779430000002</v>
      </c>
      <c r="I326">
        <v>1.838631189</v>
      </c>
      <c r="J326">
        <v>0.44684241800000002</v>
      </c>
      <c r="K326">
        <v>-1.1596467539999999</v>
      </c>
      <c r="L326">
        <v>2.4306795480000001</v>
      </c>
      <c r="M326">
        <v>1.1596467539999999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 s="5">
        <v>44021.770833333336</v>
      </c>
      <c r="B327">
        <v>1.114421391</v>
      </c>
      <c r="C327">
        <v>4</v>
      </c>
      <c r="D327">
        <v>3</v>
      </c>
      <c r="E327" s="5">
        <v>44533.868055555555</v>
      </c>
      <c r="F327">
        <v>7</v>
      </c>
      <c r="G327">
        <v>38</v>
      </c>
      <c r="H327">
        <v>2.9530730169999999</v>
      </c>
      <c r="I327">
        <v>1.8386516260000001</v>
      </c>
      <c r="J327">
        <v>0.20468319800000001</v>
      </c>
      <c r="K327">
        <v>-1.114421391</v>
      </c>
      <c r="L327">
        <v>1.873468852</v>
      </c>
      <c r="M327">
        <v>1.114421391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 s="5">
        <v>44021.791666666664</v>
      </c>
      <c r="B328">
        <v>1.0429630809999999</v>
      </c>
      <c r="C328">
        <v>4</v>
      </c>
      <c r="D328">
        <v>3</v>
      </c>
      <c r="E328" s="5">
        <v>44533.868055555555</v>
      </c>
      <c r="F328">
        <v>7</v>
      </c>
      <c r="G328">
        <v>39</v>
      </c>
      <c r="H328">
        <v>2.8813483080000002</v>
      </c>
      <c r="I328">
        <v>1.8383852270000001</v>
      </c>
      <c r="J328">
        <v>9.0031955999999996E-2</v>
      </c>
      <c r="K328">
        <v>-1.0429630809999999</v>
      </c>
      <c r="L328">
        <v>1.3519873120000001</v>
      </c>
      <c r="M328">
        <v>1.0429630809999999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 s="5">
        <v>44021.8125</v>
      </c>
      <c r="B329">
        <v>0.97978758899999996</v>
      </c>
      <c r="C329">
        <v>4</v>
      </c>
      <c r="D329">
        <v>3</v>
      </c>
      <c r="E329" s="5">
        <v>44533.868055555555</v>
      </c>
      <c r="F329">
        <v>7</v>
      </c>
      <c r="G329">
        <v>40</v>
      </c>
      <c r="H329">
        <v>2.818424582</v>
      </c>
      <c r="I329">
        <v>1.8386369929999999</v>
      </c>
      <c r="J329">
        <v>7.3966256999999994E-2</v>
      </c>
      <c r="K329">
        <v>-0.97978758899999996</v>
      </c>
      <c r="L329">
        <v>0.86209351700000003</v>
      </c>
      <c r="M329">
        <v>0.97978758899999996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 s="5">
        <v>44021.833333333336</v>
      </c>
      <c r="B330">
        <v>0.90602194899999999</v>
      </c>
      <c r="C330">
        <v>4</v>
      </c>
      <c r="D330">
        <v>3</v>
      </c>
      <c r="E330" s="5">
        <v>44533.868055555555</v>
      </c>
      <c r="F330">
        <v>7</v>
      </c>
      <c r="G330">
        <v>41</v>
      </c>
      <c r="H330">
        <v>2.7446615579999998</v>
      </c>
      <c r="I330">
        <v>1.8386396089999999</v>
      </c>
      <c r="J330">
        <v>0</v>
      </c>
      <c r="K330">
        <v>-0.90602194899999999</v>
      </c>
      <c r="L330">
        <v>0.40908254199999999</v>
      </c>
      <c r="M330">
        <v>0.90602194899999999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 s="5">
        <v>44021.854166666664</v>
      </c>
      <c r="B331">
        <v>0.81816508300000002</v>
      </c>
      <c r="C331">
        <v>4</v>
      </c>
      <c r="D331">
        <v>3</v>
      </c>
      <c r="E331" s="5">
        <v>44533.868055555555</v>
      </c>
      <c r="F331">
        <v>7</v>
      </c>
      <c r="G331">
        <v>42</v>
      </c>
      <c r="H331">
        <v>2.6567712189999999</v>
      </c>
      <c r="I331">
        <v>1.8386061359999999</v>
      </c>
      <c r="J331">
        <v>0</v>
      </c>
      <c r="K331">
        <v>-0.81816508300000002</v>
      </c>
      <c r="L331">
        <v>9.9999899999999995E-10</v>
      </c>
      <c r="M331">
        <v>0.81816508300000002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 s="5">
        <v>44021.875</v>
      </c>
      <c r="B332">
        <v>0</v>
      </c>
      <c r="C332">
        <v>4</v>
      </c>
      <c r="D332">
        <v>3</v>
      </c>
      <c r="E332" s="5">
        <v>44533.868055555555</v>
      </c>
      <c r="F332">
        <v>7</v>
      </c>
      <c r="G332">
        <v>43</v>
      </c>
      <c r="H332">
        <v>2.4621518710000001</v>
      </c>
      <c r="I332">
        <v>2.4621518710000001</v>
      </c>
      <c r="J332">
        <v>0</v>
      </c>
      <c r="K332">
        <v>0</v>
      </c>
      <c r="L332">
        <v>9.9999899999999995E-10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s="5">
        <v>44021.895833333336</v>
      </c>
      <c r="B333">
        <v>0</v>
      </c>
      <c r="C333">
        <v>4</v>
      </c>
      <c r="D333">
        <v>3</v>
      </c>
      <c r="E333" s="5">
        <v>44533.868055555555</v>
      </c>
      <c r="F333">
        <v>7</v>
      </c>
      <c r="G333">
        <v>44</v>
      </c>
      <c r="H333">
        <v>2.2268178120000002</v>
      </c>
      <c r="I333">
        <v>2.2268178120000002</v>
      </c>
      <c r="J333">
        <v>0</v>
      </c>
      <c r="K333">
        <v>0</v>
      </c>
      <c r="L333">
        <v>9.9999899999999995E-10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 s="5">
        <v>44021.916666666664</v>
      </c>
      <c r="B334">
        <v>0</v>
      </c>
      <c r="C334">
        <v>4</v>
      </c>
      <c r="D334">
        <v>3</v>
      </c>
      <c r="E334" s="5">
        <v>44533.868055555555</v>
      </c>
      <c r="F334">
        <v>7</v>
      </c>
      <c r="G334">
        <v>45</v>
      </c>
      <c r="H334">
        <v>1.9918430069999999</v>
      </c>
      <c r="I334">
        <v>1.9918430069999999</v>
      </c>
      <c r="J334">
        <v>0</v>
      </c>
      <c r="K334">
        <v>0</v>
      </c>
      <c r="L334">
        <v>9.9999899999999995E-10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s="5">
        <v>44021.9375</v>
      </c>
      <c r="B335">
        <v>0</v>
      </c>
      <c r="C335">
        <v>4</v>
      </c>
      <c r="D335">
        <v>3</v>
      </c>
      <c r="E335" s="5">
        <v>44533.868055555555</v>
      </c>
      <c r="F335">
        <v>7</v>
      </c>
      <c r="G335">
        <v>46</v>
      </c>
      <c r="H335">
        <v>1.7746652860000001</v>
      </c>
      <c r="I335">
        <v>1.7746652860000001</v>
      </c>
      <c r="J335">
        <v>0</v>
      </c>
      <c r="K335">
        <v>0</v>
      </c>
      <c r="L335">
        <v>9.9999899999999995E-10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s="5">
        <v>44021.958333333336</v>
      </c>
      <c r="B336">
        <v>0</v>
      </c>
      <c r="C336">
        <v>4</v>
      </c>
      <c r="D336">
        <v>3</v>
      </c>
      <c r="E336" s="5">
        <v>44533.868055555555</v>
      </c>
      <c r="F336">
        <v>7</v>
      </c>
      <c r="G336">
        <v>47</v>
      </c>
      <c r="H336">
        <v>1.6776794909999999</v>
      </c>
      <c r="I336">
        <v>1.6776794909999999</v>
      </c>
      <c r="J336">
        <v>0</v>
      </c>
      <c r="K336">
        <v>0</v>
      </c>
      <c r="L336">
        <v>9.9999899999999995E-10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s="5">
        <v>44021.979166666664</v>
      </c>
      <c r="B337">
        <v>0</v>
      </c>
      <c r="C337">
        <v>4</v>
      </c>
      <c r="D337">
        <v>3</v>
      </c>
      <c r="E337" s="5">
        <v>44533.868055555555</v>
      </c>
      <c r="F337">
        <v>7</v>
      </c>
      <c r="G337">
        <v>48</v>
      </c>
      <c r="H337">
        <v>1.590052491</v>
      </c>
      <c r="I337">
        <v>1.590052491</v>
      </c>
      <c r="J337">
        <v>0</v>
      </c>
      <c r="K337">
        <v>0</v>
      </c>
      <c r="L337">
        <v>9.9999899999999995E-10</v>
      </c>
      <c r="M337">
        <v>0</v>
      </c>
      <c r="N337">
        <v>0</v>
      </c>
      <c r="O337">
        <v>0</v>
      </c>
      <c r="P337">
        <v>0</v>
      </c>
      <c r="Q337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B649-6761-494B-9C6E-61F26231E51B}">
  <dimension ref="A1:Q337"/>
  <sheetViews>
    <sheetView workbookViewId="0">
      <selection activeCell="D319" sqref="D319"/>
    </sheetView>
  </sheetViews>
  <sheetFormatPr defaultRowHeight="14.4" x14ac:dyDescent="0.3"/>
  <cols>
    <col min="1" max="1" width="13.6640625" bestFit="1" customWidth="1"/>
    <col min="2" max="2" width="13.44140625" bestFit="1" customWidth="1"/>
    <col min="3" max="3" width="7" bestFit="1" customWidth="1"/>
    <col min="4" max="4" width="7.88671875" bestFit="1" customWidth="1"/>
    <col min="5" max="5" width="14.6640625" bestFit="1" customWidth="1"/>
    <col min="6" max="6" width="4.44140625" bestFit="1" customWidth="1"/>
    <col min="7" max="7" width="4.21875" bestFit="1" customWidth="1"/>
    <col min="8" max="8" width="24.6640625" bestFit="1" customWidth="1"/>
    <col min="9" max="9" width="20.5546875" bestFit="1" customWidth="1"/>
    <col min="10" max="10" width="19.77734375" bestFit="1" customWidth="1"/>
    <col min="11" max="11" width="19.5546875" bestFit="1" customWidth="1"/>
    <col min="12" max="12" width="14.5546875" bestFit="1" customWidth="1"/>
    <col min="13" max="13" width="24.77734375" bestFit="1" customWidth="1"/>
    <col min="14" max="14" width="22.44140625" bestFit="1" customWidth="1"/>
    <col min="15" max="15" width="19.5546875" bestFit="1" customWidth="1"/>
    <col min="16" max="16" width="14.88671875" bestFit="1" customWidth="1"/>
    <col min="17" max="17" width="16.44140625" bestFit="1" customWidth="1"/>
  </cols>
  <sheetData>
    <row r="1" spans="1:1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3">
      <c r="A2" s="5">
        <v>44015</v>
      </c>
      <c r="B2">
        <v>0</v>
      </c>
      <c r="C2">
        <v>4</v>
      </c>
      <c r="D2">
        <v>1</v>
      </c>
      <c r="E2" s="5">
        <v>44533.868055555555</v>
      </c>
      <c r="F2">
        <v>1</v>
      </c>
      <c r="G2">
        <v>1</v>
      </c>
      <c r="H2">
        <v>1.6060460519999999</v>
      </c>
      <c r="I2">
        <v>1.6060460519999999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5">
        <v>44015.020833333336</v>
      </c>
      <c r="B3">
        <v>0</v>
      </c>
      <c r="C3">
        <v>4</v>
      </c>
      <c r="D3">
        <v>1</v>
      </c>
      <c r="E3" s="5">
        <v>44533.868055555555</v>
      </c>
      <c r="F3">
        <v>1</v>
      </c>
      <c r="G3">
        <v>2</v>
      </c>
      <c r="H3">
        <v>1.5444954639999999</v>
      </c>
      <c r="I3">
        <v>1.5444954639999999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s="5">
        <v>44015.041666666664</v>
      </c>
      <c r="B4">
        <v>0</v>
      </c>
      <c r="C4">
        <v>4</v>
      </c>
      <c r="D4">
        <v>1</v>
      </c>
      <c r="E4" s="5">
        <v>44533.868055555555</v>
      </c>
      <c r="F4">
        <v>1</v>
      </c>
      <c r="G4">
        <v>3</v>
      </c>
      <c r="H4">
        <v>1.4686945149999999</v>
      </c>
      <c r="I4">
        <v>1.4686945149999999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5">
        <v>44015.0625</v>
      </c>
      <c r="B5">
        <v>0</v>
      </c>
      <c r="C5">
        <v>4</v>
      </c>
      <c r="D5">
        <v>1</v>
      </c>
      <c r="E5" s="5">
        <v>44533.868055555555</v>
      </c>
      <c r="F5">
        <v>1</v>
      </c>
      <c r="G5">
        <v>4</v>
      </c>
      <c r="H5">
        <v>1.4199045850000001</v>
      </c>
      <c r="I5">
        <v>1.4199045850000001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5">
        <v>44015.083333333336</v>
      </c>
      <c r="B6">
        <v>0</v>
      </c>
      <c r="C6">
        <v>4</v>
      </c>
      <c r="D6">
        <v>1</v>
      </c>
      <c r="E6" s="5">
        <v>44533.868055555555</v>
      </c>
      <c r="F6">
        <v>1</v>
      </c>
      <c r="G6">
        <v>5</v>
      </c>
      <c r="H6">
        <v>1.416997563</v>
      </c>
      <c r="I6">
        <v>1.416997563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5">
        <v>44015.104166666664</v>
      </c>
      <c r="B7">
        <v>0</v>
      </c>
      <c r="C7">
        <v>4</v>
      </c>
      <c r="D7">
        <v>1</v>
      </c>
      <c r="E7" s="5">
        <v>44533.868055555555</v>
      </c>
      <c r="F7">
        <v>1</v>
      </c>
      <c r="G7">
        <v>6</v>
      </c>
      <c r="H7">
        <v>1.384444971</v>
      </c>
      <c r="I7">
        <v>1.384444971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5">
        <v>44015.125</v>
      </c>
      <c r="B8">
        <v>0</v>
      </c>
      <c r="C8">
        <v>4</v>
      </c>
      <c r="D8">
        <v>1</v>
      </c>
      <c r="E8" s="5">
        <v>44533.868055555555</v>
      </c>
      <c r="F8">
        <v>1</v>
      </c>
      <c r="G8">
        <v>7</v>
      </c>
      <c r="H8">
        <v>1.382308554</v>
      </c>
      <c r="I8">
        <v>1.382308554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5">
        <v>44015.145833333336</v>
      </c>
      <c r="B9">
        <v>0</v>
      </c>
      <c r="C9">
        <v>4</v>
      </c>
      <c r="D9">
        <v>1</v>
      </c>
      <c r="E9" s="5">
        <v>44533.868055555555</v>
      </c>
      <c r="F9">
        <v>1</v>
      </c>
      <c r="G9">
        <v>8</v>
      </c>
      <c r="H9">
        <v>1.3623505970000001</v>
      </c>
      <c r="I9">
        <v>1.3623505970000001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5">
        <v>44015.166666666664</v>
      </c>
      <c r="B10">
        <v>0</v>
      </c>
      <c r="C10">
        <v>4</v>
      </c>
      <c r="D10">
        <v>1</v>
      </c>
      <c r="E10" s="5">
        <v>44533.868055555555</v>
      </c>
      <c r="F10">
        <v>1</v>
      </c>
      <c r="G10">
        <v>9</v>
      </c>
      <c r="H10">
        <v>1.417349022</v>
      </c>
      <c r="I10">
        <v>1.417349022</v>
      </c>
      <c r="J10">
        <v>3.1165161E-2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5">
        <v>44015.1875</v>
      </c>
      <c r="B11">
        <v>0</v>
      </c>
      <c r="C11">
        <v>4</v>
      </c>
      <c r="D11">
        <v>1</v>
      </c>
      <c r="E11" s="5">
        <v>44533.868055555555</v>
      </c>
      <c r="F11">
        <v>1</v>
      </c>
      <c r="G11">
        <v>10</v>
      </c>
      <c r="H11">
        <v>1.52335906</v>
      </c>
      <c r="I11">
        <v>1.52335906</v>
      </c>
      <c r="J11">
        <v>3.1165161E-2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5">
        <v>44015.208333333336</v>
      </c>
      <c r="B12">
        <v>0</v>
      </c>
      <c r="C12">
        <v>4</v>
      </c>
      <c r="D12">
        <v>1</v>
      </c>
      <c r="E12" s="5">
        <v>44533.868055555555</v>
      </c>
      <c r="F12">
        <v>1</v>
      </c>
      <c r="G12">
        <v>11</v>
      </c>
      <c r="H12">
        <v>1.8482783389999999</v>
      </c>
      <c r="I12">
        <v>1.8482783389999999</v>
      </c>
      <c r="J12">
        <v>0.102934917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5">
        <v>44015.229166666664</v>
      </c>
      <c r="B13">
        <v>0</v>
      </c>
      <c r="C13">
        <v>4</v>
      </c>
      <c r="D13">
        <v>1</v>
      </c>
      <c r="E13" s="5">
        <v>44533.868055555555</v>
      </c>
      <c r="F13">
        <v>1</v>
      </c>
      <c r="G13">
        <v>12</v>
      </c>
      <c r="H13">
        <v>2.1079713839999998</v>
      </c>
      <c r="I13">
        <v>2.1079713839999998</v>
      </c>
      <c r="J13">
        <v>0.17865846799999999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5">
        <v>44015.25</v>
      </c>
      <c r="B14">
        <v>-0.16284768699999999</v>
      </c>
      <c r="C14">
        <v>4</v>
      </c>
      <c r="D14">
        <v>1</v>
      </c>
      <c r="E14" s="5">
        <v>44533.868055555555</v>
      </c>
      <c r="F14">
        <v>1</v>
      </c>
      <c r="G14">
        <v>13</v>
      </c>
      <c r="H14">
        <v>2.4983549439999999</v>
      </c>
      <c r="I14">
        <v>2.6612026310000001</v>
      </c>
      <c r="J14">
        <v>0.39718948100000001</v>
      </c>
      <c r="K14">
        <v>0.16284768699999999</v>
      </c>
      <c r="L14">
        <v>8.1423843999999995E-2</v>
      </c>
      <c r="M14">
        <v>0</v>
      </c>
      <c r="N14">
        <v>-0.16284768699999999</v>
      </c>
      <c r="O14">
        <v>0</v>
      </c>
      <c r="P14">
        <v>-0.16284768699999999</v>
      </c>
      <c r="Q14">
        <v>0</v>
      </c>
    </row>
    <row r="15" spans="1:17" x14ac:dyDescent="0.3">
      <c r="A15" s="5">
        <v>44015.270833333336</v>
      </c>
      <c r="B15">
        <v>-0.27199274899999998</v>
      </c>
      <c r="C15">
        <v>4</v>
      </c>
      <c r="D15">
        <v>1</v>
      </c>
      <c r="E15" s="5">
        <v>44533.868055555555</v>
      </c>
      <c r="F15">
        <v>1</v>
      </c>
      <c r="G15">
        <v>14</v>
      </c>
      <c r="H15">
        <v>2.607254019</v>
      </c>
      <c r="I15">
        <v>2.8792467679999998</v>
      </c>
      <c r="J15">
        <v>0.66339694800000004</v>
      </c>
      <c r="K15">
        <v>0.27199274899999998</v>
      </c>
      <c r="L15">
        <v>0.217420218</v>
      </c>
      <c r="M15">
        <v>0</v>
      </c>
      <c r="N15">
        <v>-0.27199274899999998</v>
      </c>
      <c r="O15">
        <v>0</v>
      </c>
      <c r="P15">
        <v>-0.27199274899999998</v>
      </c>
      <c r="Q15">
        <v>0</v>
      </c>
    </row>
    <row r="16" spans="1:17" x14ac:dyDescent="0.3">
      <c r="A16" s="5">
        <v>44015.291666666664</v>
      </c>
      <c r="B16">
        <v>-0.39284758400000003</v>
      </c>
      <c r="C16">
        <v>4</v>
      </c>
      <c r="D16">
        <v>1</v>
      </c>
      <c r="E16" s="5">
        <v>44533.868055555555</v>
      </c>
      <c r="F16">
        <v>1</v>
      </c>
      <c r="G16">
        <v>15</v>
      </c>
      <c r="H16">
        <v>2.6769153000000001</v>
      </c>
      <c r="I16">
        <v>3.0697628849999998</v>
      </c>
      <c r="J16">
        <v>0.95816484000000002</v>
      </c>
      <c r="K16">
        <v>0.39284758400000003</v>
      </c>
      <c r="L16">
        <v>0.41384400999999998</v>
      </c>
      <c r="M16">
        <v>0</v>
      </c>
      <c r="N16">
        <v>-0.39284758400000003</v>
      </c>
      <c r="O16">
        <v>0</v>
      </c>
      <c r="P16">
        <v>-0.39284758400000003</v>
      </c>
      <c r="Q16">
        <v>0</v>
      </c>
    </row>
    <row r="17" spans="1:17" x14ac:dyDescent="0.3">
      <c r="A17" s="5">
        <v>44015.3125</v>
      </c>
      <c r="B17">
        <v>-0.56655139399999999</v>
      </c>
      <c r="C17">
        <v>4</v>
      </c>
      <c r="D17">
        <v>1</v>
      </c>
      <c r="E17" s="5">
        <v>44533.868055555555</v>
      </c>
      <c r="F17">
        <v>1</v>
      </c>
      <c r="G17">
        <v>16</v>
      </c>
      <c r="H17">
        <v>2.6596923590000001</v>
      </c>
      <c r="I17">
        <v>3.2262437529999999</v>
      </c>
      <c r="J17">
        <v>1.381832669</v>
      </c>
      <c r="K17">
        <v>0.56655139399999999</v>
      </c>
      <c r="L17">
        <v>0.69711970700000003</v>
      </c>
      <c r="M17">
        <v>0</v>
      </c>
      <c r="N17">
        <v>-0.56655139399999999</v>
      </c>
      <c r="O17">
        <v>0</v>
      </c>
      <c r="P17">
        <v>-0.56655139399999999</v>
      </c>
      <c r="Q17">
        <v>0</v>
      </c>
    </row>
    <row r="18" spans="1:17" x14ac:dyDescent="0.3">
      <c r="A18" s="5">
        <v>44015.333333333336</v>
      </c>
      <c r="B18">
        <v>-0.54486812500000004</v>
      </c>
      <c r="C18">
        <v>4</v>
      </c>
      <c r="D18">
        <v>1</v>
      </c>
      <c r="E18" s="5">
        <v>44533.868055555555</v>
      </c>
      <c r="F18">
        <v>1</v>
      </c>
      <c r="G18">
        <v>17</v>
      </c>
      <c r="H18">
        <v>2.6404724370000001</v>
      </c>
      <c r="I18">
        <v>3.1853405619999999</v>
      </c>
      <c r="J18">
        <v>1.328946647</v>
      </c>
      <c r="K18">
        <v>0.54486812500000004</v>
      </c>
      <c r="L18">
        <v>0.96955376999999998</v>
      </c>
      <c r="M18">
        <v>0</v>
      </c>
      <c r="N18">
        <v>-0.54486812500000004</v>
      </c>
      <c r="O18">
        <v>0</v>
      </c>
      <c r="P18">
        <v>-0.54486812500000004</v>
      </c>
      <c r="Q18">
        <v>0</v>
      </c>
    </row>
    <row r="19" spans="1:17" x14ac:dyDescent="0.3">
      <c r="A19" s="5">
        <v>44015.354166666664</v>
      </c>
      <c r="B19">
        <v>-0.63525276900000005</v>
      </c>
      <c r="C19">
        <v>4</v>
      </c>
      <c r="D19">
        <v>1</v>
      </c>
      <c r="E19" s="5">
        <v>44533.868055555555</v>
      </c>
      <c r="F19">
        <v>1</v>
      </c>
      <c r="G19">
        <v>18</v>
      </c>
      <c r="H19">
        <v>2.599980172</v>
      </c>
      <c r="I19">
        <v>3.2352329399999999</v>
      </c>
      <c r="J19">
        <v>1.549396996</v>
      </c>
      <c r="K19">
        <v>0.63525276900000005</v>
      </c>
      <c r="L19">
        <v>1.2871801540000001</v>
      </c>
      <c r="M19">
        <v>0</v>
      </c>
      <c r="N19">
        <v>-0.63525276900000005</v>
      </c>
      <c r="O19">
        <v>0</v>
      </c>
      <c r="P19">
        <v>-0.63525276900000005</v>
      </c>
      <c r="Q19">
        <v>0</v>
      </c>
    </row>
    <row r="20" spans="1:17" x14ac:dyDescent="0.3">
      <c r="A20" s="5">
        <v>44015.375</v>
      </c>
      <c r="B20">
        <v>-0.70846583100000005</v>
      </c>
      <c r="C20">
        <v>4</v>
      </c>
      <c r="D20">
        <v>1</v>
      </c>
      <c r="E20" s="5">
        <v>44533.868055555555</v>
      </c>
      <c r="F20">
        <v>1</v>
      </c>
      <c r="G20">
        <v>19</v>
      </c>
      <c r="H20">
        <v>2.4927269879999998</v>
      </c>
      <c r="I20">
        <v>3.2011928190000001</v>
      </c>
      <c r="J20">
        <v>1.727965441</v>
      </c>
      <c r="K20">
        <v>0.70846583100000005</v>
      </c>
      <c r="L20">
        <v>1.64141307</v>
      </c>
      <c r="M20">
        <v>0</v>
      </c>
      <c r="N20">
        <v>-0.70846583100000005</v>
      </c>
      <c r="O20">
        <v>0</v>
      </c>
      <c r="P20">
        <v>-0.70846583100000005</v>
      </c>
      <c r="Q20">
        <v>0</v>
      </c>
    </row>
    <row r="21" spans="1:17" x14ac:dyDescent="0.3">
      <c r="A21" s="5">
        <v>44015.395833333336</v>
      </c>
      <c r="B21">
        <v>-0.69654600899999997</v>
      </c>
      <c r="C21">
        <v>4</v>
      </c>
      <c r="D21">
        <v>1</v>
      </c>
      <c r="E21" s="5">
        <v>44533.868055555555</v>
      </c>
      <c r="F21">
        <v>1</v>
      </c>
      <c r="G21">
        <v>20</v>
      </c>
      <c r="H21">
        <v>2.434032996</v>
      </c>
      <c r="I21">
        <v>3.130579005</v>
      </c>
      <c r="J21">
        <v>1.698892705</v>
      </c>
      <c r="K21">
        <v>0.69654600899999997</v>
      </c>
      <c r="L21">
        <v>1.989686074</v>
      </c>
      <c r="M21">
        <v>0</v>
      </c>
      <c r="N21">
        <v>-0.69654600899999997</v>
      </c>
      <c r="O21">
        <v>0</v>
      </c>
      <c r="P21">
        <v>-0.69654600899999997</v>
      </c>
      <c r="Q21">
        <v>0</v>
      </c>
    </row>
    <row r="22" spans="1:17" x14ac:dyDescent="0.3">
      <c r="A22" s="5">
        <v>44015.416666666664</v>
      </c>
      <c r="B22">
        <v>-0.696700129</v>
      </c>
      <c r="C22">
        <v>4</v>
      </c>
      <c r="D22">
        <v>1</v>
      </c>
      <c r="E22" s="5">
        <v>44533.868055555555</v>
      </c>
      <c r="F22">
        <v>1</v>
      </c>
      <c r="G22">
        <v>21</v>
      </c>
      <c r="H22">
        <v>2.477954639</v>
      </c>
      <c r="I22">
        <v>3.1746547679999999</v>
      </c>
      <c r="J22">
        <v>1.6992686079999999</v>
      </c>
      <c r="K22">
        <v>0.696700129</v>
      </c>
      <c r="L22">
        <v>2.3380361390000002</v>
      </c>
      <c r="M22">
        <v>0</v>
      </c>
      <c r="N22">
        <v>-0.696700129</v>
      </c>
      <c r="O22">
        <v>0</v>
      </c>
      <c r="P22">
        <v>-0.696700129</v>
      </c>
      <c r="Q22">
        <v>0</v>
      </c>
    </row>
    <row r="23" spans="1:17" x14ac:dyDescent="0.3">
      <c r="A23" s="5">
        <v>44015.4375</v>
      </c>
      <c r="B23">
        <v>-0.68687433399999998</v>
      </c>
      <c r="C23">
        <v>4</v>
      </c>
      <c r="D23">
        <v>1</v>
      </c>
      <c r="E23" s="5">
        <v>44533.868055555555</v>
      </c>
      <c r="F23">
        <v>1</v>
      </c>
      <c r="G23">
        <v>22</v>
      </c>
      <c r="H23">
        <v>2.4493689029999999</v>
      </c>
      <c r="I23">
        <v>3.136243237</v>
      </c>
      <c r="J23">
        <v>1.675303255</v>
      </c>
      <c r="K23">
        <v>0.68687433399999998</v>
      </c>
      <c r="L23">
        <v>2.681473306</v>
      </c>
      <c r="M23">
        <v>0</v>
      </c>
      <c r="N23">
        <v>-0.68687433399999998</v>
      </c>
      <c r="O23">
        <v>0</v>
      </c>
      <c r="P23">
        <v>-0.68687433399999998</v>
      </c>
      <c r="Q23">
        <v>0</v>
      </c>
    </row>
    <row r="24" spans="1:17" x14ac:dyDescent="0.3">
      <c r="A24" s="5">
        <v>44015.458333333336</v>
      </c>
      <c r="B24">
        <v>-0.75645093600000002</v>
      </c>
      <c r="C24">
        <v>4</v>
      </c>
      <c r="D24">
        <v>1</v>
      </c>
      <c r="E24" s="5">
        <v>44533.868055555555</v>
      </c>
      <c r="F24">
        <v>1</v>
      </c>
      <c r="G24">
        <v>23</v>
      </c>
      <c r="H24">
        <v>2.4392469829999999</v>
      </c>
      <c r="I24">
        <v>3.1956979190000001</v>
      </c>
      <c r="J24">
        <v>1.8450022829999999</v>
      </c>
      <c r="K24">
        <v>0.75645093600000002</v>
      </c>
      <c r="L24">
        <v>3.0596987740000001</v>
      </c>
      <c r="M24">
        <v>0</v>
      </c>
      <c r="N24">
        <v>-0.75645093600000002</v>
      </c>
      <c r="O24">
        <v>0</v>
      </c>
      <c r="P24">
        <v>-0.75645093600000002</v>
      </c>
      <c r="Q24">
        <v>0</v>
      </c>
    </row>
    <row r="25" spans="1:17" x14ac:dyDescent="0.3">
      <c r="A25" s="5">
        <v>44015.479166666664</v>
      </c>
      <c r="B25">
        <v>-0.794949342</v>
      </c>
      <c r="C25">
        <v>4</v>
      </c>
      <c r="D25">
        <v>1</v>
      </c>
      <c r="E25" s="5">
        <v>44533.868055555555</v>
      </c>
      <c r="F25">
        <v>1</v>
      </c>
      <c r="G25">
        <v>24</v>
      </c>
      <c r="H25">
        <v>2.4115488630000002</v>
      </c>
      <c r="I25">
        <v>3.2064982049999999</v>
      </c>
      <c r="J25">
        <v>1.938900834</v>
      </c>
      <c r="K25">
        <v>0.794949342</v>
      </c>
      <c r="L25">
        <v>3.457173445</v>
      </c>
      <c r="M25">
        <v>0</v>
      </c>
      <c r="N25">
        <v>-0.794949342</v>
      </c>
      <c r="O25">
        <v>0</v>
      </c>
      <c r="P25">
        <v>-0.794949342</v>
      </c>
      <c r="Q25">
        <v>0</v>
      </c>
    </row>
    <row r="26" spans="1:17" x14ac:dyDescent="0.3">
      <c r="A26" s="5">
        <v>44015.5</v>
      </c>
      <c r="B26">
        <v>-0.83786892800000001</v>
      </c>
      <c r="C26">
        <v>4</v>
      </c>
      <c r="D26">
        <v>1</v>
      </c>
      <c r="E26" s="5">
        <v>44533.868055555555</v>
      </c>
      <c r="F26">
        <v>1</v>
      </c>
      <c r="G26">
        <v>25</v>
      </c>
      <c r="H26">
        <v>2.2785121199999998</v>
      </c>
      <c r="I26">
        <v>3.116381048</v>
      </c>
      <c r="J26">
        <v>2.0435827510000002</v>
      </c>
      <c r="K26">
        <v>0.83786892800000001</v>
      </c>
      <c r="L26">
        <v>3.8761079089999999</v>
      </c>
      <c r="M26">
        <v>0</v>
      </c>
      <c r="N26">
        <v>-0.83786892800000001</v>
      </c>
      <c r="O26">
        <v>0</v>
      </c>
      <c r="P26">
        <v>-0.83786892800000001</v>
      </c>
      <c r="Q26">
        <v>0</v>
      </c>
    </row>
    <row r="27" spans="1:17" x14ac:dyDescent="0.3">
      <c r="A27" s="5">
        <v>44015.520833333336</v>
      </c>
      <c r="B27">
        <v>-0.83797071700000003</v>
      </c>
      <c r="C27">
        <v>4</v>
      </c>
      <c r="D27">
        <v>1</v>
      </c>
      <c r="E27" s="5">
        <v>44533.868055555555</v>
      </c>
      <c r="F27">
        <v>1</v>
      </c>
      <c r="G27">
        <v>26</v>
      </c>
      <c r="H27">
        <v>2.221143987</v>
      </c>
      <c r="I27">
        <v>3.0591147040000002</v>
      </c>
      <c r="J27">
        <v>2.043831017</v>
      </c>
      <c r="K27">
        <v>0.83797071700000003</v>
      </c>
      <c r="L27">
        <v>4.2950932670000004</v>
      </c>
      <c r="M27">
        <v>0</v>
      </c>
      <c r="N27">
        <v>-0.83797071700000003</v>
      </c>
      <c r="O27">
        <v>0</v>
      </c>
      <c r="P27">
        <v>-0.83797071700000003</v>
      </c>
      <c r="Q27">
        <v>0</v>
      </c>
    </row>
    <row r="28" spans="1:17" x14ac:dyDescent="0.3">
      <c r="A28" s="5">
        <v>44015.541666666664</v>
      </c>
      <c r="B28">
        <v>-0.84523342499999998</v>
      </c>
      <c r="C28">
        <v>4</v>
      </c>
      <c r="D28">
        <v>1</v>
      </c>
      <c r="E28" s="5">
        <v>44533.868055555555</v>
      </c>
      <c r="F28">
        <v>1</v>
      </c>
      <c r="G28">
        <v>27</v>
      </c>
      <c r="H28">
        <v>2.1539993989999999</v>
      </c>
      <c r="I28">
        <v>2.9992328239999999</v>
      </c>
      <c r="J28">
        <v>2.0615449400000001</v>
      </c>
      <c r="K28">
        <v>0.84523342499999998</v>
      </c>
      <c r="L28">
        <v>4.7177099800000004</v>
      </c>
      <c r="M28">
        <v>0</v>
      </c>
      <c r="N28">
        <v>-0.84523342499999998</v>
      </c>
      <c r="O28">
        <v>0</v>
      </c>
      <c r="P28">
        <v>-0.84523342499999998</v>
      </c>
      <c r="Q28">
        <v>0</v>
      </c>
    </row>
    <row r="29" spans="1:17" x14ac:dyDescent="0.3">
      <c r="A29" s="5">
        <v>44015.5625</v>
      </c>
      <c r="B29">
        <v>-0.84527096800000001</v>
      </c>
      <c r="C29">
        <v>4</v>
      </c>
      <c r="D29">
        <v>1</v>
      </c>
      <c r="E29" s="5">
        <v>44533.868055555555</v>
      </c>
      <c r="F29">
        <v>1</v>
      </c>
      <c r="G29">
        <v>28</v>
      </c>
      <c r="H29">
        <v>2.1432551480000002</v>
      </c>
      <c r="I29">
        <v>2.9885261160000001</v>
      </c>
      <c r="J29">
        <v>2.0616365069999998</v>
      </c>
      <c r="K29">
        <v>0.84527096800000001</v>
      </c>
      <c r="L29">
        <v>5.1403454640000001</v>
      </c>
      <c r="M29">
        <v>0</v>
      </c>
      <c r="N29">
        <v>-0.84527096800000001</v>
      </c>
      <c r="O29">
        <v>0</v>
      </c>
      <c r="P29">
        <v>-0.84527096800000001</v>
      </c>
      <c r="Q29">
        <v>0</v>
      </c>
    </row>
    <row r="30" spans="1:17" x14ac:dyDescent="0.3">
      <c r="A30" s="5">
        <v>44015.583333333336</v>
      </c>
      <c r="B30">
        <v>-0.819892018</v>
      </c>
      <c r="C30">
        <v>4</v>
      </c>
      <c r="D30">
        <v>1</v>
      </c>
      <c r="E30" s="5">
        <v>44533.868055555555</v>
      </c>
      <c r="F30">
        <v>1</v>
      </c>
      <c r="G30">
        <v>29</v>
      </c>
      <c r="H30">
        <v>2.1869659170000002</v>
      </c>
      <c r="I30">
        <v>3.0068579359999998</v>
      </c>
      <c r="J30">
        <v>1.9997366299999999</v>
      </c>
      <c r="K30">
        <v>0.819892018</v>
      </c>
      <c r="L30">
        <v>5.5502914729999997</v>
      </c>
      <c r="M30">
        <v>0</v>
      </c>
      <c r="N30">
        <v>-0.819892018</v>
      </c>
      <c r="O30">
        <v>0</v>
      </c>
      <c r="P30">
        <v>-0.819892018</v>
      </c>
      <c r="Q30">
        <v>0</v>
      </c>
    </row>
    <row r="31" spans="1:17" x14ac:dyDescent="0.3">
      <c r="A31" s="5">
        <v>44015.604166666664</v>
      </c>
      <c r="B31">
        <v>-0.77147383400000002</v>
      </c>
      <c r="C31">
        <v>4</v>
      </c>
      <c r="D31">
        <v>1</v>
      </c>
      <c r="E31" s="5">
        <v>44533.868055555555</v>
      </c>
      <c r="F31">
        <v>1</v>
      </c>
      <c r="G31">
        <v>30</v>
      </c>
      <c r="H31">
        <v>2.3051864150000001</v>
      </c>
      <c r="I31">
        <v>3.0766602490000001</v>
      </c>
      <c r="J31">
        <v>1.8816434980000001</v>
      </c>
      <c r="K31">
        <v>0.77147383400000002</v>
      </c>
      <c r="L31">
        <v>5.9360283899999997</v>
      </c>
      <c r="M31">
        <v>0</v>
      </c>
      <c r="N31">
        <v>-0.77147383400000002</v>
      </c>
      <c r="O31">
        <v>0</v>
      </c>
      <c r="P31">
        <v>-0.77147383400000002</v>
      </c>
      <c r="Q31">
        <v>0</v>
      </c>
    </row>
    <row r="32" spans="1:17" x14ac:dyDescent="0.3">
      <c r="A32" s="5">
        <v>44015.625</v>
      </c>
      <c r="B32">
        <v>-0.127943219</v>
      </c>
      <c r="C32">
        <v>4</v>
      </c>
      <c r="D32">
        <v>1</v>
      </c>
      <c r="E32" s="5">
        <v>44533.868055555555</v>
      </c>
      <c r="F32">
        <v>1</v>
      </c>
      <c r="G32">
        <v>31</v>
      </c>
      <c r="H32">
        <v>2.7210408620000002</v>
      </c>
      <c r="I32">
        <v>2.8489840819999999</v>
      </c>
      <c r="J32">
        <v>0.89370479400000002</v>
      </c>
      <c r="K32">
        <v>0.127943219</v>
      </c>
      <c r="L32">
        <v>6</v>
      </c>
      <c r="M32">
        <v>0</v>
      </c>
      <c r="N32">
        <v>-0.127943219</v>
      </c>
      <c r="O32">
        <v>0</v>
      </c>
      <c r="P32">
        <v>-0.127943219</v>
      </c>
      <c r="Q32">
        <v>0</v>
      </c>
    </row>
    <row r="33" spans="1:17" x14ac:dyDescent="0.3">
      <c r="A33" s="5">
        <v>44015.645833333336</v>
      </c>
      <c r="B33">
        <v>1.0703536760000001</v>
      </c>
      <c r="C33">
        <v>4</v>
      </c>
      <c r="D33">
        <v>1</v>
      </c>
      <c r="E33" s="5">
        <v>44533.868055555555</v>
      </c>
      <c r="F33">
        <v>1</v>
      </c>
      <c r="G33">
        <v>32</v>
      </c>
      <c r="H33">
        <v>2.9075419149999999</v>
      </c>
      <c r="I33">
        <v>1.8371882390000001</v>
      </c>
      <c r="J33">
        <v>0.83884867200000002</v>
      </c>
      <c r="K33">
        <v>-1.0703536760000001</v>
      </c>
      <c r="L33">
        <v>5.4648231620000001</v>
      </c>
      <c r="M33">
        <v>1.0703536760000001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5">
        <v>44015.666666666664</v>
      </c>
      <c r="B34">
        <v>1.1284655610000001</v>
      </c>
      <c r="C34">
        <v>4</v>
      </c>
      <c r="D34">
        <v>1</v>
      </c>
      <c r="E34" s="5">
        <v>44533.868055555555</v>
      </c>
      <c r="F34">
        <v>1</v>
      </c>
      <c r="G34">
        <v>33</v>
      </c>
      <c r="H34">
        <v>2.9623644480000002</v>
      </c>
      <c r="I34">
        <v>1.8338988869999999</v>
      </c>
      <c r="J34">
        <v>0.49536433299999999</v>
      </c>
      <c r="K34">
        <v>-1.1284655610000001</v>
      </c>
      <c r="L34">
        <v>4.9005903809999998</v>
      </c>
      <c r="M34">
        <v>1.1284655610000001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5">
        <v>44015.6875</v>
      </c>
      <c r="B35">
        <v>1.288862956</v>
      </c>
      <c r="C35">
        <v>4</v>
      </c>
      <c r="D35">
        <v>1</v>
      </c>
      <c r="E35" s="5">
        <v>44533.868055555555</v>
      </c>
      <c r="F35">
        <v>1</v>
      </c>
      <c r="G35">
        <v>34</v>
      </c>
      <c r="H35">
        <v>3.1136827450000002</v>
      </c>
      <c r="I35">
        <v>1.824819789</v>
      </c>
      <c r="J35">
        <v>0.475158729</v>
      </c>
      <c r="K35">
        <v>-1.288862956</v>
      </c>
      <c r="L35">
        <v>4.2561589040000003</v>
      </c>
      <c r="M35">
        <v>1.288862956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5">
        <v>44015.708333333336</v>
      </c>
      <c r="B36">
        <v>1.309063402</v>
      </c>
      <c r="C36">
        <v>4</v>
      </c>
      <c r="D36">
        <v>1</v>
      </c>
      <c r="E36" s="5">
        <v>44533.868055555555</v>
      </c>
      <c r="F36">
        <v>1</v>
      </c>
      <c r="G36">
        <v>35</v>
      </c>
      <c r="H36">
        <v>3.1327397690000001</v>
      </c>
      <c r="I36">
        <v>1.8236763680000001</v>
      </c>
      <c r="J36">
        <v>0.33191000900000001</v>
      </c>
      <c r="K36">
        <v>-1.309063402</v>
      </c>
      <c r="L36">
        <v>3.6016272030000001</v>
      </c>
      <c r="M36">
        <v>1.309063402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5">
        <v>44015.729166666664</v>
      </c>
      <c r="B37">
        <v>1.282471439</v>
      </c>
      <c r="C37">
        <v>4</v>
      </c>
      <c r="D37">
        <v>1</v>
      </c>
      <c r="E37" s="5">
        <v>44533.868055555555</v>
      </c>
      <c r="F37">
        <v>1</v>
      </c>
      <c r="G37">
        <v>36</v>
      </c>
      <c r="H37">
        <v>3.1076530120000001</v>
      </c>
      <c r="I37">
        <v>1.8251815730000001</v>
      </c>
      <c r="J37">
        <v>0.186233382</v>
      </c>
      <c r="K37">
        <v>-1.282471439</v>
      </c>
      <c r="L37">
        <v>2.960391483</v>
      </c>
      <c r="M37">
        <v>1.282471439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5">
        <v>44015.75</v>
      </c>
      <c r="B38">
        <v>1.1772620300000001</v>
      </c>
      <c r="C38">
        <v>4</v>
      </c>
      <c r="D38">
        <v>1</v>
      </c>
      <c r="E38" s="5">
        <v>44533.868055555555</v>
      </c>
      <c r="F38">
        <v>1</v>
      </c>
      <c r="G38">
        <v>37</v>
      </c>
      <c r="H38">
        <v>3.0083988530000001</v>
      </c>
      <c r="I38">
        <v>1.831136823</v>
      </c>
      <c r="J38">
        <v>0.16399413800000001</v>
      </c>
      <c r="K38">
        <v>-1.1772620300000001</v>
      </c>
      <c r="L38">
        <v>2.3717604680000002</v>
      </c>
      <c r="M38">
        <v>1.1772620300000001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5">
        <v>44015.770833333336</v>
      </c>
      <c r="B39">
        <v>1.136347832</v>
      </c>
      <c r="C39">
        <v>4</v>
      </c>
      <c r="D39">
        <v>1</v>
      </c>
      <c r="E39" s="5">
        <v>44533.868055555555</v>
      </c>
      <c r="F39">
        <v>1</v>
      </c>
      <c r="G39">
        <v>38</v>
      </c>
      <c r="H39">
        <v>2.9698005529999998</v>
      </c>
      <c r="I39">
        <v>1.833452721</v>
      </c>
      <c r="J39">
        <v>7.6115707000000005E-2</v>
      </c>
      <c r="K39">
        <v>-1.136347832</v>
      </c>
      <c r="L39">
        <v>1.8035865520000001</v>
      </c>
      <c r="M39">
        <v>1.136347832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5">
        <v>44015.791666666664</v>
      </c>
      <c r="B40">
        <v>1.061297535</v>
      </c>
      <c r="C40">
        <v>4</v>
      </c>
      <c r="D40">
        <v>1</v>
      </c>
      <c r="E40" s="5">
        <v>44533.868055555555</v>
      </c>
      <c r="F40">
        <v>1</v>
      </c>
      <c r="G40">
        <v>39</v>
      </c>
      <c r="H40">
        <v>2.8989983850000001</v>
      </c>
      <c r="I40">
        <v>1.8377008509999999</v>
      </c>
      <c r="J40">
        <v>3.5738314E-2</v>
      </c>
      <c r="K40">
        <v>-1.061297535</v>
      </c>
      <c r="L40">
        <v>1.2729377850000001</v>
      </c>
      <c r="M40">
        <v>1.061297535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5">
        <v>44015.8125</v>
      </c>
      <c r="B41">
        <v>0.98404419899999995</v>
      </c>
      <c r="C41">
        <v>4</v>
      </c>
      <c r="D41">
        <v>1</v>
      </c>
      <c r="E41" s="5">
        <v>44533.868055555555</v>
      </c>
      <c r="F41">
        <v>1</v>
      </c>
      <c r="G41">
        <v>40</v>
      </c>
      <c r="H41">
        <v>2.82611788</v>
      </c>
      <c r="I41">
        <v>1.842073681</v>
      </c>
      <c r="J41">
        <v>2.5607879E-2</v>
      </c>
      <c r="K41">
        <v>-0.98404419899999995</v>
      </c>
      <c r="L41">
        <v>0.78091568600000005</v>
      </c>
      <c r="M41">
        <v>0.98404419899999995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5">
        <v>44015.833333333336</v>
      </c>
      <c r="B42">
        <v>0.82157332800000005</v>
      </c>
      <c r="C42">
        <v>4</v>
      </c>
      <c r="D42">
        <v>1</v>
      </c>
      <c r="E42" s="5">
        <v>44533.868055555555</v>
      </c>
      <c r="F42">
        <v>1</v>
      </c>
      <c r="G42">
        <v>41</v>
      </c>
      <c r="H42">
        <v>2.672843474</v>
      </c>
      <c r="I42">
        <v>1.851270145</v>
      </c>
      <c r="J42">
        <v>0</v>
      </c>
      <c r="K42">
        <v>-0.82157332800000005</v>
      </c>
      <c r="L42">
        <v>0.370129021</v>
      </c>
      <c r="M42">
        <v>0.82157332800000005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5">
        <v>44015.854166666664</v>
      </c>
      <c r="B43">
        <v>0.74025804299999998</v>
      </c>
      <c r="C43">
        <v>4</v>
      </c>
      <c r="D43">
        <v>1</v>
      </c>
      <c r="E43" s="5">
        <v>44533.868055555555</v>
      </c>
      <c r="F43">
        <v>1</v>
      </c>
      <c r="G43">
        <v>42</v>
      </c>
      <c r="H43">
        <v>2.5961309400000001</v>
      </c>
      <c r="I43">
        <v>1.8558728980000001</v>
      </c>
      <c r="J43">
        <v>0</v>
      </c>
      <c r="K43">
        <v>-0.74025804299999998</v>
      </c>
      <c r="L43">
        <v>1.55431E-15</v>
      </c>
      <c r="M43">
        <v>0.74025804299999998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5">
        <v>44015.875</v>
      </c>
      <c r="B44">
        <v>0</v>
      </c>
      <c r="C44">
        <v>4</v>
      </c>
      <c r="D44">
        <v>1</v>
      </c>
      <c r="E44" s="5">
        <v>44533.868055555555</v>
      </c>
      <c r="F44">
        <v>1</v>
      </c>
      <c r="G44">
        <v>43</v>
      </c>
      <c r="H44">
        <v>2.4646495160000002</v>
      </c>
      <c r="I44">
        <v>2.4646495160000002</v>
      </c>
      <c r="J44">
        <v>0</v>
      </c>
      <c r="K44">
        <v>0</v>
      </c>
      <c r="L44">
        <v>1.55431E-15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5">
        <v>44015.895833333336</v>
      </c>
      <c r="B45">
        <v>0</v>
      </c>
      <c r="C45">
        <v>4</v>
      </c>
      <c r="D45">
        <v>1</v>
      </c>
      <c r="E45" s="5">
        <v>44533.868055555555</v>
      </c>
      <c r="F45">
        <v>1</v>
      </c>
      <c r="G45">
        <v>44</v>
      </c>
      <c r="H45">
        <v>2.2357761690000002</v>
      </c>
      <c r="I45">
        <v>2.2357761690000002</v>
      </c>
      <c r="J45">
        <v>0</v>
      </c>
      <c r="K45">
        <v>0</v>
      </c>
      <c r="L45">
        <v>1.55431E-15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5">
        <v>44015.916666666664</v>
      </c>
      <c r="B46">
        <v>0</v>
      </c>
      <c r="C46">
        <v>4</v>
      </c>
      <c r="D46">
        <v>1</v>
      </c>
      <c r="E46" s="5">
        <v>44533.868055555555</v>
      </c>
      <c r="F46">
        <v>1</v>
      </c>
      <c r="G46">
        <v>45</v>
      </c>
      <c r="H46">
        <v>2.001985044</v>
      </c>
      <c r="I46">
        <v>2.001985044</v>
      </c>
      <c r="J46">
        <v>0</v>
      </c>
      <c r="K46">
        <v>0</v>
      </c>
      <c r="L46">
        <v>1.55431E-15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5">
        <v>44015.9375</v>
      </c>
      <c r="B47">
        <v>0</v>
      </c>
      <c r="C47">
        <v>4</v>
      </c>
      <c r="D47">
        <v>1</v>
      </c>
      <c r="E47" s="5">
        <v>44533.868055555555</v>
      </c>
      <c r="F47">
        <v>1</v>
      </c>
      <c r="G47">
        <v>46</v>
      </c>
      <c r="H47">
        <v>1.798971224</v>
      </c>
      <c r="I47">
        <v>1.798971224</v>
      </c>
      <c r="J47">
        <v>0</v>
      </c>
      <c r="K47">
        <v>0</v>
      </c>
      <c r="L47">
        <v>1.55431E-15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5">
        <v>44015.958333333336</v>
      </c>
      <c r="B48">
        <v>0</v>
      </c>
      <c r="C48">
        <v>4</v>
      </c>
      <c r="D48">
        <v>1</v>
      </c>
      <c r="E48" s="5">
        <v>44533.868055555555</v>
      </c>
      <c r="F48">
        <v>1</v>
      </c>
      <c r="G48">
        <v>47</v>
      </c>
      <c r="H48">
        <v>1.705282011</v>
      </c>
      <c r="I48">
        <v>1.705282011</v>
      </c>
      <c r="J48">
        <v>0</v>
      </c>
      <c r="K48">
        <v>0</v>
      </c>
      <c r="L48">
        <v>1.55431E-15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5">
        <v>44015.979166666664</v>
      </c>
      <c r="B49">
        <v>0</v>
      </c>
      <c r="C49">
        <v>4</v>
      </c>
      <c r="D49">
        <v>1</v>
      </c>
      <c r="E49" s="5">
        <v>44533.868055555555</v>
      </c>
      <c r="F49">
        <v>1</v>
      </c>
      <c r="G49">
        <v>48</v>
      </c>
      <c r="H49">
        <v>1.6021286749999999</v>
      </c>
      <c r="I49">
        <v>1.6021286749999999</v>
      </c>
      <c r="J49">
        <v>0</v>
      </c>
      <c r="K49">
        <v>0</v>
      </c>
      <c r="L49">
        <v>1.55431E-15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5">
        <v>44016</v>
      </c>
      <c r="B50">
        <v>0</v>
      </c>
      <c r="C50">
        <v>4</v>
      </c>
      <c r="D50">
        <v>1</v>
      </c>
      <c r="E50" s="5">
        <v>44533.868055555555</v>
      </c>
      <c r="F50">
        <v>2</v>
      </c>
      <c r="G50">
        <v>1</v>
      </c>
      <c r="H50">
        <v>1.603817442</v>
      </c>
      <c r="I50">
        <v>1.603817442</v>
      </c>
      <c r="J50">
        <v>0</v>
      </c>
      <c r="K50">
        <v>0</v>
      </c>
      <c r="L50">
        <v>1.55431E-15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5">
        <v>44016.020833333336</v>
      </c>
      <c r="B51">
        <v>0</v>
      </c>
      <c r="C51">
        <v>4</v>
      </c>
      <c r="D51">
        <v>1</v>
      </c>
      <c r="E51" s="5">
        <v>44533.868055555555</v>
      </c>
      <c r="F51">
        <v>2</v>
      </c>
      <c r="G51">
        <v>2</v>
      </c>
      <c r="H51">
        <v>1.537901135</v>
      </c>
      <c r="I51">
        <v>1.537901135</v>
      </c>
      <c r="J51">
        <v>0</v>
      </c>
      <c r="K51">
        <v>0</v>
      </c>
      <c r="L51">
        <v>1.55431E-15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5">
        <v>44016.041666666664</v>
      </c>
      <c r="B52">
        <v>0</v>
      </c>
      <c r="C52">
        <v>4</v>
      </c>
      <c r="D52">
        <v>1</v>
      </c>
      <c r="E52" s="5">
        <v>44533.868055555555</v>
      </c>
      <c r="F52">
        <v>2</v>
      </c>
      <c r="G52">
        <v>3</v>
      </c>
      <c r="H52">
        <v>1.4687402060000001</v>
      </c>
      <c r="I52">
        <v>1.4687402060000001</v>
      </c>
      <c r="J52">
        <v>0</v>
      </c>
      <c r="K52">
        <v>0</v>
      </c>
      <c r="L52">
        <v>1.55431E-15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5">
        <v>44016.0625</v>
      </c>
      <c r="B53">
        <v>0</v>
      </c>
      <c r="C53">
        <v>4</v>
      </c>
      <c r="D53">
        <v>1</v>
      </c>
      <c r="E53" s="5">
        <v>44533.868055555555</v>
      </c>
      <c r="F53">
        <v>2</v>
      </c>
      <c r="G53">
        <v>4</v>
      </c>
      <c r="H53">
        <v>1.415516038</v>
      </c>
      <c r="I53">
        <v>1.415516038</v>
      </c>
      <c r="J53">
        <v>0</v>
      </c>
      <c r="K53">
        <v>0</v>
      </c>
      <c r="L53">
        <v>1.55431E-15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5">
        <v>44016.083333333336</v>
      </c>
      <c r="B54">
        <v>0</v>
      </c>
      <c r="C54">
        <v>4</v>
      </c>
      <c r="D54">
        <v>1</v>
      </c>
      <c r="E54" s="5">
        <v>44533.868055555555</v>
      </c>
      <c r="F54">
        <v>2</v>
      </c>
      <c r="G54">
        <v>5</v>
      </c>
      <c r="H54">
        <v>1.4047308220000001</v>
      </c>
      <c r="I54">
        <v>1.4047308220000001</v>
      </c>
      <c r="J54">
        <v>0</v>
      </c>
      <c r="K54">
        <v>0</v>
      </c>
      <c r="L54">
        <v>1.55431E-15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s="5">
        <v>44016.104166666664</v>
      </c>
      <c r="B55">
        <v>0</v>
      </c>
      <c r="C55">
        <v>4</v>
      </c>
      <c r="D55">
        <v>1</v>
      </c>
      <c r="E55" s="5">
        <v>44533.868055555555</v>
      </c>
      <c r="F55">
        <v>2</v>
      </c>
      <c r="G55">
        <v>6</v>
      </c>
      <c r="H55">
        <v>1.373864065</v>
      </c>
      <c r="I55">
        <v>1.373864065</v>
      </c>
      <c r="J55">
        <v>0</v>
      </c>
      <c r="K55">
        <v>0</v>
      </c>
      <c r="L55">
        <v>1.55431E-15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s="5">
        <v>44016.125</v>
      </c>
      <c r="B56">
        <v>0</v>
      </c>
      <c r="C56">
        <v>4</v>
      </c>
      <c r="D56">
        <v>1</v>
      </c>
      <c r="E56" s="5">
        <v>44533.868055555555</v>
      </c>
      <c r="F56">
        <v>2</v>
      </c>
      <c r="G56">
        <v>7</v>
      </c>
      <c r="H56">
        <v>1.3741516890000001</v>
      </c>
      <c r="I56">
        <v>1.3741516890000001</v>
      </c>
      <c r="J56">
        <v>0</v>
      </c>
      <c r="K56">
        <v>0</v>
      </c>
      <c r="L56">
        <v>1.55431E-15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s="5">
        <v>44016.145833333336</v>
      </c>
      <c r="B57">
        <v>0</v>
      </c>
      <c r="C57">
        <v>4</v>
      </c>
      <c r="D57">
        <v>1</v>
      </c>
      <c r="E57" s="5">
        <v>44533.868055555555</v>
      </c>
      <c r="F57">
        <v>2</v>
      </c>
      <c r="G57">
        <v>8</v>
      </c>
      <c r="H57">
        <v>1.357408103</v>
      </c>
      <c r="I57">
        <v>1.357408103</v>
      </c>
      <c r="J57">
        <v>0</v>
      </c>
      <c r="K57">
        <v>0</v>
      </c>
      <c r="L57">
        <v>1.55431E-15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5">
        <v>44016.166666666664</v>
      </c>
      <c r="B58">
        <v>0</v>
      </c>
      <c r="C58">
        <v>4</v>
      </c>
      <c r="D58">
        <v>1</v>
      </c>
      <c r="E58" s="5">
        <v>44533.868055555555</v>
      </c>
      <c r="F58">
        <v>2</v>
      </c>
      <c r="G58">
        <v>9</v>
      </c>
      <c r="H58">
        <v>1.379647522</v>
      </c>
      <c r="I58">
        <v>1.379647522</v>
      </c>
      <c r="J58">
        <v>0</v>
      </c>
      <c r="K58">
        <v>0</v>
      </c>
      <c r="L58">
        <v>1.55431E-15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5">
        <v>44016.1875</v>
      </c>
      <c r="B59">
        <v>0</v>
      </c>
      <c r="C59">
        <v>4</v>
      </c>
      <c r="D59">
        <v>1</v>
      </c>
      <c r="E59" s="5">
        <v>44533.868055555555</v>
      </c>
      <c r="F59">
        <v>2</v>
      </c>
      <c r="G59">
        <v>10</v>
      </c>
      <c r="H59">
        <v>1.462806649</v>
      </c>
      <c r="I59">
        <v>1.462806649</v>
      </c>
      <c r="J59">
        <v>0</v>
      </c>
      <c r="K59">
        <v>0</v>
      </c>
      <c r="L59">
        <v>1.55431E-15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s="5">
        <v>44016.208333333336</v>
      </c>
      <c r="B60">
        <v>0</v>
      </c>
      <c r="C60">
        <v>4</v>
      </c>
      <c r="D60">
        <v>1</v>
      </c>
      <c r="E60" s="5">
        <v>44533.868055555555</v>
      </c>
      <c r="F60">
        <v>2</v>
      </c>
      <c r="G60">
        <v>11</v>
      </c>
      <c r="H60">
        <v>1.624423003</v>
      </c>
      <c r="I60">
        <v>1.624423003</v>
      </c>
      <c r="J60">
        <v>4.5643474000000003E-2</v>
      </c>
      <c r="K60">
        <v>0</v>
      </c>
      <c r="L60">
        <v>1.55431E-15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5">
        <v>44016.229166666664</v>
      </c>
      <c r="B61">
        <v>0</v>
      </c>
      <c r="C61">
        <v>4</v>
      </c>
      <c r="D61">
        <v>1</v>
      </c>
      <c r="E61" s="5">
        <v>44533.868055555555</v>
      </c>
      <c r="F61">
        <v>2</v>
      </c>
      <c r="G61">
        <v>12</v>
      </c>
      <c r="H61">
        <v>1.7321107490000001</v>
      </c>
      <c r="I61">
        <v>1.7321107490000001</v>
      </c>
      <c r="J61">
        <v>4.5643474000000003E-2</v>
      </c>
      <c r="K61">
        <v>0</v>
      </c>
      <c r="L61">
        <v>1.55431E-15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s="5">
        <v>44016.25</v>
      </c>
      <c r="B62">
        <v>-9.8076998999999998E-2</v>
      </c>
      <c r="C62">
        <v>4</v>
      </c>
      <c r="D62">
        <v>1</v>
      </c>
      <c r="E62" s="5">
        <v>44533.868055555555</v>
      </c>
      <c r="F62">
        <v>2</v>
      </c>
      <c r="G62">
        <v>13</v>
      </c>
      <c r="H62">
        <v>2.001983955</v>
      </c>
      <c r="I62">
        <v>2.1000609539999999</v>
      </c>
      <c r="J62">
        <v>0.20432708199999999</v>
      </c>
      <c r="K62">
        <v>9.8076998999999998E-2</v>
      </c>
      <c r="L62">
        <v>4.9038499999999999E-2</v>
      </c>
      <c r="M62">
        <v>0</v>
      </c>
      <c r="N62">
        <v>-9.8076998999999998E-2</v>
      </c>
      <c r="O62">
        <v>0</v>
      </c>
      <c r="P62">
        <v>-9.8076998999999998E-2</v>
      </c>
      <c r="Q62">
        <v>0</v>
      </c>
    </row>
    <row r="63" spans="1:17" x14ac:dyDescent="0.3">
      <c r="A63" s="5">
        <v>44016.270833333336</v>
      </c>
      <c r="B63">
        <v>-0.21164918999999999</v>
      </c>
      <c r="C63">
        <v>4</v>
      </c>
      <c r="D63">
        <v>1</v>
      </c>
      <c r="E63" s="5">
        <v>44533.868055555555</v>
      </c>
      <c r="F63">
        <v>2</v>
      </c>
      <c r="G63">
        <v>14</v>
      </c>
      <c r="H63">
        <v>2.2326374489999998</v>
      </c>
      <c r="I63">
        <v>2.444286639</v>
      </c>
      <c r="J63">
        <v>0.44093581199999998</v>
      </c>
      <c r="K63">
        <v>0.21164918999999999</v>
      </c>
      <c r="L63">
        <v>0.15486309500000001</v>
      </c>
      <c r="M63">
        <v>0</v>
      </c>
      <c r="N63">
        <v>-0.21164918999999999</v>
      </c>
      <c r="O63">
        <v>0</v>
      </c>
      <c r="P63">
        <v>-0.21164918999999999</v>
      </c>
      <c r="Q63">
        <v>0</v>
      </c>
    </row>
    <row r="64" spans="1:17" x14ac:dyDescent="0.3">
      <c r="A64" s="5">
        <v>44016.291666666664</v>
      </c>
      <c r="B64">
        <v>-0.25804669400000002</v>
      </c>
      <c r="C64">
        <v>4</v>
      </c>
      <c r="D64">
        <v>1</v>
      </c>
      <c r="E64" s="5">
        <v>44533.868055555555</v>
      </c>
      <c r="F64">
        <v>2</v>
      </c>
      <c r="G64">
        <v>15</v>
      </c>
      <c r="H64">
        <v>2.5410335599999998</v>
      </c>
      <c r="I64">
        <v>2.7990802549999998</v>
      </c>
      <c r="J64">
        <v>0.53759727999999996</v>
      </c>
      <c r="K64">
        <v>0.25804669400000002</v>
      </c>
      <c r="L64">
        <v>0.28388644200000002</v>
      </c>
      <c r="M64">
        <v>0</v>
      </c>
      <c r="N64">
        <v>-0.25804669400000002</v>
      </c>
      <c r="O64">
        <v>0</v>
      </c>
      <c r="P64">
        <v>-0.25804669400000002</v>
      </c>
      <c r="Q64">
        <v>0</v>
      </c>
    </row>
    <row r="65" spans="1:17" x14ac:dyDescent="0.3">
      <c r="A65" s="5">
        <v>44016.3125</v>
      </c>
      <c r="B65">
        <v>-0.32205493299999999</v>
      </c>
      <c r="C65">
        <v>4</v>
      </c>
      <c r="D65">
        <v>1</v>
      </c>
      <c r="E65" s="5">
        <v>44533.868055555555</v>
      </c>
      <c r="F65">
        <v>2</v>
      </c>
      <c r="G65">
        <v>16</v>
      </c>
      <c r="H65">
        <v>2.619091836</v>
      </c>
      <c r="I65">
        <v>2.9411467689999999</v>
      </c>
      <c r="J65">
        <v>0.67094777699999997</v>
      </c>
      <c r="K65">
        <v>0.32205493299999999</v>
      </c>
      <c r="L65">
        <v>0.44491390800000002</v>
      </c>
      <c r="M65">
        <v>0</v>
      </c>
      <c r="N65">
        <v>-0.32205493299999999</v>
      </c>
      <c r="O65">
        <v>0</v>
      </c>
      <c r="P65">
        <v>-0.32205493299999999</v>
      </c>
      <c r="Q65">
        <v>0</v>
      </c>
    </row>
    <row r="66" spans="1:17" x14ac:dyDescent="0.3">
      <c r="A66" s="5">
        <v>44016.333333333336</v>
      </c>
      <c r="B66">
        <v>-0.37704095399999998</v>
      </c>
      <c r="C66">
        <v>4</v>
      </c>
      <c r="D66">
        <v>1</v>
      </c>
      <c r="E66" s="5">
        <v>44533.868055555555</v>
      </c>
      <c r="F66">
        <v>2</v>
      </c>
      <c r="G66">
        <v>17</v>
      </c>
      <c r="H66">
        <v>2.7545612089999998</v>
      </c>
      <c r="I66">
        <v>3.1316021630000002</v>
      </c>
      <c r="J66">
        <v>0.78550198800000004</v>
      </c>
      <c r="K66">
        <v>0.37704095399999998</v>
      </c>
      <c r="L66">
        <v>0.63343438600000002</v>
      </c>
      <c r="M66">
        <v>0</v>
      </c>
      <c r="N66">
        <v>-0.37704095399999998</v>
      </c>
      <c r="O66">
        <v>0</v>
      </c>
      <c r="P66">
        <v>-0.37704095399999998</v>
      </c>
      <c r="Q66">
        <v>0</v>
      </c>
    </row>
    <row r="67" spans="1:17" x14ac:dyDescent="0.3">
      <c r="A67" s="5">
        <v>44016.354166666664</v>
      </c>
      <c r="B67">
        <v>-0.455441127</v>
      </c>
      <c r="C67">
        <v>4</v>
      </c>
      <c r="D67">
        <v>1</v>
      </c>
      <c r="E67" s="5">
        <v>44533.868055555555</v>
      </c>
      <c r="F67">
        <v>2</v>
      </c>
      <c r="G67">
        <v>18</v>
      </c>
      <c r="H67">
        <v>2.7326154050000002</v>
      </c>
      <c r="I67">
        <v>3.1880565320000001</v>
      </c>
      <c r="J67">
        <v>0.94883568100000004</v>
      </c>
      <c r="K67">
        <v>0.455441127</v>
      </c>
      <c r="L67">
        <v>0.861154949</v>
      </c>
      <c r="M67">
        <v>0</v>
      </c>
      <c r="N67">
        <v>-0.455441127</v>
      </c>
      <c r="O67">
        <v>0</v>
      </c>
      <c r="P67">
        <v>-0.455441127</v>
      </c>
      <c r="Q67">
        <v>0</v>
      </c>
    </row>
    <row r="68" spans="1:17" x14ac:dyDescent="0.3">
      <c r="A68" s="5">
        <v>44016.375</v>
      </c>
      <c r="B68">
        <v>-0.743000718</v>
      </c>
      <c r="C68">
        <v>4</v>
      </c>
      <c r="D68">
        <v>1</v>
      </c>
      <c r="E68" s="5">
        <v>44533.868055555555</v>
      </c>
      <c r="F68">
        <v>2</v>
      </c>
      <c r="G68">
        <v>19</v>
      </c>
      <c r="H68">
        <v>2.6638312580000001</v>
      </c>
      <c r="I68">
        <v>3.4068319759999999</v>
      </c>
      <c r="J68">
        <v>1.547918162</v>
      </c>
      <c r="K68">
        <v>0.743000718</v>
      </c>
      <c r="L68">
        <v>1.232655308</v>
      </c>
      <c r="M68">
        <v>0</v>
      </c>
      <c r="N68">
        <v>-0.743000718</v>
      </c>
      <c r="O68">
        <v>0</v>
      </c>
      <c r="P68">
        <v>-0.743000718</v>
      </c>
      <c r="Q68">
        <v>0</v>
      </c>
    </row>
    <row r="69" spans="1:17" x14ac:dyDescent="0.3">
      <c r="A69" s="5">
        <v>44016.395833333336</v>
      </c>
      <c r="B69">
        <v>-0.76154045500000001</v>
      </c>
      <c r="C69">
        <v>4</v>
      </c>
      <c r="D69">
        <v>1</v>
      </c>
      <c r="E69" s="5">
        <v>44533.868055555555</v>
      </c>
      <c r="F69">
        <v>2</v>
      </c>
      <c r="G69">
        <v>20</v>
      </c>
      <c r="H69">
        <v>2.572695161</v>
      </c>
      <c r="I69">
        <v>3.334235616</v>
      </c>
      <c r="J69">
        <v>1.5865426149999999</v>
      </c>
      <c r="K69">
        <v>0.76154045500000001</v>
      </c>
      <c r="L69">
        <v>1.613425536</v>
      </c>
      <c r="M69">
        <v>0</v>
      </c>
      <c r="N69">
        <v>-0.76154045500000001</v>
      </c>
      <c r="O69">
        <v>0</v>
      </c>
      <c r="P69">
        <v>-0.76154045500000001</v>
      </c>
      <c r="Q69">
        <v>0</v>
      </c>
    </row>
    <row r="70" spans="1:17" x14ac:dyDescent="0.3">
      <c r="A70" s="5">
        <v>44016.416666666664</v>
      </c>
      <c r="B70">
        <v>-0.89232199700000003</v>
      </c>
      <c r="C70">
        <v>4</v>
      </c>
      <c r="D70">
        <v>1</v>
      </c>
      <c r="E70" s="5">
        <v>44533.868055555555</v>
      </c>
      <c r="F70">
        <v>2</v>
      </c>
      <c r="G70">
        <v>21</v>
      </c>
      <c r="H70">
        <v>2.433286163</v>
      </c>
      <c r="I70">
        <v>3.3256081609999999</v>
      </c>
      <c r="J70">
        <v>1.8590041610000001</v>
      </c>
      <c r="K70">
        <v>0.89232199700000003</v>
      </c>
      <c r="L70">
        <v>2.0595865340000001</v>
      </c>
      <c r="M70">
        <v>0</v>
      </c>
      <c r="N70">
        <v>-0.89232199700000003</v>
      </c>
      <c r="O70">
        <v>0</v>
      </c>
      <c r="P70">
        <v>-0.89232199700000003</v>
      </c>
      <c r="Q70">
        <v>0</v>
      </c>
    </row>
    <row r="71" spans="1:17" x14ac:dyDescent="0.3">
      <c r="A71" s="5">
        <v>44016.4375</v>
      </c>
      <c r="B71">
        <v>-0.91835863600000001</v>
      </c>
      <c r="C71">
        <v>4</v>
      </c>
      <c r="D71">
        <v>1</v>
      </c>
      <c r="E71" s="5">
        <v>44533.868055555555</v>
      </c>
      <c r="F71">
        <v>2</v>
      </c>
      <c r="G71">
        <v>22</v>
      </c>
      <c r="H71">
        <v>2.38114633</v>
      </c>
      <c r="I71">
        <v>3.2995049650000001</v>
      </c>
      <c r="J71">
        <v>1.9132471579999999</v>
      </c>
      <c r="K71">
        <v>0.91835863600000001</v>
      </c>
      <c r="L71">
        <v>2.518765852</v>
      </c>
      <c r="M71">
        <v>0</v>
      </c>
      <c r="N71">
        <v>-0.91835863600000001</v>
      </c>
      <c r="O71">
        <v>0</v>
      </c>
      <c r="P71">
        <v>-0.91835863600000001</v>
      </c>
      <c r="Q71">
        <v>0</v>
      </c>
    </row>
    <row r="72" spans="1:17" x14ac:dyDescent="0.3">
      <c r="A72" s="5">
        <v>44016.458333333336</v>
      </c>
      <c r="B72">
        <v>-0.89052638100000003</v>
      </c>
      <c r="C72">
        <v>4</v>
      </c>
      <c r="D72">
        <v>1</v>
      </c>
      <c r="E72" s="5">
        <v>44533.868055555555</v>
      </c>
      <c r="F72">
        <v>2</v>
      </c>
      <c r="G72">
        <v>23</v>
      </c>
      <c r="H72">
        <v>2.4351424800000001</v>
      </c>
      <c r="I72">
        <v>3.325668861</v>
      </c>
      <c r="J72">
        <v>1.855263294</v>
      </c>
      <c r="K72">
        <v>0.89052638100000003</v>
      </c>
      <c r="L72">
        <v>2.964029043</v>
      </c>
      <c r="M72">
        <v>0</v>
      </c>
      <c r="N72">
        <v>-0.89052638100000003</v>
      </c>
      <c r="O72">
        <v>0</v>
      </c>
      <c r="P72">
        <v>-0.89052638100000003</v>
      </c>
      <c r="Q72">
        <v>0</v>
      </c>
    </row>
    <row r="73" spans="1:17" x14ac:dyDescent="0.3">
      <c r="A73" s="5">
        <v>44016.479166666664</v>
      </c>
      <c r="B73">
        <v>-0.89064554900000004</v>
      </c>
      <c r="C73">
        <v>4</v>
      </c>
      <c r="D73">
        <v>1</v>
      </c>
      <c r="E73" s="5">
        <v>44533.868055555555</v>
      </c>
      <c r="F73">
        <v>2</v>
      </c>
      <c r="G73">
        <v>24</v>
      </c>
      <c r="H73">
        <v>2.3885717990000002</v>
      </c>
      <c r="I73">
        <v>3.279217348</v>
      </c>
      <c r="J73">
        <v>1.8555115600000001</v>
      </c>
      <c r="K73">
        <v>0.89064554900000004</v>
      </c>
      <c r="L73">
        <v>3.4093518170000001</v>
      </c>
      <c r="M73">
        <v>0</v>
      </c>
      <c r="N73">
        <v>-0.89064554900000004</v>
      </c>
      <c r="O73">
        <v>0</v>
      </c>
      <c r="P73">
        <v>-0.89064554900000004</v>
      </c>
      <c r="Q73">
        <v>0</v>
      </c>
    </row>
    <row r="74" spans="1:17" x14ac:dyDescent="0.3">
      <c r="A74" s="5">
        <v>44016.5</v>
      </c>
      <c r="B74">
        <v>-0.768535038</v>
      </c>
      <c r="C74">
        <v>4</v>
      </c>
      <c r="D74">
        <v>1</v>
      </c>
      <c r="E74" s="5">
        <v>44533.868055555555</v>
      </c>
      <c r="F74">
        <v>2</v>
      </c>
      <c r="G74">
        <v>25</v>
      </c>
      <c r="H74">
        <v>2.4334307420000001</v>
      </c>
      <c r="I74">
        <v>3.2019657800000001</v>
      </c>
      <c r="J74">
        <v>1.6011146620000001</v>
      </c>
      <c r="K74">
        <v>0.768535038</v>
      </c>
      <c r="L74">
        <v>3.7936193359999999</v>
      </c>
      <c r="M74">
        <v>0</v>
      </c>
      <c r="N74">
        <v>-0.768535038</v>
      </c>
      <c r="O74">
        <v>0</v>
      </c>
      <c r="P74">
        <v>-0.768535038</v>
      </c>
      <c r="Q74">
        <v>0</v>
      </c>
    </row>
    <row r="75" spans="1:17" x14ac:dyDescent="0.3">
      <c r="A75" s="5">
        <v>44016.520833333336</v>
      </c>
      <c r="B75">
        <v>-0.76865420500000003</v>
      </c>
      <c r="C75">
        <v>4</v>
      </c>
      <c r="D75">
        <v>1</v>
      </c>
      <c r="E75" s="5">
        <v>44533.868055555555</v>
      </c>
      <c r="F75">
        <v>2</v>
      </c>
      <c r="G75">
        <v>26</v>
      </c>
      <c r="H75">
        <v>2.3824226130000001</v>
      </c>
      <c r="I75">
        <v>3.151076819</v>
      </c>
      <c r="J75">
        <v>1.6013629279999999</v>
      </c>
      <c r="K75">
        <v>0.76865420500000003</v>
      </c>
      <c r="L75">
        <v>4.1779464390000003</v>
      </c>
      <c r="M75">
        <v>0</v>
      </c>
      <c r="N75">
        <v>-0.76865420500000003</v>
      </c>
      <c r="O75">
        <v>0</v>
      </c>
      <c r="P75">
        <v>-0.76865420500000003</v>
      </c>
      <c r="Q75">
        <v>0</v>
      </c>
    </row>
    <row r="76" spans="1:17" x14ac:dyDescent="0.3">
      <c r="A76" s="5">
        <v>44016.541666666664</v>
      </c>
      <c r="B76">
        <v>-0.628664475</v>
      </c>
      <c r="C76">
        <v>4</v>
      </c>
      <c r="D76">
        <v>1</v>
      </c>
      <c r="E76" s="5">
        <v>44533.868055555555</v>
      </c>
      <c r="F76">
        <v>2</v>
      </c>
      <c r="G76">
        <v>27</v>
      </c>
      <c r="H76">
        <v>2.3823863099999998</v>
      </c>
      <c r="I76">
        <v>3.0110507850000001</v>
      </c>
      <c r="J76">
        <v>1.3097176559999999</v>
      </c>
      <c r="K76">
        <v>0.628664475</v>
      </c>
      <c r="L76">
        <v>4.4922786759999997</v>
      </c>
      <c r="M76">
        <v>0</v>
      </c>
      <c r="N76">
        <v>-0.628664475</v>
      </c>
      <c r="O76">
        <v>0</v>
      </c>
      <c r="P76">
        <v>-0.628664475</v>
      </c>
      <c r="Q76">
        <v>0</v>
      </c>
    </row>
    <row r="77" spans="1:17" x14ac:dyDescent="0.3">
      <c r="A77" s="5">
        <v>44016.5625</v>
      </c>
      <c r="B77">
        <v>-0.60542623600000001</v>
      </c>
      <c r="C77">
        <v>4</v>
      </c>
      <c r="D77">
        <v>1</v>
      </c>
      <c r="E77" s="5">
        <v>44533.868055555555</v>
      </c>
      <c r="F77">
        <v>2</v>
      </c>
      <c r="G77">
        <v>28</v>
      </c>
      <c r="H77">
        <v>2.368595655</v>
      </c>
      <c r="I77">
        <v>2.974021891</v>
      </c>
      <c r="J77">
        <v>1.261304658</v>
      </c>
      <c r="K77">
        <v>0.60542623600000001</v>
      </c>
      <c r="L77">
        <v>4.7949917940000004</v>
      </c>
      <c r="M77">
        <v>0</v>
      </c>
      <c r="N77">
        <v>-0.60542623600000001</v>
      </c>
      <c r="O77">
        <v>0</v>
      </c>
      <c r="P77">
        <v>-0.60542623600000001</v>
      </c>
      <c r="Q77">
        <v>0</v>
      </c>
    </row>
    <row r="78" spans="1:17" x14ac:dyDescent="0.3">
      <c r="A78" s="5">
        <v>44016.583333333336</v>
      </c>
      <c r="B78">
        <v>-0.92304188200000004</v>
      </c>
      <c r="C78">
        <v>4</v>
      </c>
      <c r="D78">
        <v>1</v>
      </c>
      <c r="E78" s="5">
        <v>44533.868055555555</v>
      </c>
      <c r="F78">
        <v>2</v>
      </c>
      <c r="G78">
        <v>29</v>
      </c>
      <c r="H78">
        <v>2.3561977490000001</v>
      </c>
      <c r="I78">
        <v>3.2792396309999998</v>
      </c>
      <c r="J78">
        <v>1.9230039219999999</v>
      </c>
      <c r="K78">
        <v>0.92304188200000004</v>
      </c>
      <c r="L78">
        <v>5.2565127350000003</v>
      </c>
      <c r="M78">
        <v>0</v>
      </c>
      <c r="N78">
        <v>-0.92304188200000004</v>
      </c>
      <c r="O78">
        <v>0</v>
      </c>
      <c r="P78">
        <v>-0.92304188200000004</v>
      </c>
      <c r="Q78">
        <v>0</v>
      </c>
    </row>
    <row r="79" spans="1:17" x14ac:dyDescent="0.3">
      <c r="A79" s="5">
        <v>44016.604166666664</v>
      </c>
      <c r="B79">
        <v>-0.81282101200000001</v>
      </c>
      <c r="C79">
        <v>4</v>
      </c>
      <c r="D79">
        <v>1</v>
      </c>
      <c r="E79" s="5">
        <v>44533.868055555555</v>
      </c>
      <c r="F79">
        <v>2</v>
      </c>
      <c r="G79">
        <v>30</v>
      </c>
      <c r="H79">
        <v>2.443699445</v>
      </c>
      <c r="I79">
        <v>3.2565204560000001</v>
      </c>
      <c r="J79">
        <v>1.6933771070000001</v>
      </c>
      <c r="K79">
        <v>0.81282101200000001</v>
      </c>
      <c r="L79">
        <v>5.6629232409999997</v>
      </c>
      <c r="M79">
        <v>0</v>
      </c>
      <c r="N79">
        <v>-0.81282101200000001</v>
      </c>
      <c r="O79">
        <v>0</v>
      </c>
      <c r="P79">
        <v>-0.81282101200000001</v>
      </c>
      <c r="Q79">
        <v>0</v>
      </c>
    </row>
    <row r="80" spans="1:17" x14ac:dyDescent="0.3">
      <c r="A80" s="5">
        <v>44016.625</v>
      </c>
      <c r="B80">
        <v>-0.67415351800000001</v>
      </c>
      <c r="C80">
        <v>4</v>
      </c>
      <c r="D80">
        <v>1</v>
      </c>
      <c r="E80" s="5">
        <v>44533.868055555555</v>
      </c>
      <c r="F80">
        <v>2</v>
      </c>
      <c r="G80">
        <v>31</v>
      </c>
      <c r="H80">
        <v>2.492587608</v>
      </c>
      <c r="I80">
        <v>3.1667411269999999</v>
      </c>
      <c r="J80">
        <v>1.801353008</v>
      </c>
      <c r="K80">
        <v>0.67415351800000001</v>
      </c>
      <c r="L80">
        <v>6</v>
      </c>
      <c r="M80">
        <v>0</v>
      </c>
      <c r="N80">
        <v>-0.67415351800000001</v>
      </c>
      <c r="O80">
        <v>0</v>
      </c>
      <c r="P80">
        <v>-0.67415351800000001</v>
      </c>
      <c r="Q80">
        <v>0</v>
      </c>
    </row>
    <row r="81" spans="1:17" x14ac:dyDescent="0.3">
      <c r="A81" s="5">
        <v>44016.645833333336</v>
      </c>
      <c r="B81">
        <v>0.94769078200000001</v>
      </c>
      <c r="C81">
        <v>4</v>
      </c>
      <c r="D81">
        <v>1</v>
      </c>
      <c r="E81" s="5">
        <v>44533.868055555555</v>
      </c>
      <c r="F81">
        <v>2</v>
      </c>
      <c r="G81">
        <v>32</v>
      </c>
      <c r="H81">
        <v>2.695738821</v>
      </c>
      <c r="I81">
        <v>1.7480480389999999</v>
      </c>
      <c r="J81">
        <v>1.669109626</v>
      </c>
      <c r="K81">
        <v>-0.94769078200000001</v>
      </c>
      <c r="L81">
        <v>5.5261546089999998</v>
      </c>
      <c r="M81">
        <v>0.94769078200000001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5">
        <v>44016.666666666664</v>
      </c>
      <c r="B82">
        <v>1.1079540459999999</v>
      </c>
      <c r="C82">
        <v>4</v>
      </c>
      <c r="D82">
        <v>1</v>
      </c>
      <c r="E82" s="5">
        <v>44533.868055555555</v>
      </c>
      <c r="F82">
        <v>2</v>
      </c>
      <c r="G82">
        <v>33</v>
      </c>
      <c r="H82">
        <v>2.84693058</v>
      </c>
      <c r="I82">
        <v>1.738976533</v>
      </c>
      <c r="J82">
        <v>1.3815509029999999</v>
      </c>
      <c r="K82">
        <v>-1.1079540459999999</v>
      </c>
      <c r="L82">
        <v>4.9721775859999999</v>
      </c>
      <c r="M82">
        <v>1.1079540459999999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s="5">
        <v>44016.6875</v>
      </c>
      <c r="B83">
        <v>1.2436373570000001</v>
      </c>
      <c r="C83">
        <v>4</v>
      </c>
      <c r="D83">
        <v>1</v>
      </c>
      <c r="E83" s="5">
        <v>44533.868055555555</v>
      </c>
      <c r="F83">
        <v>2</v>
      </c>
      <c r="G83">
        <v>34</v>
      </c>
      <c r="H83">
        <v>2.974933703</v>
      </c>
      <c r="I83">
        <v>1.7312963459999999</v>
      </c>
      <c r="J83">
        <v>1.308233633</v>
      </c>
      <c r="K83">
        <v>-1.2436373570000001</v>
      </c>
      <c r="L83">
        <v>4.3503589079999996</v>
      </c>
      <c r="M83">
        <v>1.2436373570000001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s="5">
        <v>44016.708333333336</v>
      </c>
      <c r="B84">
        <v>1.291917516</v>
      </c>
      <c r="C84">
        <v>4</v>
      </c>
      <c r="D84">
        <v>1</v>
      </c>
      <c r="E84" s="5">
        <v>44533.868055555555</v>
      </c>
      <c r="F84">
        <v>2</v>
      </c>
      <c r="G84">
        <v>35</v>
      </c>
      <c r="H84">
        <v>3.0204810219999998</v>
      </c>
      <c r="I84">
        <v>1.7285635070000001</v>
      </c>
      <c r="J84">
        <v>0.98205408199999999</v>
      </c>
      <c r="K84">
        <v>-1.291917516</v>
      </c>
      <c r="L84">
        <v>3.7044001500000001</v>
      </c>
      <c r="M84">
        <v>1.291917516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5">
        <v>44016.729166666664</v>
      </c>
      <c r="B85">
        <v>1.2766517690000001</v>
      </c>
      <c r="C85">
        <v>4</v>
      </c>
      <c r="D85">
        <v>1</v>
      </c>
      <c r="E85" s="5">
        <v>44533.868055555555</v>
      </c>
      <c r="F85">
        <v>2</v>
      </c>
      <c r="G85">
        <v>36</v>
      </c>
      <c r="H85">
        <v>3.0060793750000001</v>
      </c>
      <c r="I85">
        <v>1.729427606</v>
      </c>
      <c r="J85">
        <v>0.71205434300000003</v>
      </c>
      <c r="K85">
        <v>-1.2766517690000001</v>
      </c>
      <c r="L85">
        <v>3.0660742660000002</v>
      </c>
      <c r="M85">
        <v>1.2766517690000001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5">
        <v>44016.75</v>
      </c>
      <c r="B86">
        <v>1.1880505530000001</v>
      </c>
      <c r="C86">
        <v>4</v>
      </c>
      <c r="D86">
        <v>1</v>
      </c>
      <c r="E86" s="5">
        <v>44533.868055555555</v>
      </c>
      <c r="F86">
        <v>2</v>
      </c>
      <c r="G86">
        <v>37</v>
      </c>
      <c r="H86">
        <v>2.9224933219999998</v>
      </c>
      <c r="I86">
        <v>1.7344427689999999</v>
      </c>
      <c r="J86">
        <v>0.39140348800000002</v>
      </c>
      <c r="K86">
        <v>-1.1880505530000001</v>
      </c>
      <c r="L86">
        <v>2.4720489890000001</v>
      </c>
      <c r="M86">
        <v>1.1880505530000001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5">
        <v>44016.770833333336</v>
      </c>
      <c r="B87">
        <v>1.1457740030000001</v>
      </c>
      <c r="C87">
        <v>4</v>
      </c>
      <c r="D87">
        <v>1</v>
      </c>
      <c r="E87" s="5">
        <v>44533.868055555555</v>
      </c>
      <c r="F87">
        <v>2</v>
      </c>
      <c r="G87">
        <v>38</v>
      </c>
      <c r="H87">
        <v>2.882609784</v>
      </c>
      <c r="I87">
        <v>1.7368357809999999</v>
      </c>
      <c r="J87">
        <v>0.20701023599999999</v>
      </c>
      <c r="K87">
        <v>-1.1457740030000001</v>
      </c>
      <c r="L87">
        <v>1.8991619870000001</v>
      </c>
      <c r="M87">
        <v>1.1457740030000001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5">
        <v>44016.791666666664</v>
      </c>
      <c r="B88">
        <v>1.072793141</v>
      </c>
      <c r="C88">
        <v>4</v>
      </c>
      <c r="D88">
        <v>1</v>
      </c>
      <c r="E88" s="5">
        <v>44533.868055555555</v>
      </c>
      <c r="F88">
        <v>2</v>
      </c>
      <c r="G88">
        <v>39</v>
      </c>
      <c r="H88">
        <v>2.8137599149999999</v>
      </c>
      <c r="I88">
        <v>1.740966773</v>
      </c>
      <c r="J88">
        <v>7.7404921000000002E-2</v>
      </c>
      <c r="K88">
        <v>-1.072793141</v>
      </c>
      <c r="L88">
        <v>1.3627654170000001</v>
      </c>
      <c r="M88">
        <v>1.072793141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s="5">
        <v>44016.8125</v>
      </c>
      <c r="B89">
        <v>1.0039942100000001</v>
      </c>
      <c r="C89">
        <v>4</v>
      </c>
      <c r="D89">
        <v>1</v>
      </c>
      <c r="E89" s="5">
        <v>44533.868055555555</v>
      </c>
      <c r="F89">
        <v>2</v>
      </c>
      <c r="G89">
        <v>40</v>
      </c>
      <c r="H89">
        <v>2.7488552620000002</v>
      </c>
      <c r="I89">
        <v>1.7448610529999999</v>
      </c>
      <c r="J89">
        <v>5.7753091999999999E-2</v>
      </c>
      <c r="K89">
        <v>-1.0039942100000001</v>
      </c>
      <c r="L89">
        <v>0.86076831200000004</v>
      </c>
      <c r="M89">
        <v>1.0039942100000001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s="5">
        <v>44016.833333333336</v>
      </c>
      <c r="B90">
        <v>0.89868790799999998</v>
      </c>
      <c r="C90">
        <v>4</v>
      </c>
      <c r="D90">
        <v>1</v>
      </c>
      <c r="E90" s="5">
        <v>44533.868055555555</v>
      </c>
      <c r="F90">
        <v>2</v>
      </c>
      <c r="G90">
        <v>41</v>
      </c>
      <c r="H90">
        <v>2.6495096939999998</v>
      </c>
      <c r="I90">
        <v>1.750821787</v>
      </c>
      <c r="J90">
        <v>0</v>
      </c>
      <c r="K90">
        <v>-0.89868790799999998</v>
      </c>
      <c r="L90">
        <v>0.41142435799999999</v>
      </c>
      <c r="M90">
        <v>0.89868790799999998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s="5">
        <v>44016.854166666664</v>
      </c>
      <c r="B91">
        <v>0.82284871500000001</v>
      </c>
      <c r="C91">
        <v>4</v>
      </c>
      <c r="D91">
        <v>1</v>
      </c>
      <c r="E91" s="5">
        <v>44533.868055555555</v>
      </c>
      <c r="F91">
        <v>2</v>
      </c>
      <c r="G91">
        <v>42</v>
      </c>
      <c r="H91">
        <v>2.5779632860000001</v>
      </c>
      <c r="I91">
        <v>1.755114571</v>
      </c>
      <c r="J91">
        <v>0</v>
      </c>
      <c r="K91">
        <v>-0.82284871500000001</v>
      </c>
      <c r="L91">
        <v>0</v>
      </c>
      <c r="M91">
        <v>0.82284871500000001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s="5">
        <v>44016.875</v>
      </c>
      <c r="B92">
        <v>0</v>
      </c>
      <c r="C92">
        <v>4</v>
      </c>
      <c r="D92">
        <v>1</v>
      </c>
      <c r="E92" s="5">
        <v>44533.868055555555</v>
      </c>
      <c r="F92">
        <v>2</v>
      </c>
      <c r="G92">
        <v>43</v>
      </c>
      <c r="H92">
        <v>2.4324874990000001</v>
      </c>
      <c r="I92">
        <v>2.4324874990000001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s="5">
        <v>44016.895833333336</v>
      </c>
      <c r="B93">
        <v>0</v>
      </c>
      <c r="C93">
        <v>4</v>
      </c>
      <c r="D93">
        <v>1</v>
      </c>
      <c r="E93" s="5">
        <v>44533.868055555555</v>
      </c>
      <c r="F93">
        <v>2</v>
      </c>
      <c r="G93">
        <v>44</v>
      </c>
      <c r="H93">
        <v>2.2100777589999998</v>
      </c>
      <c r="I93">
        <v>2.2100777589999998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s="5">
        <v>44016.916666666664</v>
      </c>
      <c r="B94">
        <v>0</v>
      </c>
      <c r="C94">
        <v>4</v>
      </c>
      <c r="D94">
        <v>1</v>
      </c>
      <c r="E94" s="5">
        <v>44533.868055555555</v>
      </c>
      <c r="F94">
        <v>2</v>
      </c>
      <c r="G94">
        <v>45</v>
      </c>
      <c r="H94">
        <v>1.993457823</v>
      </c>
      <c r="I94">
        <v>1.993457823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s="5">
        <v>44016.9375</v>
      </c>
      <c r="B95">
        <v>0</v>
      </c>
      <c r="C95">
        <v>4</v>
      </c>
      <c r="D95">
        <v>1</v>
      </c>
      <c r="E95" s="5">
        <v>44533.868055555555</v>
      </c>
      <c r="F95">
        <v>2</v>
      </c>
      <c r="G95">
        <v>46</v>
      </c>
      <c r="H95">
        <v>1.7948299510000001</v>
      </c>
      <c r="I95">
        <v>1.7948299510000001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s="5">
        <v>44016.958333333336</v>
      </c>
      <c r="B96">
        <v>0</v>
      </c>
      <c r="C96">
        <v>4</v>
      </c>
      <c r="D96">
        <v>1</v>
      </c>
      <c r="E96" s="5">
        <v>44533.868055555555</v>
      </c>
      <c r="F96">
        <v>2</v>
      </c>
      <c r="G96">
        <v>47</v>
      </c>
      <c r="H96">
        <v>1.7180851399999999</v>
      </c>
      <c r="I96">
        <v>1.7180851399999999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s="5">
        <v>44016.979166666664</v>
      </c>
      <c r="B97">
        <v>0</v>
      </c>
      <c r="C97">
        <v>4</v>
      </c>
      <c r="D97">
        <v>1</v>
      </c>
      <c r="E97" s="5">
        <v>44533.868055555555</v>
      </c>
      <c r="F97">
        <v>2</v>
      </c>
      <c r="G97">
        <v>48</v>
      </c>
      <c r="H97">
        <v>1.609357573</v>
      </c>
      <c r="I97">
        <v>1.609357573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s="5">
        <v>44017</v>
      </c>
      <c r="B98">
        <v>0</v>
      </c>
      <c r="C98">
        <v>4</v>
      </c>
      <c r="D98">
        <v>1</v>
      </c>
      <c r="E98" s="5">
        <v>44533.868055555555</v>
      </c>
      <c r="F98">
        <v>3</v>
      </c>
      <c r="G98">
        <v>1</v>
      </c>
      <c r="H98">
        <v>1.6259017099999999</v>
      </c>
      <c r="I98">
        <v>1.6259017099999999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s="5">
        <v>44017.020833333336</v>
      </c>
      <c r="B99">
        <v>0</v>
      </c>
      <c r="C99">
        <v>4</v>
      </c>
      <c r="D99">
        <v>1</v>
      </c>
      <c r="E99" s="5">
        <v>44533.868055555555</v>
      </c>
      <c r="F99">
        <v>3</v>
      </c>
      <c r="G99">
        <v>2</v>
      </c>
      <c r="H99">
        <v>1.569339955</v>
      </c>
      <c r="I99">
        <v>1.569339955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s="5">
        <v>44017.041666666664</v>
      </c>
      <c r="B100">
        <v>0</v>
      </c>
      <c r="C100">
        <v>4</v>
      </c>
      <c r="D100">
        <v>1</v>
      </c>
      <c r="E100" s="5">
        <v>44533.868055555555</v>
      </c>
      <c r="F100">
        <v>3</v>
      </c>
      <c r="G100">
        <v>3</v>
      </c>
      <c r="H100">
        <v>1.492234303</v>
      </c>
      <c r="I100">
        <v>1.492234303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s="5">
        <v>44017.0625</v>
      </c>
      <c r="B101">
        <v>0</v>
      </c>
      <c r="C101">
        <v>4</v>
      </c>
      <c r="D101">
        <v>1</v>
      </c>
      <c r="E101" s="5">
        <v>44533.868055555555</v>
      </c>
      <c r="F101">
        <v>3</v>
      </c>
      <c r="G101">
        <v>4</v>
      </c>
      <c r="H101">
        <v>1.452723776</v>
      </c>
      <c r="I101">
        <v>1.452723776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s="5">
        <v>44017.083333333336</v>
      </c>
      <c r="B102">
        <v>0</v>
      </c>
      <c r="C102">
        <v>4</v>
      </c>
      <c r="D102">
        <v>1</v>
      </c>
      <c r="E102" s="5">
        <v>44533.868055555555</v>
      </c>
      <c r="F102">
        <v>3</v>
      </c>
      <c r="G102">
        <v>5</v>
      </c>
      <c r="H102">
        <v>1.4305566679999999</v>
      </c>
      <c r="I102">
        <v>1.4305566679999999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s="5">
        <v>44017.104166666664</v>
      </c>
      <c r="B103">
        <v>0</v>
      </c>
      <c r="C103">
        <v>4</v>
      </c>
      <c r="D103">
        <v>1</v>
      </c>
      <c r="E103" s="5">
        <v>44533.868055555555</v>
      </c>
      <c r="F103">
        <v>3</v>
      </c>
      <c r="G103">
        <v>6</v>
      </c>
      <c r="H103">
        <v>1.395228487</v>
      </c>
      <c r="I103">
        <v>1.395228487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s="5">
        <v>44017.125</v>
      </c>
      <c r="B104">
        <v>0</v>
      </c>
      <c r="C104">
        <v>4</v>
      </c>
      <c r="D104">
        <v>1</v>
      </c>
      <c r="E104" s="5">
        <v>44533.868055555555</v>
      </c>
      <c r="F104">
        <v>3</v>
      </c>
      <c r="G104">
        <v>7</v>
      </c>
      <c r="H104">
        <v>1.382920615</v>
      </c>
      <c r="I104">
        <v>1.382920615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s="5">
        <v>44017.145833333336</v>
      </c>
      <c r="B105">
        <v>0</v>
      </c>
      <c r="C105">
        <v>4</v>
      </c>
      <c r="D105">
        <v>1</v>
      </c>
      <c r="E105" s="5">
        <v>44533.868055555555</v>
      </c>
      <c r="F105">
        <v>3</v>
      </c>
      <c r="G105">
        <v>8</v>
      </c>
      <c r="H105">
        <v>1.364925918</v>
      </c>
      <c r="I105">
        <v>1.364925918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s="5">
        <v>44017.166666666664</v>
      </c>
      <c r="B106">
        <v>0</v>
      </c>
      <c r="C106">
        <v>4</v>
      </c>
      <c r="D106">
        <v>1</v>
      </c>
      <c r="E106" s="5">
        <v>44533.868055555555</v>
      </c>
      <c r="F106">
        <v>3</v>
      </c>
      <c r="G106">
        <v>9</v>
      </c>
      <c r="H106">
        <v>1.3324211509999999</v>
      </c>
      <c r="I106">
        <v>1.3324211509999999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 s="5">
        <v>44017.1875</v>
      </c>
      <c r="B107">
        <v>0</v>
      </c>
      <c r="C107">
        <v>4</v>
      </c>
      <c r="D107">
        <v>1</v>
      </c>
      <c r="E107" s="5">
        <v>44533.868055555555</v>
      </c>
      <c r="F107">
        <v>3</v>
      </c>
      <c r="G107">
        <v>10</v>
      </c>
      <c r="H107">
        <v>1.39597295</v>
      </c>
      <c r="I107">
        <v>1.39597295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 s="5">
        <v>44017.208333333336</v>
      </c>
      <c r="B108">
        <v>0</v>
      </c>
      <c r="C108">
        <v>4</v>
      </c>
      <c r="D108">
        <v>1</v>
      </c>
      <c r="E108" s="5">
        <v>44533.868055555555</v>
      </c>
      <c r="F108">
        <v>3</v>
      </c>
      <c r="G108">
        <v>11</v>
      </c>
      <c r="H108">
        <v>1.428769188</v>
      </c>
      <c r="I108">
        <v>1.428769188</v>
      </c>
      <c r="J108">
        <v>8.7069857000000001E-2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s="5">
        <v>44017.229166666664</v>
      </c>
      <c r="B109">
        <v>0</v>
      </c>
      <c r="C109">
        <v>4</v>
      </c>
      <c r="D109">
        <v>1</v>
      </c>
      <c r="E109" s="5">
        <v>44533.868055555555</v>
      </c>
      <c r="F109">
        <v>3</v>
      </c>
      <c r="G109">
        <v>12</v>
      </c>
      <c r="H109">
        <v>1.5315537749999999</v>
      </c>
      <c r="I109">
        <v>1.5315537749999999</v>
      </c>
      <c r="J109">
        <v>0.13300072199999999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 s="5">
        <v>44017.25</v>
      </c>
      <c r="B110">
        <v>-0.17938438500000001</v>
      </c>
      <c r="C110">
        <v>4</v>
      </c>
      <c r="D110">
        <v>1</v>
      </c>
      <c r="E110" s="5">
        <v>44533.868055555555</v>
      </c>
      <c r="F110">
        <v>3</v>
      </c>
      <c r="G110">
        <v>13</v>
      </c>
      <c r="H110">
        <v>1.7265382920000001</v>
      </c>
      <c r="I110">
        <v>1.905922677</v>
      </c>
      <c r="J110">
        <v>0.35173408699999997</v>
      </c>
      <c r="K110">
        <v>0.17938438500000001</v>
      </c>
      <c r="L110">
        <v>8.9692192000000004E-2</v>
      </c>
      <c r="M110">
        <v>0</v>
      </c>
      <c r="N110">
        <v>-0.17938438500000001</v>
      </c>
      <c r="O110">
        <v>0</v>
      </c>
      <c r="P110">
        <v>-0.17938438500000001</v>
      </c>
      <c r="Q110">
        <v>0</v>
      </c>
    </row>
    <row r="111" spans="1:17" x14ac:dyDescent="0.3">
      <c r="A111" s="5">
        <v>44017.270833333336</v>
      </c>
      <c r="B111">
        <v>-0.33583413099999998</v>
      </c>
      <c r="C111">
        <v>4</v>
      </c>
      <c r="D111">
        <v>1</v>
      </c>
      <c r="E111" s="5">
        <v>44533.868055555555</v>
      </c>
      <c r="F111">
        <v>3</v>
      </c>
      <c r="G111">
        <v>14</v>
      </c>
      <c r="H111">
        <v>1.9724921129999999</v>
      </c>
      <c r="I111">
        <v>2.3083262439999999</v>
      </c>
      <c r="J111">
        <v>0.65849829599999998</v>
      </c>
      <c r="K111">
        <v>0.33583413099999998</v>
      </c>
      <c r="L111">
        <v>0.25760925800000001</v>
      </c>
      <c r="M111">
        <v>0</v>
      </c>
      <c r="N111">
        <v>-0.33583413099999998</v>
      </c>
      <c r="O111">
        <v>0</v>
      </c>
      <c r="P111">
        <v>-0.33583413099999998</v>
      </c>
      <c r="Q111">
        <v>0</v>
      </c>
    </row>
    <row r="112" spans="1:17" x14ac:dyDescent="0.3">
      <c r="A112" s="5">
        <v>44017.291666666664</v>
      </c>
      <c r="B112">
        <v>-0.48870546100000001</v>
      </c>
      <c r="C112">
        <v>4</v>
      </c>
      <c r="D112">
        <v>1</v>
      </c>
      <c r="E112" s="5">
        <v>44533.868055555555</v>
      </c>
      <c r="F112">
        <v>3</v>
      </c>
      <c r="G112">
        <v>15</v>
      </c>
      <c r="H112">
        <v>2.2289571480000001</v>
      </c>
      <c r="I112">
        <v>2.717662609</v>
      </c>
      <c r="J112">
        <v>0.95824600199999999</v>
      </c>
      <c r="K112">
        <v>0.48870546100000001</v>
      </c>
      <c r="L112">
        <v>0.50196198800000003</v>
      </c>
      <c r="M112">
        <v>0</v>
      </c>
      <c r="N112">
        <v>-0.48870546100000001</v>
      </c>
      <c r="O112">
        <v>0</v>
      </c>
      <c r="P112">
        <v>-0.48870546100000001</v>
      </c>
      <c r="Q112">
        <v>0</v>
      </c>
    </row>
    <row r="113" spans="1:17" x14ac:dyDescent="0.3">
      <c r="A113" s="5">
        <v>44017.3125</v>
      </c>
      <c r="B113">
        <v>-0.46864405100000001</v>
      </c>
      <c r="C113">
        <v>4</v>
      </c>
      <c r="D113">
        <v>1</v>
      </c>
      <c r="E113" s="5">
        <v>44533.868055555555</v>
      </c>
      <c r="F113">
        <v>3</v>
      </c>
      <c r="G113">
        <v>16</v>
      </c>
      <c r="H113">
        <v>2.3640616990000001</v>
      </c>
      <c r="I113">
        <v>2.8327057500000001</v>
      </c>
      <c r="J113">
        <v>0.91890990299999997</v>
      </c>
      <c r="K113">
        <v>0.46864405100000001</v>
      </c>
      <c r="L113">
        <v>0.73628401399999999</v>
      </c>
      <c r="M113">
        <v>0</v>
      </c>
      <c r="N113">
        <v>-0.46864405100000001</v>
      </c>
      <c r="O113">
        <v>0</v>
      </c>
      <c r="P113">
        <v>-0.46864405100000001</v>
      </c>
      <c r="Q113">
        <v>0</v>
      </c>
    </row>
    <row r="114" spans="1:17" x14ac:dyDescent="0.3">
      <c r="A114" s="5">
        <v>44017.333333333336</v>
      </c>
      <c r="B114">
        <v>-0.69678679399999999</v>
      </c>
      <c r="C114">
        <v>4</v>
      </c>
      <c r="D114">
        <v>1</v>
      </c>
      <c r="E114" s="5">
        <v>44533.868055555555</v>
      </c>
      <c r="F114">
        <v>3</v>
      </c>
      <c r="G114">
        <v>17</v>
      </c>
      <c r="H114">
        <v>2.601802196</v>
      </c>
      <c r="I114">
        <v>3.2985889890000002</v>
      </c>
      <c r="J114">
        <v>1.3662486149999999</v>
      </c>
      <c r="K114">
        <v>0.69678679399999999</v>
      </c>
      <c r="L114">
        <v>1.0846774100000001</v>
      </c>
      <c r="M114">
        <v>0</v>
      </c>
      <c r="N114">
        <v>-0.69678679399999999</v>
      </c>
      <c r="O114">
        <v>0</v>
      </c>
      <c r="P114">
        <v>-0.69678679399999999</v>
      </c>
      <c r="Q114">
        <v>0</v>
      </c>
    </row>
    <row r="115" spans="1:17" x14ac:dyDescent="0.3">
      <c r="A115" s="5">
        <v>44017.354166666664</v>
      </c>
      <c r="B115">
        <v>-0.74184312200000002</v>
      </c>
      <c r="C115">
        <v>4</v>
      </c>
      <c r="D115">
        <v>1</v>
      </c>
      <c r="E115" s="5">
        <v>44533.868055555555</v>
      </c>
      <c r="F115">
        <v>3</v>
      </c>
      <c r="G115">
        <v>18</v>
      </c>
      <c r="H115">
        <v>2.6142843569999998</v>
      </c>
      <c r="I115">
        <v>3.3561274800000001</v>
      </c>
      <c r="J115">
        <v>1.454594358</v>
      </c>
      <c r="K115">
        <v>0.74184312200000002</v>
      </c>
      <c r="L115">
        <v>1.455598972</v>
      </c>
      <c r="M115">
        <v>0</v>
      </c>
      <c r="N115">
        <v>-0.74184312200000002</v>
      </c>
      <c r="O115">
        <v>0</v>
      </c>
      <c r="P115">
        <v>-0.74184312200000002</v>
      </c>
      <c r="Q115">
        <v>0</v>
      </c>
    </row>
    <row r="116" spans="1:17" x14ac:dyDescent="0.3">
      <c r="A116" s="5">
        <v>44017.375</v>
      </c>
      <c r="B116">
        <v>-0.55755483800000005</v>
      </c>
      <c r="C116">
        <v>4</v>
      </c>
      <c r="D116">
        <v>1</v>
      </c>
      <c r="E116" s="5">
        <v>44533.868055555555</v>
      </c>
      <c r="F116">
        <v>3</v>
      </c>
      <c r="G116">
        <v>19</v>
      </c>
      <c r="H116">
        <v>2.712594894</v>
      </c>
      <c r="I116">
        <v>3.2701497320000001</v>
      </c>
      <c r="J116">
        <v>1.09324478</v>
      </c>
      <c r="K116">
        <v>0.55755483800000005</v>
      </c>
      <c r="L116">
        <v>1.7343763910000001</v>
      </c>
      <c r="M116">
        <v>0</v>
      </c>
      <c r="N116">
        <v>-0.55755483800000005</v>
      </c>
      <c r="O116">
        <v>0</v>
      </c>
      <c r="P116">
        <v>-0.55755483800000005</v>
      </c>
      <c r="Q116">
        <v>0</v>
      </c>
    </row>
    <row r="117" spans="1:17" x14ac:dyDescent="0.3">
      <c r="A117" s="5">
        <v>44017.395833333336</v>
      </c>
      <c r="B117">
        <v>-0.56631796300000004</v>
      </c>
      <c r="C117">
        <v>4</v>
      </c>
      <c r="D117">
        <v>1</v>
      </c>
      <c r="E117" s="5">
        <v>44533.868055555555</v>
      </c>
      <c r="F117">
        <v>3</v>
      </c>
      <c r="G117">
        <v>20</v>
      </c>
      <c r="H117">
        <v>2.6394355759999999</v>
      </c>
      <c r="I117">
        <v>3.2057535389999998</v>
      </c>
      <c r="J117">
        <v>1.1104273790000001</v>
      </c>
      <c r="K117">
        <v>0.56631796300000004</v>
      </c>
      <c r="L117">
        <v>2.0175353720000002</v>
      </c>
      <c r="M117">
        <v>0</v>
      </c>
      <c r="N117">
        <v>-0.56631796300000004</v>
      </c>
      <c r="O117">
        <v>0</v>
      </c>
      <c r="P117">
        <v>-0.56631796300000004</v>
      </c>
      <c r="Q117">
        <v>0</v>
      </c>
    </row>
    <row r="118" spans="1:17" x14ac:dyDescent="0.3">
      <c r="A118" s="5">
        <v>44017.416666666664</v>
      </c>
      <c r="B118">
        <v>-0.60391994400000004</v>
      </c>
      <c r="C118">
        <v>4</v>
      </c>
      <c r="D118">
        <v>1</v>
      </c>
      <c r="E118" s="5">
        <v>44533.868055555555</v>
      </c>
      <c r="F118">
        <v>3</v>
      </c>
      <c r="G118">
        <v>21</v>
      </c>
      <c r="H118">
        <v>2.7757321780000002</v>
      </c>
      <c r="I118">
        <v>3.379652122</v>
      </c>
      <c r="J118">
        <v>1.184156752</v>
      </c>
      <c r="K118">
        <v>0.60391994400000004</v>
      </c>
      <c r="L118">
        <v>2.3194953439999999</v>
      </c>
      <c r="M118">
        <v>0</v>
      </c>
      <c r="N118">
        <v>-0.60391994400000004</v>
      </c>
      <c r="O118">
        <v>0</v>
      </c>
      <c r="P118">
        <v>-0.60391994400000004</v>
      </c>
      <c r="Q118">
        <v>0</v>
      </c>
    </row>
    <row r="119" spans="1:17" x14ac:dyDescent="0.3">
      <c r="A119" s="5">
        <v>44017.4375</v>
      </c>
      <c r="B119">
        <v>-0.58114860499999998</v>
      </c>
      <c r="C119">
        <v>4</v>
      </c>
      <c r="D119">
        <v>1</v>
      </c>
      <c r="E119" s="5">
        <v>44533.868055555555</v>
      </c>
      <c r="F119">
        <v>3</v>
      </c>
      <c r="G119">
        <v>22</v>
      </c>
      <c r="H119">
        <v>2.7534184700000002</v>
      </c>
      <c r="I119">
        <v>3.3345670749999998</v>
      </c>
      <c r="J119">
        <v>1.139507069</v>
      </c>
      <c r="K119">
        <v>0.58114860499999998</v>
      </c>
      <c r="L119">
        <v>2.610069647</v>
      </c>
      <c r="M119">
        <v>0</v>
      </c>
      <c r="N119">
        <v>-0.58114860499999998</v>
      </c>
      <c r="O119">
        <v>0</v>
      </c>
      <c r="P119">
        <v>-0.58114860499999998</v>
      </c>
      <c r="Q119">
        <v>0</v>
      </c>
    </row>
    <row r="120" spans="1:17" x14ac:dyDescent="0.3">
      <c r="A120" s="5">
        <v>44017.458333333336</v>
      </c>
      <c r="B120">
        <v>-0.59864623299999997</v>
      </c>
      <c r="C120">
        <v>4</v>
      </c>
      <c r="D120">
        <v>1</v>
      </c>
      <c r="E120" s="5">
        <v>44533.868055555555</v>
      </c>
      <c r="F120">
        <v>3</v>
      </c>
      <c r="G120">
        <v>23</v>
      </c>
      <c r="H120">
        <v>2.670429838</v>
      </c>
      <c r="I120">
        <v>3.2690760700000001</v>
      </c>
      <c r="J120">
        <v>1.173816142</v>
      </c>
      <c r="K120">
        <v>0.59864623299999997</v>
      </c>
      <c r="L120">
        <v>2.909392763</v>
      </c>
      <c r="M120">
        <v>0</v>
      </c>
      <c r="N120">
        <v>-0.59864623299999997</v>
      </c>
      <c r="O120">
        <v>0</v>
      </c>
      <c r="P120">
        <v>-0.59864623299999997</v>
      </c>
      <c r="Q120">
        <v>0</v>
      </c>
    </row>
    <row r="121" spans="1:17" x14ac:dyDescent="0.3">
      <c r="A121" s="5">
        <v>44017.479166666664</v>
      </c>
      <c r="B121">
        <v>-0.68533389499999997</v>
      </c>
      <c r="C121">
        <v>4</v>
      </c>
      <c r="D121">
        <v>1</v>
      </c>
      <c r="E121" s="5">
        <v>44533.868055555555</v>
      </c>
      <c r="F121">
        <v>3</v>
      </c>
      <c r="G121">
        <v>24</v>
      </c>
      <c r="H121">
        <v>2.6142731669999999</v>
      </c>
      <c r="I121">
        <v>3.2996070620000002</v>
      </c>
      <c r="J121">
        <v>1.34379195</v>
      </c>
      <c r="K121">
        <v>0.68533389499999997</v>
      </c>
      <c r="L121">
        <v>3.2520597100000002</v>
      </c>
      <c r="M121">
        <v>0</v>
      </c>
      <c r="N121">
        <v>-0.68533389499999997</v>
      </c>
      <c r="O121">
        <v>0</v>
      </c>
      <c r="P121">
        <v>-0.68533389499999997</v>
      </c>
      <c r="Q121">
        <v>0</v>
      </c>
    </row>
    <row r="122" spans="1:17" x14ac:dyDescent="0.3">
      <c r="A122" s="5">
        <v>44017.5</v>
      </c>
      <c r="B122">
        <v>-0.59733192499999999</v>
      </c>
      <c r="C122">
        <v>4</v>
      </c>
      <c r="D122">
        <v>1</v>
      </c>
      <c r="E122" s="5">
        <v>44533.868055555555</v>
      </c>
      <c r="F122">
        <v>3</v>
      </c>
      <c r="G122">
        <v>25</v>
      </c>
      <c r="H122">
        <v>2.3327352069999998</v>
      </c>
      <c r="I122">
        <v>2.9300671330000001</v>
      </c>
      <c r="J122">
        <v>1.1712390690000001</v>
      </c>
      <c r="K122">
        <v>0.59733192499999999</v>
      </c>
      <c r="L122">
        <v>3.5507256730000001</v>
      </c>
      <c r="M122">
        <v>0</v>
      </c>
      <c r="N122">
        <v>-0.59733192499999999</v>
      </c>
      <c r="O122">
        <v>0</v>
      </c>
      <c r="P122">
        <v>-0.59733192499999999</v>
      </c>
      <c r="Q122">
        <v>0</v>
      </c>
    </row>
    <row r="123" spans="1:17" x14ac:dyDescent="0.3">
      <c r="A123" s="5">
        <v>44017.520833333336</v>
      </c>
      <c r="B123">
        <v>-0.65496290400000001</v>
      </c>
      <c r="C123">
        <v>4</v>
      </c>
      <c r="D123">
        <v>1</v>
      </c>
      <c r="E123" s="5">
        <v>44533.868055555555</v>
      </c>
      <c r="F123">
        <v>3</v>
      </c>
      <c r="G123">
        <v>26</v>
      </c>
      <c r="H123">
        <v>2.2926835780000001</v>
      </c>
      <c r="I123">
        <v>2.9476464820000001</v>
      </c>
      <c r="J123">
        <v>1.284240987</v>
      </c>
      <c r="K123">
        <v>0.65496290400000001</v>
      </c>
      <c r="L123">
        <v>3.8782071249999999</v>
      </c>
      <c r="M123">
        <v>0</v>
      </c>
      <c r="N123">
        <v>-0.65496290400000001</v>
      </c>
      <c r="O123">
        <v>0</v>
      </c>
      <c r="P123">
        <v>-0.65496290400000001</v>
      </c>
      <c r="Q123">
        <v>0</v>
      </c>
    </row>
    <row r="124" spans="1:17" x14ac:dyDescent="0.3">
      <c r="A124" s="5">
        <v>44017.541666666664</v>
      </c>
      <c r="B124">
        <v>-0.80324308799999999</v>
      </c>
      <c r="C124">
        <v>4</v>
      </c>
      <c r="D124">
        <v>1</v>
      </c>
      <c r="E124" s="5">
        <v>44533.868055555555</v>
      </c>
      <c r="F124">
        <v>3</v>
      </c>
      <c r="G124">
        <v>27</v>
      </c>
      <c r="H124">
        <v>2.118190958</v>
      </c>
      <c r="I124">
        <v>2.9214340459999999</v>
      </c>
      <c r="J124">
        <v>1.574986448</v>
      </c>
      <c r="K124">
        <v>0.80324308799999999</v>
      </c>
      <c r="L124">
        <v>4.2798286689999996</v>
      </c>
      <c r="M124">
        <v>0</v>
      </c>
      <c r="N124">
        <v>-0.80324308799999999</v>
      </c>
      <c r="O124">
        <v>0</v>
      </c>
      <c r="P124">
        <v>-0.80324308799999999</v>
      </c>
      <c r="Q124">
        <v>0</v>
      </c>
    </row>
    <row r="125" spans="1:17" x14ac:dyDescent="0.3">
      <c r="A125" s="5">
        <v>44017.5625</v>
      </c>
      <c r="B125">
        <v>-0.85046761100000001</v>
      </c>
      <c r="C125">
        <v>4</v>
      </c>
      <c r="D125">
        <v>1</v>
      </c>
      <c r="E125" s="5">
        <v>44533.868055555555</v>
      </c>
      <c r="F125">
        <v>3</v>
      </c>
      <c r="G125">
        <v>28</v>
      </c>
      <c r="H125">
        <v>2.0985269479999999</v>
      </c>
      <c r="I125">
        <v>2.948994559</v>
      </c>
      <c r="J125">
        <v>1.66758355</v>
      </c>
      <c r="K125">
        <v>0.85046761100000001</v>
      </c>
      <c r="L125">
        <v>4.705062474</v>
      </c>
      <c r="M125">
        <v>0</v>
      </c>
      <c r="N125">
        <v>-0.85046761100000001</v>
      </c>
      <c r="O125">
        <v>0</v>
      </c>
      <c r="P125">
        <v>-0.85046761100000001</v>
      </c>
      <c r="Q125">
        <v>0</v>
      </c>
    </row>
    <row r="126" spans="1:17" x14ac:dyDescent="0.3">
      <c r="A126" s="5">
        <v>44017.583333333336</v>
      </c>
      <c r="B126">
        <v>-0.85642696399999996</v>
      </c>
      <c r="C126">
        <v>4</v>
      </c>
      <c r="D126">
        <v>1</v>
      </c>
      <c r="E126" s="5">
        <v>44533.868055555555</v>
      </c>
      <c r="F126">
        <v>3</v>
      </c>
      <c r="G126">
        <v>29</v>
      </c>
      <c r="H126">
        <v>2.25994465</v>
      </c>
      <c r="I126">
        <v>3.416371614</v>
      </c>
      <c r="J126">
        <v>2.2675038509999998</v>
      </c>
      <c r="K126">
        <v>0.85642696399999996</v>
      </c>
      <c r="L126">
        <v>5.1332759560000003</v>
      </c>
      <c r="M126">
        <v>0</v>
      </c>
      <c r="N126">
        <v>-1.156426964</v>
      </c>
      <c r="O126">
        <v>0</v>
      </c>
      <c r="P126">
        <v>-1.156426964</v>
      </c>
      <c r="Q126">
        <v>0</v>
      </c>
    </row>
    <row r="127" spans="1:17" x14ac:dyDescent="0.3">
      <c r="A127" s="5">
        <v>44017.604166666664</v>
      </c>
      <c r="B127">
        <v>-0.89797903599999995</v>
      </c>
      <c r="C127">
        <v>4</v>
      </c>
      <c r="D127">
        <v>1</v>
      </c>
      <c r="E127" s="5">
        <v>44533.868055555555</v>
      </c>
      <c r="F127">
        <v>3</v>
      </c>
      <c r="G127">
        <v>30</v>
      </c>
      <c r="H127">
        <v>2.3205858070000001</v>
      </c>
      <c r="I127">
        <v>3.4185648419999999</v>
      </c>
      <c r="J127">
        <v>2.1529000699999998</v>
      </c>
      <c r="K127">
        <v>0.89797903599999995</v>
      </c>
      <c r="L127">
        <v>5.5822654739999997</v>
      </c>
      <c r="M127">
        <v>0</v>
      </c>
      <c r="N127">
        <v>-1.0979790359999999</v>
      </c>
      <c r="O127">
        <v>0</v>
      </c>
      <c r="P127">
        <v>-1.0979790359999999</v>
      </c>
      <c r="Q127">
        <v>0</v>
      </c>
    </row>
    <row r="128" spans="1:17" x14ac:dyDescent="0.3">
      <c r="A128" s="5">
        <v>44017.625</v>
      </c>
      <c r="B128">
        <v>-0.83546905199999999</v>
      </c>
      <c r="C128">
        <v>4</v>
      </c>
      <c r="D128">
        <v>1</v>
      </c>
      <c r="E128" s="5">
        <v>44533.868055555555</v>
      </c>
      <c r="F128">
        <v>3</v>
      </c>
      <c r="G128">
        <v>31</v>
      </c>
      <c r="H128">
        <v>2.4784460209999999</v>
      </c>
      <c r="I128">
        <v>3.313915073</v>
      </c>
      <c r="J128">
        <v>1.9653843449999999</v>
      </c>
      <c r="K128">
        <v>0.83546905199999999</v>
      </c>
      <c r="L128">
        <v>6</v>
      </c>
      <c r="M128">
        <v>0</v>
      </c>
      <c r="N128">
        <v>-0.83546905199999999</v>
      </c>
      <c r="O128">
        <v>0</v>
      </c>
      <c r="P128">
        <v>-0.83546905199999999</v>
      </c>
      <c r="Q128">
        <v>0</v>
      </c>
    </row>
    <row r="129" spans="1:17" x14ac:dyDescent="0.3">
      <c r="A129" s="5">
        <v>44017.645833333336</v>
      </c>
      <c r="B129">
        <v>0.85019439399999996</v>
      </c>
      <c r="C129">
        <v>4</v>
      </c>
      <c r="D129">
        <v>1</v>
      </c>
      <c r="E129" s="5">
        <v>44533.868055555555</v>
      </c>
      <c r="F129">
        <v>3</v>
      </c>
      <c r="G129">
        <v>32</v>
      </c>
      <c r="H129">
        <v>2.6440434449999999</v>
      </c>
      <c r="I129">
        <v>1.793849051</v>
      </c>
      <c r="J129">
        <v>1.920685599</v>
      </c>
      <c r="K129">
        <v>-0.85019439399999996</v>
      </c>
      <c r="L129">
        <v>5.5749028029999996</v>
      </c>
      <c r="M129">
        <v>0.85019439399999996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s="5">
        <v>44017.666666666664</v>
      </c>
      <c r="B130">
        <v>1.1941695699999999</v>
      </c>
      <c r="C130">
        <v>4</v>
      </c>
      <c r="D130">
        <v>1</v>
      </c>
      <c r="E130" s="5">
        <v>44533.868055555555</v>
      </c>
      <c r="F130">
        <v>3</v>
      </c>
      <c r="G130">
        <v>33</v>
      </c>
      <c r="H130">
        <v>2.9685483279999998</v>
      </c>
      <c r="I130">
        <v>1.7743787579999999</v>
      </c>
      <c r="J130">
        <v>1.109472912</v>
      </c>
      <c r="K130">
        <v>-1.1941695699999999</v>
      </c>
      <c r="L130">
        <v>4.9778180179999998</v>
      </c>
      <c r="M130">
        <v>1.1941695699999999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 s="5">
        <v>44017.6875</v>
      </c>
      <c r="B131">
        <v>1.3052124039999999</v>
      </c>
      <c r="C131">
        <v>4</v>
      </c>
      <c r="D131">
        <v>1</v>
      </c>
      <c r="E131" s="5">
        <v>44533.868055555555</v>
      </c>
      <c r="F131">
        <v>3</v>
      </c>
      <c r="G131">
        <v>34</v>
      </c>
      <c r="H131">
        <v>3.0733057179999999</v>
      </c>
      <c r="I131">
        <v>1.7680933139999999</v>
      </c>
      <c r="J131">
        <v>1.0724604069999999</v>
      </c>
      <c r="K131">
        <v>-1.3052124039999999</v>
      </c>
      <c r="L131">
        <v>4.3252118160000004</v>
      </c>
      <c r="M131">
        <v>1.3052124039999999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s="5">
        <v>44017.708333333336</v>
      </c>
      <c r="B132">
        <v>1.3297524679999999</v>
      </c>
      <c r="C132">
        <v>4</v>
      </c>
      <c r="D132">
        <v>1</v>
      </c>
      <c r="E132" s="5">
        <v>44533.868055555555</v>
      </c>
      <c r="F132">
        <v>3</v>
      </c>
      <c r="G132">
        <v>35</v>
      </c>
      <c r="H132">
        <v>3.0964567220000001</v>
      </c>
      <c r="I132">
        <v>1.766704254</v>
      </c>
      <c r="J132">
        <v>0.88606643600000001</v>
      </c>
      <c r="K132">
        <v>-1.3297524679999999</v>
      </c>
      <c r="L132">
        <v>3.6603355820000001</v>
      </c>
      <c r="M132">
        <v>1.3297524679999999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s="5">
        <v>44017.729166666664</v>
      </c>
      <c r="B133">
        <v>1.3217655530000001</v>
      </c>
      <c r="C133">
        <v>4</v>
      </c>
      <c r="D133">
        <v>1</v>
      </c>
      <c r="E133" s="5">
        <v>44533.868055555555</v>
      </c>
      <c r="F133">
        <v>3</v>
      </c>
      <c r="G133">
        <v>36</v>
      </c>
      <c r="H133">
        <v>3.0889218970000001</v>
      </c>
      <c r="I133">
        <v>1.767156344</v>
      </c>
      <c r="J133">
        <v>0.63542140999999996</v>
      </c>
      <c r="K133">
        <v>-1.3217655530000001</v>
      </c>
      <c r="L133">
        <v>2.9994528050000002</v>
      </c>
      <c r="M133">
        <v>1.3217655530000001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s="5">
        <v>44017.75</v>
      </c>
      <c r="B134">
        <v>1.2023421649999999</v>
      </c>
      <c r="C134">
        <v>4</v>
      </c>
      <c r="D134">
        <v>1</v>
      </c>
      <c r="E134" s="5">
        <v>44533.868055555555</v>
      </c>
      <c r="F134">
        <v>3</v>
      </c>
      <c r="G134">
        <v>37</v>
      </c>
      <c r="H134">
        <v>2.9762583230000001</v>
      </c>
      <c r="I134">
        <v>1.773916158</v>
      </c>
      <c r="J134">
        <v>0.36806618200000002</v>
      </c>
      <c r="K134">
        <v>-1.2023421649999999</v>
      </c>
      <c r="L134">
        <v>2.3982817230000002</v>
      </c>
      <c r="M134">
        <v>1.2023421649999999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s="5">
        <v>44017.770833333336</v>
      </c>
      <c r="B135">
        <v>1.1686615600000001</v>
      </c>
      <c r="C135">
        <v>4</v>
      </c>
      <c r="D135">
        <v>1</v>
      </c>
      <c r="E135" s="5">
        <v>44533.868055555555</v>
      </c>
      <c r="F135">
        <v>3</v>
      </c>
      <c r="G135">
        <v>38</v>
      </c>
      <c r="H135">
        <v>2.9444841670000002</v>
      </c>
      <c r="I135">
        <v>1.7758226070000001</v>
      </c>
      <c r="J135">
        <v>0.27941011300000002</v>
      </c>
      <c r="K135">
        <v>-1.1686615600000001</v>
      </c>
      <c r="L135">
        <v>1.813950943</v>
      </c>
      <c r="M135">
        <v>1.1686615600000001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s="5">
        <v>44017.791666666664</v>
      </c>
      <c r="B136">
        <v>1.055950685</v>
      </c>
      <c r="C136">
        <v>4</v>
      </c>
      <c r="D136">
        <v>1</v>
      </c>
      <c r="E136" s="5">
        <v>44533.868055555555</v>
      </c>
      <c r="F136">
        <v>3</v>
      </c>
      <c r="G136">
        <v>39</v>
      </c>
      <c r="H136">
        <v>2.838153154</v>
      </c>
      <c r="I136">
        <v>1.7822024679999999</v>
      </c>
      <c r="J136">
        <v>6.3602318000000005E-2</v>
      </c>
      <c r="K136">
        <v>-1.055950685</v>
      </c>
      <c r="L136">
        <v>1.2859756</v>
      </c>
      <c r="M136">
        <v>1.055950685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s="5">
        <v>44017.8125</v>
      </c>
      <c r="B137">
        <v>0.98018018600000001</v>
      </c>
      <c r="C137">
        <v>4</v>
      </c>
      <c r="D137">
        <v>1</v>
      </c>
      <c r="E137" s="5">
        <v>44533.868055555555</v>
      </c>
      <c r="F137">
        <v>3</v>
      </c>
      <c r="G137">
        <v>40</v>
      </c>
      <c r="H137">
        <v>2.7666715499999999</v>
      </c>
      <c r="I137">
        <v>1.786491364</v>
      </c>
      <c r="J137">
        <v>5.8644309999999998E-2</v>
      </c>
      <c r="K137">
        <v>-0.98018018600000001</v>
      </c>
      <c r="L137">
        <v>0.79588550800000002</v>
      </c>
      <c r="M137">
        <v>0.98018018600000001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s="5">
        <v>44017.833333333336</v>
      </c>
      <c r="B138">
        <v>0.83391132599999995</v>
      </c>
      <c r="C138">
        <v>4</v>
      </c>
      <c r="D138">
        <v>1</v>
      </c>
      <c r="E138" s="5">
        <v>44533.868055555555</v>
      </c>
      <c r="F138">
        <v>3</v>
      </c>
      <c r="G138">
        <v>41</v>
      </c>
      <c r="H138">
        <v>2.62868206</v>
      </c>
      <c r="I138">
        <v>1.7947707340000001</v>
      </c>
      <c r="J138">
        <v>0</v>
      </c>
      <c r="K138">
        <v>-0.83391132599999995</v>
      </c>
      <c r="L138">
        <v>0.37892984499999999</v>
      </c>
      <c r="M138">
        <v>0.83391132599999995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 s="5">
        <v>44017.854166666664</v>
      </c>
      <c r="B139">
        <v>0.757859689</v>
      </c>
      <c r="C139">
        <v>4</v>
      </c>
      <c r="D139">
        <v>1</v>
      </c>
      <c r="E139" s="5">
        <v>44533.868055555555</v>
      </c>
      <c r="F139">
        <v>3</v>
      </c>
      <c r="G139">
        <v>42</v>
      </c>
      <c r="H139">
        <v>2.5569352329999999</v>
      </c>
      <c r="I139">
        <v>1.7990755430000001</v>
      </c>
      <c r="J139">
        <v>0</v>
      </c>
      <c r="K139">
        <v>-0.757859689</v>
      </c>
      <c r="L139">
        <v>5.2180499999999997E-15</v>
      </c>
      <c r="M139">
        <v>0.757859689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s="5">
        <v>44017.875</v>
      </c>
      <c r="B140">
        <v>0</v>
      </c>
      <c r="C140">
        <v>4</v>
      </c>
      <c r="D140">
        <v>1</v>
      </c>
      <c r="E140" s="5">
        <v>44533.868055555555</v>
      </c>
      <c r="F140">
        <v>3</v>
      </c>
      <c r="G140">
        <v>43</v>
      </c>
      <c r="H140">
        <v>2.384714701</v>
      </c>
      <c r="I140">
        <v>2.384714701</v>
      </c>
      <c r="J140">
        <v>0</v>
      </c>
      <c r="K140">
        <v>0</v>
      </c>
      <c r="L140">
        <v>5.2180499999999997E-15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 s="5">
        <v>44017.895833333336</v>
      </c>
      <c r="B141">
        <v>0</v>
      </c>
      <c r="C141">
        <v>4</v>
      </c>
      <c r="D141">
        <v>1</v>
      </c>
      <c r="E141" s="5">
        <v>44533.868055555555</v>
      </c>
      <c r="F141">
        <v>3</v>
      </c>
      <c r="G141">
        <v>44</v>
      </c>
      <c r="H141">
        <v>2.1695373679999999</v>
      </c>
      <c r="I141">
        <v>2.1695373679999999</v>
      </c>
      <c r="J141">
        <v>0</v>
      </c>
      <c r="K141">
        <v>0</v>
      </c>
      <c r="L141">
        <v>5.2180499999999997E-15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 s="5">
        <v>44017.916666666664</v>
      </c>
      <c r="B142">
        <v>0</v>
      </c>
      <c r="C142">
        <v>4</v>
      </c>
      <c r="D142">
        <v>1</v>
      </c>
      <c r="E142" s="5">
        <v>44533.868055555555</v>
      </c>
      <c r="F142">
        <v>3</v>
      </c>
      <c r="G142">
        <v>45</v>
      </c>
      <c r="H142">
        <v>1.949796622</v>
      </c>
      <c r="I142">
        <v>1.949796622</v>
      </c>
      <c r="J142">
        <v>0</v>
      </c>
      <c r="K142">
        <v>0</v>
      </c>
      <c r="L142">
        <v>5.2180499999999997E-15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 s="5">
        <v>44017.9375</v>
      </c>
      <c r="B143">
        <v>0</v>
      </c>
      <c r="C143">
        <v>4</v>
      </c>
      <c r="D143">
        <v>1</v>
      </c>
      <c r="E143" s="5">
        <v>44533.868055555555</v>
      </c>
      <c r="F143">
        <v>3</v>
      </c>
      <c r="G143">
        <v>46</v>
      </c>
      <c r="H143">
        <v>1.737946183</v>
      </c>
      <c r="I143">
        <v>1.737946183</v>
      </c>
      <c r="J143">
        <v>0</v>
      </c>
      <c r="K143">
        <v>0</v>
      </c>
      <c r="L143">
        <v>5.2180499999999997E-15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s="5">
        <v>44017.958333333336</v>
      </c>
      <c r="B144">
        <v>0</v>
      </c>
      <c r="C144">
        <v>4</v>
      </c>
      <c r="D144">
        <v>1</v>
      </c>
      <c r="E144" s="5">
        <v>44533.868055555555</v>
      </c>
      <c r="F144">
        <v>3</v>
      </c>
      <c r="G144">
        <v>47</v>
      </c>
      <c r="H144">
        <v>1.652838501</v>
      </c>
      <c r="I144">
        <v>1.652838501</v>
      </c>
      <c r="J144">
        <v>0</v>
      </c>
      <c r="K144">
        <v>0</v>
      </c>
      <c r="L144">
        <v>5.2180499999999997E-15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 s="5">
        <v>44017.979166666664</v>
      </c>
      <c r="B145">
        <v>0</v>
      </c>
      <c r="C145">
        <v>4</v>
      </c>
      <c r="D145">
        <v>1</v>
      </c>
      <c r="E145" s="5">
        <v>44533.868055555555</v>
      </c>
      <c r="F145">
        <v>3</v>
      </c>
      <c r="G145">
        <v>48</v>
      </c>
      <c r="H145">
        <v>1.5686587320000001</v>
      </c>
      <c r="I145">
        <v>1.5686587320000001</v>
      </c>
      <c r="J145">
        <v>0</v>
      </c>
      <c r="K145">
        <v>0</v>
      </c>
      <c r="L145">
        <v>5.2180499999999997E-15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 s="5">
        <v>44018</v>
      </c>
      <c r="B146">
        <v>0</v>
      </c>
      <c r="C146">
        <v>4</v>
      </c>
      <c r="D146">
        <v>1</v>
      </c>
      <c r="E146" s="5">
        <v>44533.868055555555</v>
      </c>
      <c r="F146">
        <v>4</v>
      </c>
      <c r="G146">
        <v>1</v>
      </c>
      <c r="H146">
        <v>1.6030715799999999</v>
      </c>
      <c r="I146">
        <v>1.6030715799999999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 s="5">
        <v>44018.020833333336</v>
      </c>
      <c r="B147">
        <v>0</v>
      </c>
      <c r="C147">
        <v>4</v>
      </c>
      <c r="D147">
        <v>1</v>
      </c>
      <c r="E147" s="5">
        <v>44533.868055555555</v>
      </c>
      <c r="F147">
        <v>4</v>
      </c>
      <c r="G147">
        <v>2</v>
      </c>
      <c r="H147">
        <v>1.5417255240000001</v>
      </c>
      <c r="I147">
        <v>1.5417255240000001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 s="5">
        <v>44018.041666666664</v>
      </c>
      <c r="B148">
        <v>0</v>
      </c>
      <c r="C148">
        <v>4</v>
      </c>
      <c r="D148">
        <v>1</v>
      </c>
      <c r="E148" s="5">
        <v>44533.868055555555</v>
      </c>
      <c r="F148">
        <v>4</v>
      </c>
      <c r="G148">
        <v>3</v>
      </c>
      <c r="H148">
        <v>1.463855015</v>
      </c>
      <c r="I148">
        <v>1.463855015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 s="5">
        <v>44018.0625</v>
      </c>
      <c r="B149">
        <v>0</v>
      </c>
      <c r="C149">
        <v>4</v>
      </c>
      <c r="D149">
        <v>1</v>
      </c>
      <c r="E149" s="5">
        <v>44533.868055555555</v>
      </c>
      <c r="F149">
        <v>4</v>
      </c>
      <c r="G149">
        <v>4</v>
      </c>
      <c r="H149">
        <v>1.4150650789999999</v>
      </c>
      <c r="I149">
        <v>1.4150650789999999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s="5">
        <v>44018.083333333336</v>
      </c>
      <c r="B150">
        <v>0</v>
      </c>
      <c r="C150">
        <v>4</v>
      </c>
      <c r="D150">
        <v>1</v>
      </c>
      <c r="E150" s="5">
        <v>44533.868055555555</v>
      </c>
      <c r="F150">
        <v>4</v>
      </c>
      <c r="G150">
        <v>5</v>
      </c>
      <c r="H150">
        <v>1.4110297839999999</v>
      </c>
      <c r="I150">
        <v>1.4110297839999999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 s="5">
        <v>44018.104166666664</v>
      </c>
      <c r="B151">
        <v>0</v>
      </c>
      <c r="C151">
        <v>4</v>
      </c>
      <c r="D151">
        <v>1</v>
      </c>
      <c r="E151" s="5">
        <v>44533.868055555555</v>
      </c>
      <c r="F151">
        <v>4</v>
      </c>
      <c r="G151">
        <v>6</v>
      </c>
      <c r="H151">
        <v>1.3801580659999999</v>
      </c>
      <c r="I151">
        <v>1.3801580659999999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 s="5">
        <v>44018.125</v>
      </c>
      <c r="B152">
        <v>0</v>
      </c>
      <c r="C152">
        <v>4</v>
      </c>
      <c r="D152">
        <v>1</v>
      </c>
      <c r="E152" s="5">
        <v>44533.868055555555</v>
      </c>
      <c r="F152">
        <v>4</v>
      </c>
      <c r="G152">
        <v>7</v>
      </c>
      <c r="H152">
        <v>1.440963912</v>
      </c>
      <c r="I152">
        <v>1.440963912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s="5">
        <v>44018.145833333336</v>
      </c>
      <c r="B153">
        <v>0</v>
      </c>
      <c r="C153">
        <v>4</v>
      </c>
      <c r="D153">
        <v>1</v>
      </c>
      <c r="E153" s="5">
        <v>44533.868055555555</v>
      </c>
      <c r="F153">
        <v>4</v>
      </c>
      <c r="G153">
        <v>8</v>
      </c>
      <c r="H153">
        <v>1.4226867059999999</v>
      </c>
      <c r="I153">
        <v>1.4226867059999999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s="5">
        <v>44018.166666666664</v>
      </c>
      <c r="B154">
        <v>0</v>
      </c>
      <c r="C154">
        <v>4</v>
      </c>
      <c r="D154">
        <v>1</v>
      </c>
      <c r="E154" s="5">
        <v>44533.868055555555</v>
      </c>
      <c r="F154">
        <v>4</v>
      </c>
      <c r="G154">
        <v>9</v>
      </c>
      <c r="H154">
        <v>1.480856811</v>
      </c>
      <c r="I154">
        <v>1.480856811</v>
      </c>
      <c r="J154">
        <v>3.1165161E-2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 s="5">
        <v>44018.1875</v>
      </c>
      <c r="B155">
        <v>0</v>
      </c>
      <c r="C155">
        <v>4</v>
      </c>
      <c r="D155">
        <v>1</v>
      </c>
      <c r="E155" s="5">
        <v>44533.868055555555</v>
      </c>
      <c r="F155">
        <v>4</v>
      </c>
      <c r="G155">
        <v>10</v>
      </c>
      <c r="H155">
        <v>1.5846391520000001</v>
      </c>
      <c r="I155">
        <v>1.5846391520000001</v>
      </c>
      <c r="J155">
        <v>3.1165161E-2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s="5">
        <v>44018.208333333336</v>
      </c>
      <c r="B156">
        <v>0</v>
      </c>
      <c r="C156">
        <v>4</v>
      </c>
      <c r="D156">
        <v>1</v>
      </c>
      <c r="E156" s="5">
        <v>44533.868055555555</v>
      </c>
      <c r="F156">
        <v>4</v>
      </c>
      <c r="G156">
        <v>11</v>
      </c>
      <c r="H156">
        <v>1.8299191370000001</v>
      </c>
      <c r="I156">
        <v>1.8299191370000001</v>
      </c>
      <c r="J156">
        <v>9.0932639999999995E-2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 s="5">
        <v>44018.229166666664</v>
      </c>
      <c r="B157">
        <v>0</v>
      </c>
      <c r="C157">
        <v>4</v>
      </c>
      <c r="D157">
        <v>1</v>
      </c>
      <c r="E157" s="5">
        <v>44533.868055555555</v>
      </c>
      <c r="F157">
        <v>4</v>
      </c>
      <c r="G157">
        <v>12</v>
      </c>
      <c r="H157">
        <v>2.0867255400000002</v>
      </c>
      <c r="I157">
        <v>2.0867255400000002</v>
      </c>
      <c r="J157">
        <v>0.15003265599999999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s="5">
        <v>44018.25</v>
      </c>
      <c r="B158">
        <v>-0.112293423</v>
      </c>
      <c r="C158">
        <v>4</v>
      </c>
      <c r="D158">
        <v>1</v>
      </c>
      <c r="E158" s="5">
        <v>44533.868055555555</v>
      </c>
      <c r="F158">
        <v>4</v>
      </c>
      <c r="G158">
        <v>13</v>
      </c>
      <c r="H158">
        <v>2.4619545120000002</v>
      </c>
      <c r="I158">
        <v>2.5742479359999999</v>
      </c>
      <c r="J158">
        <v>0.387218701</v>
      </c>
      <c r="K158">
        <v>0.112293423</v>
      </c>
      <c r="L158">
        <v>5.6146712000000001E-2</v>
      </c>
      <c r="M158">
        <v>0</v>
      </c>
      <c r="N158">
        <v>-0.112293423</v>
      </c>
      <c r="O158">
        <v>0</v>
      </c>
      <c r="P158">
        <v>-0.112293423</v>
      </c>
      <c r="Q158">
        <v>0</v>
      </c>
    </row>
    <row r="159" spans="1:17" x14ac:dyDescent="0.3">
      <c r="A159" s="5">
        <v>44018.270833333336</v>
      </c>
      <c r="B159">
        <v>-0.23472490200000001</v>
      </c>
      <c r="C159">
        <v>4</v>
      </c>
      <c r="D159">
        <v>1</v>
      </c>
      <c r="E159" s="5">
        <v>44533.868055555555</v>
      </c>
      <c r="F159">
        <v>4</v>
      </c>
      <c r="G159">
        <v>14</v>
      </c>
      <c r="H159">
        <v>2.590368529</v>
      </c>
      <c r="I159">
        <v>2.8250934320000001</v>
      </c>
      <c r="J159">
        <v>0.80939621500000003</v>
      </c>
      <c r="K159">
        <v>0.23472490200000001</v>
      </c>
      <c r="L159">
        <v>0.17350916299999999</v>
      </c>
      <c r="M159">
        <v>0</v>
      </c>
      <c r="N159">
        <v>-0.23472490200000001</v>
      </c>
      <c r="O159">
        <v>0</v>
      </c>
      <c r="P159">
        <v>-0.23472490200000001</v>
      </c>
      <c r="Q159">
        <v>0</v>
      </c>
    </row>
    <row r="160" spans="1:17" x14ac:dyDescent="0.3">
      <c r="A160" s="5">
        <v>44018.291666666664</v>
      </c>
      <c r="B160">
        <v>-0.41624101099999999</v>
      </c>
      <c r="C160">
        <v>4</v>
      </c>
      <c r="D160">
        <v>1</v>
      </c>
      <c r="E160" s="5">
        <v>44533.868055555555</v>
      </c>
      <c r="F160">
        <v>4</v>
      </c>
      <c r="G160">
        <v>15</v>
      </c>
      <c r="H160">
        <v>2.5840688740000002</v>
      </c>
      <c r="I160">
        <v>3.0003098850000001</v>
      </c>
      <c r="J160">
        <v>1.435313831</v>
      </c>
      <c r="K160">
        <v>0.41624101099999999</v>
      </c>
      <c r="L160">
        <v>0.38162966799999998</v>
      </c>
      <c r="M160">
        <v>0</v>
      </c>
      <c r="N160">
        <v>-0.41624101099999999</v>
      </c>
      <c r="O160">
        <v>0</v>
      </c>
      <c r="P160">
        <v>-0.41624101099999999</v>
      </c>
      <c r="Q160">
        <v>0</v>
      </c>
    </row>
    <row r="161" spans="1:17" x14ac:dyDescent="0.3">
      <c r="A161" s="5">
        <v>44018.3125</v>
      </c>
      <c r="B161">
        <v>-0.55013447699999996</v>
      </c>
      <c r="C161">
        <v>4</v>
      </c>
      <c r="D161">
        <v>1</v>
      </c>
      <c r="E161" s="5">
        <v>44533.868055555555</v>
      </c>
      <c r="F161">
        <v>4</v>
      </c>
      <c r="G161">
        <v>16</v>
      </c>
      <c r="H161">
        <v>2.5671595190000001</v>
      </c>
      <c r="I161">
        <v>3.1172939959999999</v>
      </c>
      <c r="J161">
        <v>1.8970154400000001</v>
      </c>
      <c r="K161">
        <v>0.55013447699999996</v>
      </c>
      <c r="L161">
        <v>0.65669690700000005</v>
      </c>
      <c r="M161">
        <v>0</v>
      </c>
      <c r="N161">
        <v>-0.55013447699999996</v>
      </c>
      <c r="O161">
        <v>0</v>
      </c>
      <c r="P161">
        <v>-0.55013447699999996</v>
      </c>
      <c r="Q161">
        <v>0</v>
      </c>
    </row>
    <row r="162" spans="1:17" x14ac:dyDescent="0.3">
      <c r="A162" s="5">
        <v>44018.333333333336</v>
      </c>
      <c r="B162">
        <v>-0.544909121</v>
      </c>
      <c r="C162">
        <v>4</v>
      </c>
      <c r="D162">
        <v>1</v>
      </c>
      <c r="E162" s="5">
        <v>44533.868055555555</v>
      </c>
      <c r="F162">
        <v>4</v>
      </c>
      <c r="G162">
        <v>17</v>
      </c>
      <c r="H162">
        <v>2.4697683079999999</v>
      </c>
      <c r="I162">
        <v>3.0146774289999998</v>
      </c>
      <c r="J162">
        <v>1.87899697</v>
      </c>
      <c r="K162">
        <v>0.544909121</v>
      </c>
      <c r="L162">
        <v>0.92915146800000004</v>
      </c>
      <c r="M162">
        <v>0</v>
      </c>
      <c r="N162">
        <v>-0.544909121</v>
      </c>
      <c r="O162">
        <v>0</v>
      </c>
      <c r="P162">
        <v>-0.544909121</v>
      </c>
      <c r="Q162">
        <v>0</v>
      </c>
    </row>
    <row r="163" spans="1:17" x14ac:dyDescent="0.3">
      <c r="A163" s="5">
        <v>44018.354166666664</v>
      </c>
      <c r="B163">
        <v>-0.59272899800000001</v>
      </c>
      <c r="C163">
        <v>4</v>
      </c>
      <c r="D163">
        <v>1</v>
      </c>
      <c r="E163" s="5">
        <v>44533.868055555555</v>
      </c>
      <c r="F163">
        <v>4</v>
      </c>
      <c r="G163">
        <v>18</v>
      </c>
      <c r="H163">
        <v>2.4311558610000001</v>
      </c>
      <c r="I163">
        <v>3.0238848599999999</v>
      </c>
      <c r="J163">
        <v>2.0438930979999999</v>
      </c>
      <c r="K163">
        <v>0.59272899800000001</v>
      </c>
      <c r="L163">
        <v>1.225515967</v>
      </c>
      <c r="M163">
        <v>0</v>
      </c>
      <c r="N163">
        <v>-0.59272899800000001</v>
      </c>
      <c r="O163">
        <v>0</v>
      </c>
      <c r="P163">
        <v>-0.59272899800000001</v>
      </c>
      <c r="Q163">
        <v>0</v>
      </c>
    </row>
    <row r="164" spans="1:17" x14ac:dyDescent="0.3">
      <c r="A164" s="5">
        <v>44018.375</v>
      </c>
      <c r="B164">
        <v>-0.57622337599999995</v>
      </c>
      <c r="C164">
        <v>4</v>
      </c>
      <c r="D164">
        <v>1</v>
      </c>
      <c r="E164" s="5">
        <v>44533.868055555555</v>
      </c>
      <c r="F164">
        <v>4</v>
      </c>
      <c r="G164">
        <v>19</v>
      </c>
      <c r="H164">
        <v>2.4070359290000001</v>
      </c>
      <c r="I164">
        <v>2.9832593040000002</v>
      </c>
      <c r="J164">
        <v>1.9869771570000001</v>
      </c>
      <c r="K164">
        <v>0.57622337599999995</v>
      </c>
      <c r="L164">
        <v>1.5136276550000001</v>
      </c>
      <c r="M164">
        <v>0</v>
      </c>
      <c r="N164">
        <v>-0.57622337599999995</v>
      </c>
      <c r="O164">
        <v>0</v>
      </c>
      <c r="P164">
        <v>-0.57622337599999995</v>
      </c>
      <c r="Q164">
        <v>0</v>
      </c>
    </row>
    <row r="165" spans="1:17" x14ac:dyDescent="0.3">
      <c r="A165" s="5">
        <v>44018.395833333336</v>
      </c>
      <c r="B165">
        <v>-0.577793785</v>
      </c>
      <c r="C165">
        <v>4</v>
      </c>
      <c r="D165">
        <v>1</v>
      </c>
      <c r="E165" s="5">
        <v>44533.868055555555</v>
      </c>
      <c r="F165">
        <v>4</v>
      </c>
      <c r="G165">
        <v>20</v>
      </c>
      <c r="H165">
        <v>2.3421809410000001</v>
      </c>
      <c r="I165">
        <v>2.919974726</v>
      </c>
      <c r="J165">
        <v>1.9923923619999999</v>
      </c>
      <c r="K165">
        <v>0.577793785</v>
      </c>
      <c r="L165">
        <v>1.802524547</v>
      </c>
      <c r="M165">
        <v>0</v>
      </c>
      <c r="N165">
        <v>-0.577793785</v>
      </c>
      <c r="O165">
        <v>0</v>
      </c>
      <c r="P165">
        <v>-0.577793785</v>
      </c>
      <c r="Q165">
        <v>0</v>
      </c>
    </row>
    <row r="166" spans="1:17" x14ac:dyDescent="0.3">
      <c r="A166" s="5">
        <v>44018.416666666664</v>
      </c>
      <c r="B166">
        <v>-0.69858022900000005</v>
      </c>
      <c r="C166">
        <v>4</v>
      </c>
      <c r="D166">
        <v>1</v>
      </c>
      <c r="E166" s="5">
        <v>44533.868055555555</v>
      </c>
      <c r="F166">
        <v>4</v>
      </c>
      <c r="G166">
        <v>21</v>
      </c>
      <c r="H166">
        <v>2.2815872339999999</v>
      </c>
      <c r="I166">
        <v>2.980167464</v>
      </c>
      <c r="J166">
        <v>2.408897343</v>
      </c>
      <c r="K166">
        <v>0.69858022900000005</v>
      </c>
      <c r="L166">
        <v>2.151814662</v>
      </c>
      <c r="M166">
        <v>0</v>
      </c>
      <c r="N166">
        <v>-0.69858022900000005</v>
      </c>
      <c r="O166">
        <v>0</v>
      </c>
      <c r="P166">
        <v>-0.69858022900000005</v>
      </c>
      <c r="Q166">
        <v>0</v>
      </c>
    </row>
    <row r="167" spans="1:17" x14ac:dyDescent="0.3">
      <c r="A167" s="5">
        <v>44018.4375</v>
      </c>
      <c r="B167">
        <v>-0.69860678399999998</v>
      </c>
      <c r="C167">
        <v>4</v>
      </c>
      <c r="D167">
        <v>1</v>
      </c>
      <c r="E167" s="5">
        <v>44533.868055555555</v>
      </c>
      <c r="F167">
        <v>4</v>
      </c>
      <c r="G167">
        <v>22</v>
      </c>
      <c r="H167">
        <v>2.232711922</v>
      </c>
      <c r="I167">
        <v>2.9313187059999999</v>
      </c>
      <c r="J167">
        <v>2.4089889109999998</v>
      </c>
      <c r="K167">
        <v>0.69860678399999998</v>
      </c>
      <c r="L167">
        <v>2.501118054</v>
      </c>
      <c r="M167">
        <v>0</v>
      </c>
      <c r="N167">
        <v>-0.69860678399999998</v>
      </c>
      <c r="O167">
        <v>0</v>
      </c>
      <c r="P167">
        <v>-0.69860678399999998</v>
      </c>
      <c r="Q167">
        <v>0</v>
      </c>
    </row>
    <row r="168" spans="1:17" x14ac:dyDescent="0.3">
      <c r="A168" s="5">
        <v>44018.458333333336</v>
      </c>
      <c r="B168">
        <v>-0.83319291799999995</v>
      </c>
      <c r="C168">
        <v>4</v>
      </c>
      <c r="D168">
        <v>1</v>
      </c>
      <c r="E168" s="5">
        <v>44533.868055555555</v>
      </c>
      <c r="F168">
        <v>4</v>
      </c>
      <c r="G168">
        <v>23</v>
      </c>
      <c r="H168">
        <v>2.2231168970000001</v>
      </c>
      <c r="I168">
        <v>3.0563098150000001</v>
      </c>
      <c r="J168">
        <v>2.8730790289999999</v>
      </c>
      <c r="K168">
        <v>0.83319291799999995</v>
      </c>
      <c r="L168">
        <v>2.917714513</v>
      </c>
      <c r="M168">
        <v>0</v>
      </c>
      <c r="N168">
        <v>-0.83319291799999995</v>
      </c>
      <c r="O168">
        <v>0</v>
      </c>
      <c r="P168">
        <v>-0.83319291799999995</v>
      </c>
      <c r="Q168">
        <v>0</v>
      </c>
    </row>
    <row r="169" spans="1:17" x14ac:dyDescent="0.3">
      <c r="A169" s="5">
        <v>44018.479166666664</v>
      </c>
      <c r="B169">
        <v>-0.83321947299999999</v>
      </c>
      <c r="C169">
        <v>4</v>
      </c>
      <c r="D169">
        <v>1</v>
      </c>
      <c r="E169" s="5">
        <v>44533.868055555555</v>
      </c>
      <c r="F169">
        <v>4</v>
      </c>
      <c r="G169">
        <v>24</v>
      </c>
      <c r="H169">
        <v>2.1716639999999998</v>
      </c>
      <c r="I169">
        <v>3.004883473</v>
      </c>
      <c r="J169">
        <v>2.873170596</v>
      </c>
      <c r="K169">
        <v>0.83321947299999999</v>
      </c>
      <c r="L169">
        <v>3.3343242499999999</v>
      </c>
      <c r="M169">
        <v>0</v>
      </c>
      <c r="N169">
        <v>-0.83321947299999999</v>
      </c>
      <c r="O169">
        <v>0</v>
      </c>
      <c r="P169">
        <v>-0.83321947299999999</v>
      </c>
      <c r="Q169">
        <v>0</v>
      </c>
    </row>
    <row r="170" spans="1:17" x14ac:dyDescent="0.3">
      <c r="A170" s="5">
        <v>44018.5</v>
      </c>
      <c r="B170">
        <v>-0.85891372899999996</v>
      </c>
      <c r="C170">
        <v>4</v>
      </c>
      <c r="D170">
        <v>1</v>
      </c>
      <c r="E170" s="5">
        <v>44533.868055555555</v>
      </c>
      <c r="F170">
        <v>4</v>
      </c>
      <c r="G170">
        <v>25</v>
      </c>
      <c r="H170">
        <v>2.0954885970000001</v>
      </c>
      <c r="I170">
        <v>2.9544023259999999</v>
      </c>
      <c r="J170">
        <v>2.9617714780000002</v>
      </c>
      <c r="K170">
        <v>0.85891372899999996</v>
      </c>
      <c r="L170">
        <v>3.7637811139999999</v>
      </c>
      <c r="M170">
        <v>0</v>
      </c>
      <c r="N170">
        <v>-0.85891372899999996</v>
      </c>
      <c r="O170">
        <v>0</v>
      </c>
      <c r="P170">
        <v>-0.85891372899999996</v>
      </c>
      <c r="Q170">
        <v>0</v>
      </c>
    </row>
    <row r="171" spans="1:17" x14ac:dyDescent="0.3">
      <c r="A171" s="5">
        <v>44018.520833333336</v>
      </c>
      <c r="B171">
        <v>-0.85894028300000003</v>
      </c>
      <c r="C171">
        <v>4</v>
      </c>
      <c r="D171">
        <v>1</v>
      </c>
      <c r="E171" s="5">
        <v>44533.868055555555</v>
      </c>
      <c r="F171">
        <v>4</v>
      </c>
      <c r="G171">
        <v>26</v>
      </c>
      <c r="H171">
        <v>2.0341845709999999</v>
      </c>
      <c r="I171">
        <v>2.8931248539999999</v>
      </c>
      <c r="J171">
        <v>2.9618630459999999</v>
      </c>
      <c r="K171">
        <v>0.85894028300000003</v>
      </c>
      <c r="L171">
        <v>4.1932512559999999</v>
      </c>
      <c r="M171">
        <v>0</v>
      </c>
      <c r="N171">
        <v>-0.85894028300000003</v>
      </c>
      <c r="O171">
        <v>0</v>
      </c>
      <c r="P171">
        <v>-0.85894028300000003</v>
      </c>
      <c r="Q171">
        <v>0</v>
      </c>
    </row>
    <row r="172" spans="1:17" x14ac:dyDescent="0.3">
      <c r="A172" s="5">
        <v>44018.541666666664</v>
      </c>
      <c r="B172">
        <v>-0.89959641199999996</v>
      </c>
      <c r="C172">
        <v>4</v>
      </c>
      <c r="D172">
        <v>1</v>
      </c>
      <c r="E172" s="5">
        <v>44533.868055555555</v>
      </c>
      <c r="F172">
        <v>4</v>
      </c>
      <c r="G172">
        <v>27</v>
      </c>
      <c r="H172">
        <v>2.0084214619999998</v>
      </c>
      <c r="I172">
        <v>2.9080178750000001</v>
      </c>
      <c r="J172">
        <v>3.102056594</v>
      </c>
      <c r="K172">
        <v>0.89959641199999996</v>
      </c>
      <c r="L172">
        <v>4.6430494619999996</v>
      </c>
      <c r="M172">
        <v>0</v>
      </c>
      <c r="N172">
        <v>-0.89959641199999996</v>
      </c>
      <c r="O172">
        <v>0</v>
      </c>
      <c r="P172">
        <v>-0.89959641199999996</v>
      </c>
      <c r="Q172">
        <v>0</v>
      </c>
    </row>
    <row r="173" spans="1:17" x14ac:dyDescent="0.3">
      <c r="A173" s="5">
        <v>44018.5625</v>
      </c>
      <c r="B173">
        <v>-0.899622967</v>
      </c>
      <c r="C173">
        <v>4</v>
      </c>
      <c r="D173">
        <v>1</v>
      </c>
      <c r="E173" s="5">
        <v>44533.868055555555</v>
      </c>
      <c r="F173">
        <v>4</v>
      </c>
      <c r="G173">
        <v>28</v>
      </c>
      <c r="H173">
        <v>1.986734467</v>
      </c>
      <c r="I173">
        <v>2.8863574340000002</v>
      </c>
      <c r="J173">
        <v>3.1021481620000002</v>
      </c>
      <c r="K173">
        <v>0.899622967</v>
      </c>
      <c r="L173">
        <v>5.092860945</v>
      </c>
      <c r="M173">
        <v>0</v>
      </c>
      <c r="N173">
        <v>-0.899622967</v>
      </c>
      <c r="O173">
        <v>0</v>
      </c>
      <c r="P173">
        <v>-0.899622967</v>
      </c>
      <c r="Q173">
        <v>0</v>
      </c>
    </row>
    <row r="174" spans="1:17" x14ac:dyDescent="0.3">
      <c r="A174" s="5">
        <v>44018.583333333336</v>
      </c>
      <c r="B174">
        <v>-0.74184712600000002</v>
      </c>
      <c r="C174">
        <v>4</v>
      </c>
      <c r="D174">
        <v>1</v>
      </c>
      <c r="E174" s="5">
        <v>44533.868055555555</v>
      </c>
      <c r="F174">
        <v>4</v>
      </c>
      <c r="G174">
        <v>29</v>
      </c>
      <c r="H174">
        <v>2.0343671090000002</v>
      </c>
      <c r="I174">
        <v>2.7762142349999999</v>
      </c>
      <c r="J174">
        <v>2.5580935390000001</v>
      </c>
      <c r="K174">
        <v>0.74184712600000002</v>
      </c>
      <c r="L174">
        <v>5.4637845079999998</v>
      </c>
      <c r="M174">
        <v>0</v>
      </c>
      <c r="N174">
        <v>-0.74184712600000002</v>
      </c>
      <c r="O174">
        <v>0</v>
      </c>
      <c r="P174">
        <v>-0.74184712600000002</v>
      </c>
      <c r="Q174">
        <v>0</v>
      </c>
    </row>
    <row r="175" spans="1:17" x14ac:dyDescent="0.3">
      <c r="A175" s="5">
        <v>44018.604166666664</v>
      </c>
      <c r="B175">
        <v>-0.73832130699999998</v>
      </c>
      <c r="C175">
        <v>4</v>
      </c>
      <c r="D175">
        <v>1</v>
      </c>
      <c r="E175" s="5">
        <v>44533.868055555555</v>
      </c>
      <c r="F175">
        <v>4</v>
      </c>
      <c r="G175">
        <v>30</v>
      </c>
      <c r="H175">
        <v>2.1584369620000001</v>
      </c>
      <c r="I175">
        <v>2.8967582699999999</v>
      </c>
      <c r="J175">
        <v>2.5459355430000001</v>
      </c>
      <c r="K175">
        <v>0.73832130699999998</v>
      </c>
      <c r="L175">
        <v>5.8329451619999997</v>
      </c>
      <c r="M175">
        <v>0</v>
      </c>
      <c r="N175">
        <v>-0.73832130699999998</v>
      </c>
      <c r="O175">
        <v>0</v>
      </c>
      <c r="P175">
        <v>-0.73832130699999998</v>
      </c>
      <c r="Q175">
        <v>0</v>
      </c>
    </row>
    <row r="176" spans="1:17" x14ac:dyDescent="0.3">
      <c r="A176" s="5">
        <v>44018.625</v>
      </c>
      <c r="B176">
        <v>-0.33410967600000002</v>
      </c>
      <c r="C176">
        <v>4</v>
      </c>
      <c r="D176">
        <v>1</v>
      </c>
      <c r="E176" s="5">
        <v>44533.868055555555</v>
      </c>
      <c r="F176">
        <v>4</v>
      </c>
      <c r="G176">
        <v>31</v>
      </c>
      <c r="H176">
        <v>2.2913939170000002</v>
      </c>
      <c r="I176">
        <v>2.6255035919999998</v>
      </c>
      <c r="J176">
        <v>2.3055843130000002</v>
      </c>
      <c r="K176">
        <v>0.33410967600000002</v>
      </c>
      <c r="L176">
        <v>6</v>
      </c>
      <c r="M176">
        <v>0</v>
      </c>
      <c r="N176">
        <v>-0.33410967600000002</v>
      </c>
      <c r="O176">
        <v>0</v>
      </c>
      <c r="P176">
        <v>-0.33410967600000002</v>
      </c>
      <c r="Q176">
        <v>0</v>
      </c>
    </row>
    <row r="177" spans="1:17" x14ac:dyDescent="0.3">
      <c r="A177" s="5">
        <v>44018.645833333336</v>
      </c>
      <c r="B177">
        <v>0.77986159200000005</v>
      </c>
      <c r="C177">
        <v>4</v>
      </c>
      <c r="D177">
        <v>1</v>
      </c>
      <c r="E177" s="5">
        <v>44533.868055555555</v>
      </c>
      <c r="F177">
        <v>4</v>
      </c>
      <c r="G177">
        <v>32</v>
      </c>
      <c r="H177">
        <v>2.5205572869999999</v>
      </c>
      <c r="I177">
        <v>1.7406956950000001</v>
      </c>
      <c r="J177">
        <v>2.2650121300000001</v>
      </c>
      <c r="K177">
        <v>-0.77986159200000005</v>
      </c>
      <c r="L177">
        <v>5.6100692040000002</v>
      </c>
      <c r="M177">
        <v>0.77986159200000005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 s="5">
        <v>44018.666666666664</v>
      </c>
      <c r="B178">
        <v>0.90632920900000002</v>
      </c>
      <c r="C178">
        <v>4</v>
      </c>
      <c r="D178">
        <v>1</v>
      </c>
      <c r="E178" s="5">
        <v>44533.868055555555</v>
      </c>
      <c r="F178">
        <v>4</v>
      </c>
      <c r="G178">
        <v>33</v>
      </c>
      <c r="H178">
        <v>2.6398663600000001</v>
      </c>
      <c r="I178">
        <v>1.7335371509999999</v>
      </c>
      <c r="J178">
        <v>1.97181677</v>
      </c>
      <c r="K178">
        <v>-0.90632920900000002</v>
      </c>
      <c r="L178">
        <v>5.1569045989999998</v>
      </c>
      <c r="M178">
        <v>0.90632920900000002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s="5">
        <v>44018.6875</v>
      </c>
      <c r="B179">
        <v>1.049442134</v>
      </c>
      <c r="C179">
        <v>4</v>
      </c>
      <c r="D179">
        <v>1</v>
      </c>
      <c r="E179" s="5">
        <v>44533.868055555555</v>
      </c>
      <c r="F179">
        <v>4</v>
      </c>
      <c r="G179">
        <v>34</v>
      </c>
      <c r="H179">
        <v>2.7748785530000002</v>
      </c>
      <c r="I179">
        <v>1.725436419</v>
      </c>
      <c r="J179">
        <v>1.839128205</v>
      </c>
      <c r="K179">
        <v>-1.049442134</v>
      </c>
      <c r="L179">
        <v>4.632183532</v>
      </c>
      <c r="M179">
        <v>1.049442134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s="5">
        <v>44018.708333333336</v>
      </c>
      <c r="B180">
        <v>1.271948603</v>
      </c>
      <c r="C180">
        <v>4</v>
      </c>
      <c r="D180">
        <v>1</v>
      </c>
      <c r="E180" s="5">
        <v>44533.868055555555</v>
      </c>
      <c r="F180">
        <v>4</v>
      </c>
      <c r="G180">
        <v>35</v>
      </c>
      <c r="H180">
        <v>2.9847903160000002</v>
      </c>
      <c r="I180">
        <v>1.712841713</v>
      </c>
      <c r="J180">
        <v>1.4115119970000001</v>
      </c>
      <c r="K180">
        <v>-1.271948603</v>
      </c>
      <c r="L180">
        <v>3.9962092309999999</v>
      </c>
      <c r="M180">
        <v>1.271948603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 s="5">
        <v>44018.729166666664</v>
      </c>
      <c r="B181">
        <v>1.2643427359999999</v>
      </c>
      <c r="C181">
        <v>4</v>
      </c>
      <c r="D181">
        <v>1</v>
      </c>
      <c r="E181" s="5">
        <v>44533.868055555555</v>
      </c>
      <c r="F181">
        <v>4</v>
      </c>
      <c r="G181">
        <v>36</v>
      </c>
      <c r="H181">
        <v>2.9776149699999999</v>
      </c>
      <c r="I181">
        <v>1.7132722339999999</v>
      </c>
      <c r="J181">
        <v>1.033114165</v>
      </c>
      <c r="K181">
        <v>-1.2643427359999999</v>
      </c>
      <c r="L181">
        <v>3.3640378630000001</v>
      </c>
      <c r="M181">
        <v>1.2643427359999999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s="5">
        <v>44018.75</v>
      </c>
      <c r="B182">
        <v>1.304234031</v>
      </c>
      <c r="C182">
        <v>4</v>
      </c>
      <c r="D182">
        <v>1</v>
      </c>
      <c r="E182" s="5">
        <v>44533.868055555555</v>
      </c>
      <c r="F182">
        <v>4</v>
      </c>
      <c r="G182">
        <v>37</v>
      </c>
      <c r="H182">
        <v>3.015248267</v>
      </c>
      <c r="I182">
        <v>1.711014236</v>
      </c>
      <c r="J182">
        <v>0.61714670500000002</v>
      </c>
      <c r="K182">
        <v>-1.304234031</v>
      </c>
      <c r="L182">
        <v>2.7119208480000001</v>
      </c>
      <c r="M182">
        <v>1.304234031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s="5">
        <v>44018.770833333336</v>
      </c>
      <c r="B183">
        <v>1.2427598980000001</v>
      </c>
      <c r="C183">
        <v>4</v>
      </c>
      <c r="D183">
        <v>1</v>
      </c>
      <c r="E183" s="5">
        <v>44533.868055555555</v>
      </c>
      <c r="F183">
        <v>4</v>
      </c>
      <c r="G183">
        <v>38</v>
      </c>
      <c r="H183">
        <v>2.9572538019999999</v>
      </c>
      <c r="I183">
        <v>1.714493904</v>
      </c>
      <c r="J183">
        <v>0.370245404</v>
      </c>
      <c r="K183">
        <v>-1.2427598980000001</v>
      </c>
      <c r="L183">
        <v>2.0905408990000001</v>
      </c>
      <c r="M183">
        <v>1.2427598980000001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s="5">
        <v>44018.791666666664</v>
      </c>
      <c r="B184">
        <v>1.1594760390000001</v>
      </c>
      <c r="C184">
        <v>4</v>
      </c>
      <c r="D184">
        <v>1</v>
      </c>
      <c r="E184" s="5">
        <v>44533.868055555555</v>
      </c>
      <c r="F184">
        <v>4</v>
      </c>
      <c r="G184">
        <v>39</v>
      </c>
      <c r="H184">
        <v>2.8786841239999998</v>
      </c>
      <c r="I184">
        <v>1.719208085</v>
      </c>
      <c r="J184">
        <v>8.8894332000000006E-2</v>
      </c>
      <c r="K184">
        <v>-1.1594760390000001</v>
      </c>
      <c r="L184">
        <v>1.5108028790000001</v>
      </c>
      <c r="M184">
        <v>1.1594760390000001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 s="5">
        <v>44018.8125</v>
      </c>
      <c r="B185">
        <v>1.102895661</v>
      </c>
      <c r="C185">
        <v>4</v>
      </c>
      <c r="D185">
        <v>1</v>
      </c>
      <c r="E185" s="5">
        <v>44533.868055555555</v>
      </c>
      <c r="F185">
        <v>4</v>
      </c>
      <c r="G185">
        <v>40</v>
      </c>
      <c r="H185">
        <v>2.825306409</v>
      </c>
      <c r="I185">
        <v>1.7224107479999999</v>
      </c>
      <c r="J185">
        <v>6.9242502999999997E-2</v>
      </c>
      <c r="K185">
        <v>-1.102895661</v>
      </c>
      <c r="L185">
        <v>0.95935504900000002</v>
      </c>
      <c r="M185">
        <v>1.102895661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s="5">
        <v>44018.833333333336</v>
      </c>
      <c r="B186">
        <v>0.99629992999999994</v>
      </c>
      <c r="C186">
        <v>4</v>
      </c>
      <c r="D186">
        <v>1</v>
      </c>
      <c r="E186" s="5">
        <v>44533.868055555555</v>
      </c>
      <c r="F186">
        <v>4</v>
      </c>
      <c r="G186">
        <v>41</v>
      </c>
      <c r="H186">
        <v>2.724744399</v>
      </c>
      <c r="I186">
        <v>1.728444468</v>
      </c>
      <c r="J186">
        <v>0</v>
      </c>
      <c r="K186">
        <v>-0.99629992999999994</v>
      </c>
      <c r="L186">
        <v>0.46120508399999999</v>
      </c>
      <c r="M186">
        <v>0.99629992999999994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s="5">
        <v>44018.854166666664</v>
      </c>
      <c r="B187">
        <v>0.92241016799999997</v>
      </c>
      <c r="C187">
        <v>4</v>
      </c>
      <c r="D187">
        <v>1</v>
      </c>
      <c r="E187" s="5">
        <v>44533.868055555555</v>
      </c>
      <c r="F187">
        <v>4</v>
      </c>
      <c r="G187">
        <v>42</v>
      </c>
      <c r="H187">
        <v>2.6550370750000001</v>
      </c>
      <c r="I187">
        <v>1.7326269080000001</v>
      </c>
      <c r="J187">
        <v>0</v>
      </c>
      <c r="K187">
        <v>-0.92241016799999997</v>
      </c>
      <c r="L187">
        <v>0</v>
      </c>
      <c r="M187">
        <v>0.92241016799999997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 s="5">
        <v>44018.875</v>
      </c>
      <c r="B188">
        <v>0</v>
      </c>
      <c r="C188">
        <v>4</v>
      </c>
      <c r="D188">
        <v>1</v>
      </c>
      <c r="E188" s="5">
        <v>44533.868055555555</v>
      </c>
      <c r="F188">
        <v>4</v>
      </c>
      <c r="G188">
        <v>43</v>
      </c>
      <c r="H188">
        <v>2.5149242190000001</v>
      </c>
      <c r="I188">
        <v>2.5149242190000001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s="5">
        <v>44018.895833333336</v>
      </c>
      <c r="B189">
        <v>0</v>
      </c>
      <c r="C189">
        <v>4</v>
      </c>
      <c r="D189">
        <v>1</v>
      </c>
      <c r="E189" s="5">
        <v>44533.868055555555</v>
      </c>
      <c r="F189">
        <v>4</v>
      </c>
      <c r="G189">
        <v>44</v>
      </c>
      <c r="H189">
        <v>2.264262274</v>
      </c>
      <c r="I189">
        <v>2.264262274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s="5">
        <v>44018.916666666664</v>
      </c>
      <c r="B190">
        <v>0</v>
      </c>
      <c r="C190">
        <v>4</v>
      </c>
      <c r="D190">
        <v>1</v>
      </c>
      <c r="E190" s="5">
        <v>44533.868055555555</v>
      </c>
      <c r="F190">
        <v>4</v>
      </c>
      <c r="G190">
        <v>45</v>
      </c>
      <c r="H190">
        <v>1.990152242</v>
      </c>
      <c r="I190">
        <v>1.990152242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s="5">
        <v>44018.9375</v>
      </c>
      <c r="B191">
        <v>0</v>
      </c>
      <c r="C191">
        <v>4</v>
      </c>
      <c r="D191">
        <v>1</v>
      </c>
      <c r="E191" s="5">
        <v>44533.868055555555</v>
      </c>
      <c r="F191">
        <v>4</v>
      </c>
      <c r="G191">
        <v>46</v>
      </c>
      <c r="H191">
        <v>1.777858027</v>
      </c>
      <c r="I191">
        <v>1.777858027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s="5">
        <v>44018.958333333336</v>
      </c>
      <c r="B192">
        <v>0</v>
      </c>
      <c r="C192">
        <v>4</v>
      </c>
      <c r="D192">
        <v>1</v>
      </c>
      <c r="E192" s="5">
        <v>44533.868055555555</v>
      </c>
      <c r="F192">
        <v>4</v>
      </c>
      <c r="G192">
        <v>47</v>
      </c>
      <c r="H192">
        <v>1.66575812</v>
      </c>
      <c r="I192">
        <v>1.66575812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s="5">
        <v>44018.979166666664</v>
      </c>
      <c r="B193">
        <v>0</v>
      </c>
      <c r="C193">
        <v>4</v>
      </c>
      <c r="D193">
        <v>1</v>
      </c>
      <c r="E193" s="5">
        <v>44533.868055555555</v>
      </c>
      <c r="F193">
        <v>4</v>
      </c>
      <c r="G193">
        <v>48</v>
      </c>
      <c r="H193">
        <v>1.5730943369999999</v>
      </c>
      <c r="I193">
        <v>1.5730943369999999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 s="5">
        <v>44019</v>
      </c>
      <c r="B194">
        <v>0</v>
      </c>
      <c r="C194">
        <v>4</v>
      </c>
      <c r="D194">
        <v>1</v>
      </c>
      <c r="E194" s="5">
        <v>44533.868055555555</v>
      </c>
      <c r="F194">
        <v>5</v>
      </c>
      <c r="G194">
        <v>1</v>
      </c>
      <c r="H194">
        <v>1.6039144540000001</v>
      </c>
      <c r="I194">
        <v>1.6039144540000001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 s="5">
        <v>44019.020833333336</v>
      </c>
      <c r="B195">
        <v>0</v>
      </c>
      <c r="C195">
        <v>4</v>
      </c>
      <c r="D195">
        <v>1</v>
      </c>
      <c r="E195" s="5">
        <v>44533.868055555555</v>
      </c>
      <c r="F195">
        <v>5</v>
      </c>
      <c r="G195">
        <v>2</v>
      </c>
      <c r="H195">
        <v>1.5423638660000001</v>
      </c>
      <c r="I195">
        <v>1.5423638660000001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s="5">
        <v>44019.041666666664</v>
      </c>
      <c r="B196">
        <v>0</v>
      </c>
      <c r="C196">
        <v>4</v>
      </c>
      <c r="D196">
        <v>1</v>
      </c>
      <c r="E196" s="5">
        <v>44533.868055555555</v>
      </c>
      <c r="F196">
        <v>5</v>
      </c>
      <c r="G196">
        <v>3</v>
      </c>
      <c r="H196">
        <v>1.479936208</v>
      </c>
      <c r="I196">
        <v>1.479936208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 s="5">
        <v>44019.0625</v>
      </c>
      <c r="B197">
        <v>0</v>
      </c>
      <c r="C197">
        <v>4</v>
      </c>
      <c r="D197">
        <v>1</v>
      </c>
      <c r="E197" s="5">
        <v>44533.868055555555</v>
      </c>
      <c r="F197">
        <v>5</v>
      </c>
      <c r="G197">
        <v>4</v>
      </c>
      <c r="H197">
        <v>1.432182211</v>
      </c>
      <c r="I197">
        <v>1.432182211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s="5">
        <v>44019.083333333336</v>
      </c>
      <c r="B198">
        <v>0</v>
      </c>
      <c r="C198">
        <v>4</v>
      </c>
      <c r="D198">
        <v>1</v>
      </c>
      <c r="E198" s="5">
        <v>44533.868055555555</v>
      </c>
      <c r="F198">
        <v>5</v>
      </c>
      <c r="G198">
        <v>5</v>
      </c>
      <c r="H198">
        <v>1.428622131</v>
      </c>
      <c r="I198">
        <v>1.428622131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s="5">
        <v>44019.104166666664</v>
      </c>
      <c r="B199">
        <v>0</v>
      </c>
      <c r="C199">
        <v>4</v>
      </c>
      <c r="D199">
        <v>1</v>
      </c>
      <c r="E199" s="5">
        <v>44533.868055555555</v>
      </c>
      <c r="F199">
        <v>5</v>
      </c>
      <c r="G199">
        <v>6</v>
      </c>
      <c r="H199">
        <v>1.3965606159999999</v>
      </c>
      <c r="I199">
        <v>1.3965606159999999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 s="5">
        <v>44019.125</v>
      </c>
      <c r="B200">
        <v>0</v>
      </c>
      <c r="C200">
        <v>4</v>
      </c>
      <c r="D200">
        <v>1</v>
      </c>
      <c r="E200" s="5">
        <v>44533.868055555555</v>
      </c>
      <c r="F200">
        <v>5</v>
      </c>
      <c r="G200">
        <v>7</v>
      </c>
      <c r="H200">
        <v>1.3902477289999999</v>
      </c>
      <c r="I200">
        <v>1.3902477289999999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 s="5">
        <v>44019.145833333336</v>
      </c>
      <c r="B201">
        <v>0</v>
      </c>
      <c r="C201">
        <v>4</v>
      </c>
      <c r="D201">
        <v>1</v>
      </c>
      <c r="E201" s="5">
        <v>44533.868055555555</v>
      </c>
      <c r="F201">
        <v>5</v>
      </c>
      <c r="G201">
        <v>8</v>
      </c>
      <c r="H201">
        <v>1.3707808530000001</v>
      </c>
      <c r="I201">
        <v>1.3707808530000001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 s="5">
        <v>44019.166666666664</v>
      </c>
      <c r="B202">
        <v>0</v>
      </c>
      <c r="C202">
        <v>4</v>
      </c>
      <c r="D202">
        <v>1</v>
      </c>
      <c r="E202" s="5">
        <v>44533.868055555555</v>
      </c>
      <c r="F202">
        <v>5</v>
      </c>
      <c r="G202">
        <v>9</v>
      </c>
      <c r="H202">
        <v>1.434711633</v>
      </c>
      <c r="I202">
        <v>1.434711633</v>
      </c>
      <c r="J202">
        <v>3.8008722000000002E-2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s="5">
        <v>44019.1875</v>
      </c>
      <c r="B203">
        <v>0</v>
      </c>
      <c r="C203">
        <v>4</v>
      </c>
      <c r="D203">
        <v>1</v>
      </c>
      <c r="E203" s="5">
        <v>44533.868055555555</v>
      </c>
      <c r="F203">
        <v>5</v>
      </c>
      <c r="G203">
        <v>10</v>
      </c>
      <c r="H203">
        <v>1.5370670769999999</v>
      </c>
      <c r="I203">
        <v>1.5370670769999999</v>
      </c>
      <c r="J203">
        <v>4.0937662999999999E-2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 s="5">
        <v>44019.208333333336</v>
      </c>
      <c r="B204">
        <v>0</v>
      </c>
      <c r="C204">
        <v>4</v>
      </c>
      <c r="D204">
        <v>1</v>
      </c>
      <c r="E204" s="5">
        <v>44533.868055555555</v>
      </c>
      <c r="F204">
        <v>5</v>
      </c>
      <c r="G204">
        <v>11</v>
      </c>
      <c r="H204">
        <v>1.8660826230000001</v>
      </c>
      <c r="I204">
        <v>1.8660826230000001</v>
      </c>
      <c r="J204">
        <v>0.13717827899999999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s="5">
        <v>44019.229166666664</v>
      </c>
      <c r="B205">
        <v>0</v>
      </c>
      <c r="C205">
        <v>4</v>
      </c>
      <c r="D205">
        <v>1</v>
      </c>
      <c r="E205" s="5">
        <v>44533.868055555555</v>
      </c>
      <c r="F205">
        <v>5</v>
      </c>
      <c r="G205">
        <v>12</v>
      </c>
      <c r="H205">
        <v>2.1390792300000001</v>
      </c>
      <c r="I205">
        <v>2.1390792300000001</v>
      </c>
      <c r="J205">
        <v>0.22184688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 s="5">
        <v>44019.25</v>
      </c>
      <c r="B206">
        <v>-0.15265230299999999</v>
      </c>
      <c r="C206">
        <v>4</v>
      </c>
      <c r="D206">
        <v>1</v>
      </c>
      <c r="E206" s="5">
        <v>44533.868055555555</v>
      </c>
      <c r="F206">
        <v>5</v>
      </c>
      <c r="G206">
        <v>13</v>
      </c>
      <c r="H206">
        <v>2.519923345</v>
      </c>
      <c r="I206">
        <v>2.672575648</v>
      </c>
      <c r="J206">
        <v>0.44897736100000002</v>
      </c>
      <c r="K206">
        <v>0.15265230299999999</v>
      </c>
      <c r="L206">
        <v>7.6326150999999995E-2</v>
      </c>
      <c r="M206">
        <v>0</v>
      </c>
      <c r="N206">
        <v>-0.15265230299999999</v>
      </c>
      <c r="O206">
        <v>0</v>
      </c>
      <c r="P206">
        <v>-0.15265230299999999</v>
      </c>
      <c r="Q206">
        <v>0</v>
      </c>
    </row>
    <row r="207" spans="1:17" x14ac:dyDescent="0.3">
      <c r="A207" s="5">
        <v>44019.270833333336</v>
      </c>
      <c r="B207">
        <v>-0.236970562</v>
      </c>
      <c r="C207">
        <v>4</v>
      </c>
      <c r="D207">
        <v>1</v>
      </c>
      <c r="E207" s="5">
        <v>44533.868055555555</v>
      </c>
      <c r="F207">
        <v>5</v>
      </c>
      <c r="G207">
        <v>14</v>
      </c>
      <c r="H207">
        <v>2.6361895020000001</v>
      </c>
      <c r="I207">
        <v>2.8731600639999999</v>
      </c>
      <c r="J207">
        <v>0.69697224099999999</v>
      </c>
      <c r="K207">
        <v>0.236970562</v>
      </c>
      <c r="L207">
        <v>0.19481143200000001</v>
      </c>
      <c r="M207">
        <v>0</v>
      </c>
      <c r="N207">
        <v>-0.236970562</v>
      </c>
      <c r="O207">
        <v>0</v>
      </c>
      <c r="P207">
        <v>-0.236970562</v>
      </c>
      <c r="Q207">
        <v>0</v>
      </c>
    </row>
    <row r="208" spans="1:17" x14ac:dyDescent="0.3">
      <c r="A208" s="5">
        <v>44019.291666666664</v>
      </c>
      <c r="B208">
        <v>-0.28393014100000002</v>
      </c>
      <c r="C208">
        <v>4</v>
      </c>
      <c r="D208">
        <v>1</v>
      </c>
      <c r="E208" s="5">
        <v>44533.868055555555</v>
      </c>
      <c r="F208">
        <v>5</v>
      </c>
      <c r="G208">
        <v>15</v>
      </c>
      <c r="H208">
        <v>2.605595224</v>
      </c>
      <c r="I208">
        <v>2.8895253639999998</v>
      </c>
      <c r="J208">
        <v>0.83508864900000002</v>
      </c>
      <c r="K208">
        <v>0.28393014100000002</v>
      </c>
      <c r="L208">
        <v>0.336776503</v>
      </c>
      <c r="M208">
        <v>0</v>
      </c>
      <c r="N208">
        <v>-0.28393014100000002</v>
      </c>
      <c r="O208">
        <v>0</v>
      </c>
      <c r="P208">
        <v>-0.28393014100000002</v>
      </c>
      <c r="Q208">
        <v>0</v>
      </c>
    </row>
    <row r="209" spans="1:17" x14ac:dyDescent="0.3">
      <c r="A209" s="5">
        <v>44019.3125</v>
      </c>
      <c r="B209">
        <v>-0.40667535399999999</v>
      </c>
      <c r="C209">
        <v>4</v>
      </c>
      <c r="D209">
        <v>1</v>
      </c>
      <c r="E209" s="5">
        <v>44533.868055555555</v>
      </c>
      <c r="F209">
        <v>5</v>
      </c>
      <c r="G209">
        <v>16</v>
      </c>
      <c r="H209">
        <v>2.5915465609999999</v>
      </c>
      <c r="I209">
        <v>2.9982219149999998</v>
      </c>
      <c r="J209">
        <v>1.196103981</v>
      </c>
      <c r="K209">
        <v>0.40667535399999999</v>
      </c>
      <c r="L209">
        <v>0.54011417900000003</v>
      </c>
      <c r="M209">
        <v>0</v>
      </c>
      <c r="N209">
        <v>-0.40667535399999999</v>
      </c>
      <c r="O209">
        <v>0</v>
      </c>
      <c r="P209">
        <v>-0.40667535399999999</v>
      </c>
      <c r="Q209">
        <v>0</v>
      </c>
    </row>
    <row r="210" spans="1:17" x14ac:dyDescent="0.3">
      <c r="A210" s="5">
        <v>44019.333333333336</v>
      </c>
      <c r="B210">
        <v>-0.46402925499999997</v>
      </c>
      <c r="C210">
        <v>4</v>
      </c>
      <c r="D210">
        <v>1</v>
      </c>
      <c r="E210" s="5">
        <v>44533.868055555555</v>
      </c>
      <c r="F210">
        <v>5</v>
      </c>
      <c r="G210">
        <v>17</v>
      </c>
      <c r="H210">
        <v>2.4480479040000001</v>
      </c>
      <c r="I210">
        <v>2.9120771589999999</v>
      </c>
      <c r="J210">
        <v>1.364791928</v>
      </c>
      <c r="K210">
        <v>0.46402925499999997</v>
      </c>
      <c r="L210">
        <v>0.77212880699999997</v>
      </c>
      <c r="M210">
        <v>0</v>
      </c>
      <c r="N210">
        <v>-0.46402925499999997</v>
      </c>
      <c r="O210">
        <v>0</v>
      </c>
      <c r="P210">
        <v>-0.46402925499999997</v>
      </c>
      <c r="Q210">
        <v>0</v>
      </c>
    </row>
    <row r="211" spans="1:17" x14ac:dyDescent="0.3">
      <c r="A211" s="5">
        <v>44019.354166666664</v>
      </c>
      <c r="B211">
        <v>-0.618919895</v>
      </c>
      <c r="C211">
        <v>4</v>
      </c>
      <c r="D211">
        <v>1</v>
      </c>
      <c r="E211" s="5">
        <v>44533.868055555555</v>
      </c>
      <c r="F211">
        <v>5</v>
      </c>
      <c r="G211">
        <v>18</v>
      </c>
      <c r="H211">
        <v>2.4086618139999998</v>
      </c>
      <c r="I211">
        <v>3.027581708</v>
      </c>
      <c r="J211">
        <v>1.8203526320000001</v>
      </c>
      <c r="K211">
        <v>0.618919895</v>
      </c>
      <c r="L211">
        <v>1.0815887550000001</v>
      </c>
      <c r="M211">
        <v>0</v>
      </c>
      <c r="N211">
        <v>-0.618919895</v>
      </c>
      <c r="O211">
        <v>0</v>
      </c>
      <c r="P211">
        <v>-0.618919895</v>
      </c>
      <c r="Q211">
        <v>0</v>
      </c>
    </row>
    <row r="212" spans="1:17" x14ac:dyDescent="0.3">
      <c r="A212" s="5">
        <v>44019.375</v>
      </c>
      <c r="B212">
        <v>-0.68008248299999996</v>
      </c>
      <c r="C212">
        <v>4</v>
      </c>
      <c r="D212">
        <v>1</v>
      </c>
      <c r="E212" s="5">
        <v>44533.868055555555</v>
      </c>
      <c r="F212">
        <v>5</v>
      </c>
      <c r="G212">
        <v>19</v>
      </c>
      <c r="H212">
        <v>2.3885194240000001</v>
      </c>
      <c r="I212">
        <v>3.068601906</v>
      </c>
      <c r="J212">
        <v>2.0002425960000001</v>
      </c>
      <c r="K212">
        <v>0.68008248299999996</v>
      </c>
      <c r="L212">
        <v>1.4216299960000001</v>
      </c>
      <c r="M212">
        <v>0</v>
      </c>
      <c r="N212">
        <v>-0.68008248299999996</v>
      </c>
      <c r="O212">
        <v>0</v>
      </c>
      <c r="P212">
        <v>-0.68008248299999996</v>
      </c>
      <c r="Q212">
        <v>0</v>
      </c>
    </row>
    <row r="213" spans="1:17" x14ac:dyDescent="0.3">
      <c r="A213" s="5">
        <v>44019.395833333336</v>
      </c>
      <c r="B213">
        <v>-0.72494524999999999</v>
      </c>
      <c r="C213">
        <v>4</v>
      </c>
      <c r="D213">
        <v>1</v>
      </c>
      <c r="E213" s="5">
        <v>44533.868055555555</v>
      </c>
      <c r="F213">
        <v>5</v>
      </c>
      <c r="G213">
        <v>20</v>
      </c>
      <c r="H213">
        <v>2.342053918</v>
      </c>
      <c r="I213">
        <v>3.0669991680000002</v>
      </c>
      <c r="J213">
        <v>2.1321919130000002</v>
      </c>
      <c r="K213">
        <v>0.72494524999999999</v>
      </c>
      <c r="L213">
        <v>1.7841026209999999</v>
      </c>
      <c r="M213">
        <v>0</v>
      </c>
      <c r="N213">
        <v>-0.72494524999999999</v>
      </c>
      <c r="O213">
        <v>0</v>
      </c>
      <c r="P213">
        <v>-0.72494524999999999</v>
      </c>
      <c r="Q213">
        <v>0</v>
      </c>
    </row>
    <row r="214" spans="1:17" x14ac:dyDescent="0.3">
      <c r="A214" s="5">
        <v>44019.416666666664</v>
      </c>
      <c r="B214">
        <v>-0.735192654</v>
      </c>
      <c r="C214">
        <v>4</v>
      </c>
      <c r="D214">
        <v>1</v>
      </c>
      <c r="E214" s="5">
        <v>44533.868055555555</v>
      </c>
      <c r="F214">
        <v>5</v>
      </c>
      <c r="G214">
        <v>21</v>
      </c>
      <c r="H214">
        <v>2.2574037439999999</v>
      </c>
      <c r="I214">
        <v>2.9925963969999998</v>
      </c>
      <c r="J214">
        <v>2.1623313340000001</v>
      </c>
      <c r="K214">
        <v>0.735192654</v>
      </c>
      <c r="L214">
        <v>2.1516989479999999</v>
      </c>
      <c r="M214">
        <v>0</v>
      </c>
      <c r="N214">
        <v>-0.735192654</v>
      </c>
      <c r="O214">
        <v>0</v>
      </c>
      <c r="P214">
        <v>-0.735192654</v>
      </c>
      <c r="Q214">
        <v>0</v>
      </c>
    </row>
    <row r="215" spans="1:17" x14ac:dyDescent="0.3">
      <c r="A215" s="5">
        <v>44019.4375</v>
      </c>
      <c r="B215">
        <v>-0.73522378700000002</v>
      </c>
      <c r="C215">
        <v>4</v>
      </c>
      <c r="D215">
        <v>1</v>
      </c>
      <c r="E215" s="5">
        <v>44533.868055555555</v>
      </c>
      <c r="F215">
        <v>5</v>
      </c>
      <c r="G215">
        <v>22</v>
      </c>
      <c r="H215">
        <v>2.224907558</v>
      </c>
      <c r="I215">
        <v>2.9601313440000001</v>
      </c>
      <c r="J215">
        <v>2.1624229019999999</v>
      </c>
      <c r="K215">
        <v>0.73522378700000002</v>
      </c>
      <c r="L215">
        <v>2.5193108409999998</v>
      </c>
      <c r="M215">
        <v>0</v>
      </c>
      <c r="N215">
        <v>-0.73522378700000002</v>
      </c>
      <c r="O215">
        <v>0</v>
      </c>
      <c r="P215">
        <v>-0.73522378700000002</v>
      </c>
      <c r="Q215">
        <v>0</v>
      </c>
    </row>
    <row r="216" spans="1:17" x14ac:dyDescent="0.3">
      <c r="A216" s="5">
        <v>44019.458333333336</v>
      </c>
      <c r="B216">
        <v>-0.93117299099999995</v>
      </c>
      <c r="C216">
        <v>4</v>
      </c>
      <c r="D216">
        <v>1</v>
      </c>
      <c r="E216" s="5">
        <v>44533.868055555555</v>
      </c>
      <c r="F216">
        <v>5</v>
      </c>
      <c r="G216">
        <v>23</v>
      </c>
      <c r="H216">
        <v>2.1986513749999999</v>
      </c>
      <c r="I216">
        <v>3.1298243659999998</v>
      </c>
      <c r="J216">
        <v>2.73874409</v>
      </c>
      <c r="K216">
        <v>0.93117299099999995</v>
      </c>
      <c r="L216">
        <v>2.984897337</v>
      </c>
      <c r="M216">
        <v>0</v>
      </c>
      <c r="N216">
        <v>-0.93117299099999995</v>
      </c>
      <c r="O216">
        <v>0</v>
      </c>
      <c r="P216">
        <v>-0.93117299099999995</v>
      </c>
      <c r="Q216">
        <v>0</v>
      </c>
    </row>
    <row r="217" spans="1:17" x14ac:dyDescent="0.3">
      <c r="A217" s="5">
        <v>44019.479166666664</v>
      </c>
      <c r="B217">
        <v>-0.93120412399999997</v>
      </c>
      <c r="C217">
        <v>4</v>
      </c>
      <c r="D217">
        <v>1</v>
      </c>
      <c r="E217" s="5">
        <v>44533.868055555555</v>
      </c>
      <c r="F217">
        <v>5</v>
      </c>
      <c r="G217">
        <v>24</v>
      </c>
      <c r="H217">
        <v>2.160281361</v>
      </c>
      <c r="I217">
        <v>3.0914854850000002</v>
      </c>
      <c r="J217">
        <v>2.7388356580000002</v>
      </c>
      <c r="K217">
        <v>0.93120412399999997</v>
      </c>
      <c r="L217">
        <v>3.4504993979999998</v>
      </c>
      <c r="M217">
        <v>0</v>
      </c>
      <c r="N217">
        <v>-0.93120412399999997</v>
      </c>
      <c r="O217">
        <v>0</v>
      </c>
      <c r="P217">
        <v>-0.93120412399999997</v>
      </c>
      <c r="Q217">
        <v>0</v>
      </c>
    </row>
    <row r="218" spans="1:17" x14ac:dyDescent="0.3">
      <c r="A218" s="5">
        <v>44019.5</v>
      </c>
      <c r="B218">
        <v>-0.82892150399999998</v>
      </c>
      <c r="C218">
        <v>4</v>
      </c>
      <c r="D218">
        <v>1</v>
      </c>
      <c r="E218" s="5">
        <v>44533.868055555555</v>
      </c>
      <c r="F218">
        <v>5</v>
      </c>
      <c r="G218">
        <v>25</v>
      </c>
      <c r="H218">
        <v>2.067310317</v>
      </c>
      <c r="I218">
        <v>2.8962318200000001</v>
      </c>
      <c r="J218">
        <v>2.4380044220000001</v>
      </c>
      <c r="K218">
        <v>0.82892150399999998</v>
      </c>
      <c r="L218">
        <v>3.8649601499999999</v>
      </c>
      <c r="M218">
        <v>0</v>
      </c>
      <c r="N218">
        <v>-0.82892150399999998</v>
      </c>
      <c r="O218">
        <v>0</v>
      </c>
      <c r="P218">
        <v>-0.82892150399999998</v>
      </c>
      <c r="Q218">
        <v>0</v>
      </c>
    </row>
    <row r="219" spans="1:17" x14ac:dyDescent="0.3">
      <c r="A219" s="5">
        <v>44019.520833333336</v>
      </c>
      <c r="B219">
        <v>-0.82895263699999999</v>
      </c>
      <c r="C219">
        <v>4</v>
      </c>
      <c r="D219">
        <v>1</v>
      </c>
      <c r="E219" s="5">
        <v>44533.868055555555</v>
      </c>
      <c r="F219">
        <v>5</v>
      </c>
      <c r="G219">
        <v>26</v>
      </c>
      <c r="H219">
        <v>2.0014061590000001</v>
      </c>
      <c r="I219">
        <v>2.830358795</v>
      </c>
      <c r="J219">
        <v>2.4380959899999999</v>
      </c>
      <c r="K219">
        <v>0.82895263699999999</v>
      </c>
      <c r="L219">
        <v>4.2794364690000002</v>
      </c>
      <c r="M219">
        <v>0</v>
      </c>
      <c r="N219">
        <v>-0.82895263699999999</v>
      </c>
      <c r="O219">
        <v>0</v>
      </c>
      <c r="P219">
        <v>-0.82895263699999999</v>
      </c>
      <c r="Q219">
        <v>0</v>
      </c>
    </row>
    <row r="220" spans="1:17" x14ac:dyDescent="0.3">
      <c r="A220" s="5">
        <v>44019.541666666664</v>
      </c>
      <c r="B220">
        <v>-0.72816828099999997</v>
      </c>
      <c r="C220">
        <v>4</v>
      </c>
      <c r="D220">
        <v>1</v>
      </c>
      <c r="E220" s="5">
        <v>44533.868055555555</v>
      </c>
      <c r="F220">
        <v>5</v>
      </c>
      <c r="G220">
        <v>27</v>
      </c>
      <c r="H220">
        <v>1.949983746</v>
      </c>
      <c r="I220">
        <v>2.6781520269999999</v>
      </c>
      <c r="J220">
        <v>2.1416714159999999</v>
      </c>
      <c r="K220">
        <v>0.72816828099999997</v>
      </c>
      <c r="L220">
        <v>4.6435206090000003</v>
      </c>
      <c r="M220">
        <v>0</v>
      </c>
      <c r="N220">
        <v>-0.72816828099999997</v>
      </c>
      <c r="O220">
        <v>0</v>
      </c>
      <c r="P220">
        <v>-0.72816828099999997</v>
      </c>
      <c r="Q220">
        <v>0</v>
      </c>
    </row>
    <row r="221" spans="1:17" x14ac:dyDescent="0.3">
      <c r="A221" s="5">
        <v>44019.5625</v>
      </c>
      <c r="B221">
        <v>-0.72819941399999999</v>
      </c>
      <c r="C221">
        <v>4</v>
      </c>
      <c r="D221">
        <v>1</v>
      </c>
      <c r="E221" s="5">
        <v>44533.868055555555</v>
      </c>
      <c r="F221">
        <v>5</v>
      </c>
      <c r="G221">
        <v>28</v>
      </c>
      <c r="H221">
        <v>1.9290450349999999</v>
      </c>
      <c r="I221">
        <v>2.6572444499999999</v>
      </c>
      <c r="J221">
        <v>2.1417629840000001</v>
      </c>
      <c r="K221">
        <v>0.72819941399999999</v>
      </c>
      <c r="L221">
        <v>5.0076203159999997</v>
      </c>
      <c r="M221">
        <v>0</v>
      </c>
      <c r="N221">
        <v>-0.72819941399999999</v>
      </c>
      <c r="O221">
        <v>0</v>
      </c>
      <c r="P221">
        <v>-0.72819941399999999</v>
      </c>
      <c r="Q221">
        <v>0</v>
      </c>
    </row>
    <row r="222" spans="1:17" x14ac:dyDescent="0.3">
      <c r="A222" s="5">
        <v>44019.583333333336</v>
      </c>
      <c r="B222">
        <v>-0.67151396600000002</v>
      </c>
      <c r="C222">
        <v>4</v>
      </c>
      <c r="D222">
        <v>1</v>
      </c>
      <c r="E222" s="5">
        <v>44533.868055555555</v>
      </c>
      <c r="F222">
        <v>5</v>
      </c>
      <c r="G222">
        <v>29</v>
      </c>
      <c r="H222">
        <v>1.985667319</v>
      </c>
      <c r="I222">
        <v>2.6571812850000001</v>
      </c>
      <c r="J222">
        <v>1.975041075</v>
      </c>
      <c r="K222">
        <v>0.67151396600000002</v>
      </c>
      <c r="L222">
        <v>5.3433772990000001</v>
      </c>
      <c r="M222">
        <v>0</v>
      </c>
      <c r="N222">
        <v>-0.67151396600000002</v>
      </c>
      <c r="O222">
        <v>0</v>
      </c>
      <c r="P222">
        <v>-0.67151396600000002</v>
      </c>
      <c r="Q222">
        <v>0</v>
      </c>
    </row>
    <row r="223" spans="1:17" x14ac:dyDescent="0.3">
      <c r="A223" s="5">
        <v>44019.604166666664</v>
      </c>
      <c r="B223">
        <v>-0.70138489500000001</v>
      </c>
      <c r="C223">
        <v>4</v>
      </c>
      <c r="D223">
        <v>1</v>
      </c>
      <c r="E223" s="5">
        <v>44533.868055555555</v>
      </c>
      <c r="F223">
        <v>5</v>
      </c>
      <c r="G223">
        <v>30</v>
      </c>
      <c r="H223">
        <v>2.0995560200000001</v>
      </c>
      <c r="I223">
        <v>2.800940915</v>
      </c>
      <c r="J223">
        <v>2.0628967490000001</v>
      </c>
      <c r="K223">
        <v>0.70138489500000001</v>
      </c>
      <c r="L223">
        <v>5.6940697470000003</v>
      </c>
      <c r="M223">
        <v>0</v>
      </c>
      <c r="N223">
        <v>-0.70138489500000001</v>
      </c>
      <c r="O223">
        <v>0</v>
      </c>
      <c r="P223">
        <v>-0.70138489500000001</v>
      </c>
      <c r="Q223">
        <v>0</v>
      </c>
    </row>
    <row r="224" spans="1:17" x14ac:dyDescent="0.3">
      <c r="A224" s="5">
        <v>44019.625</v>
      </c>
      <c r="B224">
        <v>-0.61186050700000005</v>
      </c>
      <c r="C224">
        <v>4</v>
      </c>
      <c r="D224">
        <v>1</v>
      </c>
      <c r="E224" s="5">
        <v>44533.868055555555</v>
      </c>
      <c r="F224">
        <v>5</v>
      </c>
      <c r="G224">
        <v>31</v>
      </c>
      <c r="H224">
        <v>2.2934218259999999</v>
      </c>
      <c r="I224">
        <v>2.9052823320000001</v>
      </c>
      <c r="J224">
        <v>2.3031627270000001</v>
      </c>
      <c r="K224">
        <v>0.61186050700000005</v>
      </c>
      <c r="L224">
        <v>6</v>
      </c>
      <c r="M224">
        <v>0</v>
      </c>
      <c r="N224">
        <v>-0.61186050700000005</v>
      </c>
      <c r="O224">
        <v>0</v>
      </c>
      <c r="P224">
        <v>-0.61186050700000005</v>
      </c>
      <c r="Q224">
        <v>0</v>
      </c>
    </row>
    <row r="225" spans="1:17" x14ac:dyDescent="0.3">
      <c r="A225" s="5">
        <v>44019.645833333336</v>
      </c>
      <c r="B225">
        <v>0.75058205600000005</v>
      </c>
      <c r="C225">
        <v>4</v>
      </c>
      <c r="D225">
        <v>1</v>
      </c>
      <c r="E225" s="5">
        <v>44533.868055555555</v>
      </c>
      <c r="F225">
        <v>5</v>
      </c>
      <c r="G225">
        <v>32</v>
      </c>
      <c r="H225">
        <v>2.5072470400000002</v>
      </c>
      <c r="I225">
        <v>1.7566649839999999</v>
      </c>
      <c r="J225">
        <v>2.3162297980000002</v>
      </c>
      <c r="K225">
        <v>-0.75058205600000005</v>
      </c>
      <c r="L225">
        <v>5.6247089719999996</v>
      </c>
      <c r="M225">
        <v>0.75058205600000005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 s="5">
        <v>44019.666666666664</v>
      </c>
      <c r="B226">
        <v>0.97197826099999995</v>
      </c>
      <c r="C226">
        <v>4</v>
      </c>
      <c r="D226">
        <v>1</v>
      </c>
      <c r="E226" s="5">
        <v>44533.868055555555</v>
      </c>
      <c r="F226">
        <v>5</v>
      </c>
      <c r="G226">
        <v>33</v>
      </c>
      <c r="H226">
        <v>2.716111384</v>
      </c>
      <c r="I226">
        <v>1.744133124</v>
      </c>
      <c r="J226">
        <v>1.696598032</v>
      </c>
      <c r="K226">
        <v>-0.97197826099999995</v>
      </c>
      <c r="L226">
        <v>5.1387198420000004</v>
      </c>
      <c r="M226">
        <v>0.97197826099999995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s="5">
        <v>44019.6875</v>
      </c>
      <c r="B227">
        <v>1.1064442560000001</v>
      </c>
      <c r="C227">
        <v>4</v>
      </c>
      <c r="D227">
        <v>1</v>
      </c>
      <c r="E227" s="5">
        <v>44533.868055555555</v>
      </c>
      <c r="F227">
        <v>5</v>
      </c>
      <c r="G227">
        <v>34</v>
      </c>
      <c r="H227">
        <v>2.8429660970000001</v>
      </c>
      <c r="I227">
        <v>1.7365218410000001</v>
      </c>
      <c r="J227">
        <v>1.5965623330000001</v>
      </c>
      <c r="K227">
        <v>-1.1064442560000001</v>
      </c>
      <c r="L227">
        <v>4.5854977139999997</v>
      </c>
      <c r="M227">
        <v>1.1064442560000001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s="5">
        <v>44019.708333333336</v>
      </c>
      <c r="B228">
        <v>1.293783847</v>
      </c>
      <c r="C228">
        <v>4</v>
      </c>
      <c r="D228">
        <v>1</v>
      </c>
      <c r="E228" s="5">
        <v>44533.868055555555</v>
      </c>
      <c r="F228">
        <v>5</v>
      </c>
      <c r="G228">
        <v>35</v>
      </c>
      <c r="H228">
        <v>3.0197015600000001</v>
      </c>
      <c r="I228">
        <v>1.7259177130000001</v>
      </c>
      <c r="J228">
        <v>1.1499045189999999</v>
      </c>
      <c r="K228">
        <v>-1.293783847</v>
      </c>
      <c r="L228">
        <v>3.93860579</v>
      </c>
      <c r="M228">
        <v>1.293783847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s="5">
        <v>44019.729166666664</v>
      </c>
      <c r="B229">
        <v>1.2822521840000001</v>
      </c>
      <c r="C229">
        <v>4</v>
      </c>
      <c r="D229">
        <v>1</v>
      </c>
      <c r="E229" s="5">
        <v>44533.868055555555</v>
      </c>
      <c r="F229">
        <v>5</v>
      </c>
      <c r="G229">
        <v>36</v>
      </c>
      <c r="H229">
        <v>3.0088226329999999</v>
      </c>
      <c r="I229">
        <v>1.726570449</v>
      </c>
      <c r="J229">
        <v>0.97026887799999995</v>
      </c>
      <c r="K229">
        <v>-1.2822521840000001</v>
      </c>
      <c r="L229">
        <v>3.2974796990000002</v>
      </c>
      <c r="M229">
        <v>1.2822521840000001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s="5">
        <v>44019.75</v>
      </c>
      <c r="B230">
        <v>1.270564239</v>
      </c>
      <c r="C230">
        <v>4</v>
      </c>
      <c r="D230">
        <v>1</v>
      </c>
      <c r="E230" s="5">
        <v>44533.868055555555</v>
      </c>
      <c r="F230">
        <v>5</v>
      </c>
      <c r="G230">
        <v>37</v>
      </c>
      <c r="H230">
        <v>2.9977962699999998</v>
      </c>
      <c r="I230">
        <v>1.727232031</v>
      </c>
      <c r="J230">
        <v>0.52977684199999997</v>
      </c>
      <c r="K230">
        <v>-1.270564239</v>
      </c>
      <c r="L230">
        <v>2.6621975789999999</v>
      </c>
      <c r="M230">
        <v>1.270564239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 s="5">
        <v>44019.770833333336</v>
      </c>
      <c r="B231">
        <v>1.2126303540000001</v>
      </c>
      <c r="C231">
        <v>4</v>
      </c>
      <c r="D231">
        <v>1</v>
      </c>
      <c r="E231" s="5">
        <v>44533.868055555555</v>
      </c>
      <c r="F231">
        <v>5</v>
      </c>
      <c r="G231">
        <v>38</v>
      </c>
      <c r="H231">
        <v>2.9431416609999999</v>
      </c>
      <c r="I231">
        <v>1.730511307</v>
      </c>
      <c r="J231">
        <v>0.38653894100000002</v>
      </c>
      <c r="K231">
        <v>-1.2126303540000001</v>
      </c>
      <c r="L231">
        <v>2.0558824019999999</v>
      </c>
      <c r="M231">
        <v>1.2126303540000001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 s="5">
        <v>44019.791666666664</v>
      </c>
      <c r="B232">
        <v>1.1279581999999999</v>
      </c>
      <c r="C232">
        <v>4</v>
      </c>
      <c r="D232">
        <v>1</v>
      </c>
      <c r="E232" s="5">
        <v>44533.868055555555</v>
      </c>
      <c r="F232">
        <v>5</v>
      </c>
      <c r="G232">
        <v>39</v>
      </c>
      <c r="H232">
        <v>2.863262271</v>
      </c>
      <c r="I232">
        <v>1.7353040710000001</v>
      </c>
      <c r="J232">
        <v>7.2948160999999997E-2</v>
      </c>
      <c r="K232">
        <v>-1.1279581999999999</v>
      </c>
      <c r="L232">
        <v>1.4919033020000001</v>
      </c>
      <c r="M232">
        <v>1.1279581999999999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s="5">
        <v>44019.8125</v>
      </c>
      <c r="B233">
        <v>1.0637975829999999</v>
      </c>
      <c r="C233">
        <v>4</v>
      </c>
      <c r="D233">
        <v>1</v>
      </c>
      <c r="E233" s="5">
        <v>44533.868055555555</v>
      </c>
      <c r="F233">
        <v>5</v>
      </c>
      <c r="G233">
        <v>40</v>
      </c>
      <c r="H233">
        <v>2.802733387</v>
      </c>
      <c r="I233">
        <v>1.738935804</v>
      </c>
      <c r="J233">
        <v>6.7776563999999997E-2</v>
      </c>
      <c r="K233">
        <v>-1.0637975829999999</v>
      </c>
      <c r="L233">
        <v>0.96000451099999995</v>
      </c>
      <c r="M233">
        <v>1.0637975829999999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s="5">
        <v>44019.833333333336</v>
      </c>
      <c r="B234">
        <v>1.0065863900000001</v>
      </c>
      <c r="C234">
        <v>4</v>
      </c>
      <c r="D234">
        <v>1</v>
      </c>
      <c r="E234" s="5">
        <v>44533.868055555555</v>
      </c>
      <c r="F234">
        <v>5</v>
      </c>
      <c r="G234">
        <v>41</v>
      </c>
      <c r="H234">
        <v>2.7487605629999998</v>
      </c>
      <c r="I234">
        <v>1.742174173</v>
      </c>
      <c r="J234">
        <v>0</v>
      </c>
      <c r="K234">
        <v>-1.0065863900000001</v>
      </c>
      <c r="L234">
        <v>0.45671131599999998</v>
      </c>
      <c r="M234">
        <v>1.0065863900000001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s="5">
        <v>44019.854166666664</v>
      </c>
      <c r="B235">
        <v>0.91342263099999998</v>
      </c>
      <c r="C235">
        <v>4</v>
      </c>
      <c r="D235">
        <v>1</v>
      </c>
      <c r="E235" s="5">
        <v>44533.868055555555</v>
      </c>
      <c r="F235">
        <v>5</v>
      </c>
      <c r="G235">
        <v>42</v>
      </c>
      <c r="H235">
        <v>2.660870225</v>
      </c>
      <c r="I235">
        <v>1.747447593</v>
      </c>
      <c r="J235">
        <v>0</v>
      </c>
      <c r="K235">
        <v>-0.91342263099999998</v>
      </c>
      <c r="L235">
        <v>1.1102199999999999E-15</v>
      </c>
      <c r="M235">
        <v>0.91342263099999998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s="5">
        <v>44019.875</v>
      </c>
      <c r="B236">
        <v>0</v>
      </c>
      <c r="C236">
        <v>4</v>
      </c>
      <c r="D236">
        <v>1</v>
      </c>
      <c r="E236" s="5">
        <v>44533.868055555555</v>
      </c>
      <c r="F236">
        <v>5</v>
      </c>
      <c r="G236">
        <v>43</v>
      </c>
      <c r="H236">
        <v>2.4596108970000001</v>
      </c>
      <c r="I236">
        <v>2.4596108970000001</v>
      </c>
      <c r="J236">
        <v>0</v>
      </c>
      <c r="K236">
        <v>0</v>
      </c>
      <c r="L236">
        <v>1.1102199999999999E-15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 s="5">
        <v>44019.895833333336</v>
      </c>
      <c r="B237">
        <v>0</v>
      </c>
      <c r="C237">
        <v>4</v>
      </c>
      <c r="D237">
        <v>1</v>
      </c>
      <c r="E237" s="5">
        <v>44533.868055555555</v>
      </c>
      <c r="F237">
        <v>5</v>
      </c>
      <c r="G237">
        <v>44</v>
      </c>
      <c r="H237">
        <v>2.2242768389999998</v>
      </c>
      <c r="I237">
        <v>2.2242768389999998</v>
      </c>
      <c r="J237">
        <v>0</v>
      </c>
      <c r="K237">
        <v>0</v>
      </c>
      <c r="L237">
        <v>1.1102199999999999E-15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 s="5">
        <v>44019.916666666664</v>
      </c>
      <c r="B238">
        <v>0</v>
      </c>
      <c r="C238">
        <v>4</v>
      </c>
      <c r="D238">
        <v>1</v>
      </c>
      <c r="E238" s="5">
        <v>44533.868055555555</v>
      </c>
      <c r="F238">
        <v>5</v>
      </c>
      <c r="G238">
        <v>45</v>
      </c>
      <c r="H238">
        <v>1.990683454</v>
      </c>
      <c r="I238">
        <v>1.990683454</v>
      </c>
      <c r="J238">
        <v>0</v>
      </c>
      <c r="K238">
        <v>0</v>
      </c>
      <c r="L238">
        <v>1.1102199999999999E-15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s="5">
        <v>44019.9375</v>
      </c>
      <c r="B239">
        <v>0</v>
      </c>
      <c r="C239">
        <v>4</v>
      </c>
      <c r="D239">
        <v>1</v>
      </c>
      <c r="E239" s="5">
        <v>44533.868055555555</v>
      </c>
      <c r="F239">
        <v>5</v>
      </c>
      <c r="G239">
        <v>46</v>
      </c>
      <c r="H239">
        <v>1.7735057329999999</v>
      </c>
      <c r="I239">
        <v>1.7735057329999999</v>
      </c>
      <c r="J239">
        <v>0</v>
      </c>
      <c r="K239">
        <v>0</v>
      </c>
      <c r="L239">
        <v>1.1102199999999999E-15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 s="5">
        <v>44019.958333333336</v>
      </c>
      <c r="B240">
        <v>0</v>
      </c>
      <c r="C240">
        <v>4</v>
      </c>
      <c r="D240">
        <v>1</v>
      </c>
      <c r="E240" s="5">
        <v>44533.868055555555</v>
      </c>
      <c r="F240">
        <v>5</v>
      </c>
      <c r="G240">
        <v>47</v>
      </c>
      <c r="H240">
        <v>1.6605488749999999</v>
      </c>
      <c r="I240">
        <v>1.6605488749999999</v>
      </c>
      <c r="J240">
        <v>0</v>
      </c>
      <c r="K240">
        <v>0</v>
      </c>
      <c r="L240">
        <v>1.1102199999999999E-15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 s="5">
        <v>44019.979166666664</v>
      </c>
      <c r="B241">
        <v>0</v>
      </c>
      <c r="C241">
        <v>4</v>
      </c>
      <c r="D241">
        <v>1</v>
      </c>
      <c r="E241" s="5">
        <v>44533.868055555555</v>
      </c>
      <c r="F241">
        <v>5</v>
      </c>
      <c r="G241">
        <v>48</v>
      </c>
      <c r="H241">
        <v>1.567108527</v>
      </c>
      <c r="I241">
        <v>1.567108527</v>
      </c>
      <c r="J241">
        <v>0</v>
      </c>
      <c r="K241">
        <v>0</v>
      </c>
      <c r="L241">
        <v>1.1102199999999999E-15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 s="5">
        <v>44020</v>
      </c>
      <c r="B242">
        <v>0</v>
      </c>
      <c r="C242">
        <v>4</v>
      </c>
      <c r="D242">
        <v>1</v>
      </c>
      <c r="E242" s="5">
        <v>44533.868055555555</v>
      </c>
      <c r="F242">
        <v>6</v>
      </c>
      <c r="G242">
        <v>1</v>
      </c>
      <c r="H242">
        <v>1.574463972</v>
      </c>
      <c r="I242">
        <v>1.574463972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 s="5">
        <v>44020.020833333336</v>
      </c>
      <c r="B243">
        <v>0</v>
      </c>
      <c r="C243">
        <v>4</v>
      </c>
      <c r="D243">
        <v>1</v>
      </c>
      <c r="E243" s="5">
        <v>44533.868055555555</v>
      </c>
      <c r="F243">
        <v>6</v>
      </c>
      <c r="G243">
        <v>2</v>
      </c>
      <c r="H243">
        <v>1.513117872</v>
      </c>
      <c r="I243">
        <v>1.513117872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 s="5">
        <v>44020.041666666664</v>
      </c>
      <c r="B244">
        <v>0</v>
      </c>
      <c r="C244">
        <v>4</v>
      </c>
      <c r="D244">
        <v>1</v>
      </c>
      <c r="E244" s="5">
        <v>44533.868055555555</v>
      </c>
      <c r="F244">
        <v>6</v>
      </c>
      <c r="G244">
        <v>3</v>
      </c>
      <c r="H244">
        <v>1.4497838169999999</v>
      </c>
      <c r="I244">
        <v>1.4497838169999999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 s="5">
        <v>44020.0625</v>
      </c>
      <c r="B245">
        <v>0</v>
      </c>
      <c r="C245">
        <v>4</v>
      </c>
      <c r="D245">
        <v>1</v>
      </c>
      <c r="E245" s="5">
        <v>44533.868055555555</v>
      </c>
      <c r="F245">
        <v>6</v>
      </c>
      <c r="G245">
        <v>4</v>
      </c>
      <c r="H245">
        <v>1.4009938369999999</v>
      </c>
      <c r="I245">
        <v>1.4009938369999999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 s="5">
        <v>44020.083333333336</v>
      </c>
      <c r="B246">
        <v>0</v>
      </c>
      <c r="C246">
        <v>4</v>
      </c>
      <c r="D246">
        <v>1</v>
      </c>
      <c r="E246" s="5">
        <v>44533.868055555555</v>
      </c>
      <c r="F246">
        <v>6</v>
      </c>
      <c r="G246">
        <v>5</v>
      </c>
      <c r="H246">
        <v>1.3980045539999999</v>
      </c>
      <c r="I246">
        <v>1.3980045539999999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 s="5">
        <v>44020.104166666664</v>
      </c>
      <c r="B247">
        <v>0</v>
      </c>
      <c r="C247">
        <v>4</v>
      </c>
      <c r="D247">
        <v>1</v>
      </c>
      <c r="E247" s="5">
        <v>44533.868055555555</v>
      </c>
      <c r="F247">
        <v>6</v>
      </c>
      <c r="G247">
        <v>6</v>
      </c>
      <c r="H247">
        <v>1.3656922549999999</v>
      </c>
      <c r="I247">
        <v>1.3656922549999999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 s="5">
        <v>44020.125</v>
      </c>
      <c r="B248">
        <v>0</v>
      </c>
      <c r="C248">
        <v>4</v>
      </c>
      <c r="D248">
        <v>1</v>
      </c>
      <c r="E248" s="5">
        <v>44533.868055555555</v>
      </c>
      <c r="F248">
        <v>6</v>
      </c>
      <c r="G248">
        <v>7</v>
      </c>
      <c r="H248">
        <v>1.3684802300000001</v>
      </c>
      <c r="I248">
        <v>1.3684802300000001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 s="5">
        <v>44020.145833333336</v>
      </c>
      <c r="B249">
        <v>0</v>
      </c>
      <c r="C249">
        <v>4</v>
      </c>
      <c r="D249">
        <v>1</v>
      </c>
      <c r="E249" s="5">
        <v>44533.868055555555</v>
      </c>
      <c r="F249">
        <v>6</v>
      </c>
      <c r="G249">
        <v>8</v>
      </c>
      <c r="H249">
        <v>1.3491571570000001</v>
      </c>
      <c r="I249">
        <v>1.3491571570000001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 s="5">
        <v>44020.166666666664</v>
      </c>
      <c r="B250">
        <v>0</v>
      </c>
      <c r="C250">
        <v>4</v>
      </c>
      <c r="D250">
        <v>1</v>
      </c>
      <c r="E250" s="5">
        <v>44533.868055555555</v>
      </c>
      <c r="F250">
        <v>6</v>
      </c>
      <c r="G250">
        <v>9</v>
      </c>
      <c r="H250">
        <v>1.401644814</v>
      </c>
      <c r="I250">
        <v>1.401644814</v>
      </c>
      <c r="J250">
        <v>2.3580049999999998E-3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 s="5">
        <v>44020.1875</v>
      </c>
      <c r="B251">
        <v>0</v>
      </c>
      <c r="C251">
        <v>4</v>
      </c>
      <c r="D251">
        <v>1</v>
      </c>
      <c r="E251" s="5">
        <v>44533.868055555555</v>
      </c>
      <c r="F251">
        <v>6</v>
      </c>
      <c r="G251">
        <v>10</v>
      </c>
      <c r="H251">
        <v>1.509213414</v>
      </c>
      <c r="I251">
        <v>1.509213414</v>
      </c>
      <c r="J251">
        <v>2.3580049999999998E-3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 s="5">
        <v>44020.208333333336</v>
      </c>
      <c r="B252">
        <v>0</v>
      </c>
      <c r="C252">
        <v>4</v>
      </c>
      <c r="D252">
        <v>1</v>
      </c>
      <c r="E252" s="5">
        <v>44533.868055555555</v>
      </c>
      <c r="F252">
        <v>6</v>
      </c>
      <c r="G252">
        <v>11</v>
      </c>
      <c r="H252">
        <v>1.8389109969999999</v>
      </c>
      <c r="I252">
        <v>1.8389109969999999</v>
      </c>
      <c r="J252">
        <v>6.1164629999999998E-2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 s="5">
        <v>44020.229166666664</v>
      </c>
      <c r="B253">
        <v>0</v>
      </c>
      <c r="C253">
        <v>4</v>
      </c>
      <c r="D253">
        <v>1</v>
      </c>
      <c r="E253" s="5">
        <v>44533.868055555555</v>
      </c>
      <c r="F253">
        <v>6</v>
      </c>
      <c r="G253">
        <v>12</v>
      </c>
      <c r="H253">
        <v>2.0869110530000001</v>
      </c>
      <c r="I253">
        <v>2.0869110530000001</v>
      </c>
      <c r="J253">
        <v>9.5000620999999993E-2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 s="5">
        <v>44020.25</v>
      </c>
      <c r="B254">
        <v>-0.15254015700000001</v>
      </c>
      <c r="C254">
        <v>4</v>
      </c>
      <c r="D254">
        <v>1</v>
      </c>
      <c r="E254" s="5">
        <v>44533.868055555555</v>
      </c>
      <c r="F254">
        <v>6</v>
      </c>
      <c r="G254">
        <v>13</v>
      </c>
      <c r="H254">
        <v>2.5071430189999999</v>
      </c>
      <c r="I254">
        <v>2.6596831760000001</v>
      </c>
      <c r="J254">
        <v>0.29909834699999999</v>
      </c>
      <c r="K254">
        <v>0.15254015700000001</v>
      </c>
      <c r="L254">
        <v>7.6270079000000005E-2</v>
      </c>
      <c r="M254">
        <v>0</v>
      </c>
      <c r="N254">
        <v>-0.15254015700000001</v>
      </c>
      <c r="O254">
        <v>0</v>
      </c>
      <c r="P254">
        <v>-0.15254015700000001</v>
      </c>
      <c r="Q254">
        <v>0</v>
      </c>
    </row>
    <row r="255" spans="1:17" x14ac:dyDescent="0.3">
      <c r="A255" s="5">
        <v>44020.270833333336</v>
      </c>
      <c r="B255">
        <v>-0.21144945000000001</v>
      </c>
      <c r="C255">
        <v>4</v>
      </c>
      <c r="D255">
        <v>1</v>
      </c>
      <c r="E255" s="5">
        <v>44533.868055555555</v>
      </c>
      <c r="F255">
        <v>6</v>
      </c>
      <c r="G255">
        <v>14</v>
      </c>
      <c r="H255">
        <v>2.6069973580000001</v>
      </c>
      <c r="I255">
        <v>2.818446808</v>
      </c>
      <c r="J255">
        <v>0.41460676600000002</v>
      </c>
      <c r="K255">
        <v>0.21144945000000001</v>
      </c>
      <c r="L255">
        <v>0.18199480400000001</v>
      </c>
      <c r="M255">
        <v>0</v>
      </c>
      <c r="N255">
        <v>-0.21144945000000001</v>
      </c>
      <c r="O255">
        <v>0</v>
      </c>
      <c r="P255">
        <v>-0.21144945000000001</v>
      </c>
      <c r="Q255">
        <v>0</v>
      </c>
    </row>
    <row r="256" spans="1:17" x14ac:dyDescent="0.3">
      <c r="A256" s="5">
        <v>44020.291666666664</v>
      </c>
      <c r="B256">
        <v>-0.29996319300000002</v>
      </c>
      <c r="C256">
        <v>4</v>
      </c>
      <c r="D256">
        <v>1</v>
      </c>
      <c r="E256" s="5">
        <v>44533.868055555555</v>
      </c>
      <c r="F256">
        <v>6</v>
      </c>
      <c r="G256">
        <v>15</v>
      </c>
      <c r="H256">
        <v>2.7140313429999998</v>
      </c>
      <c r="I256">
        <v>3.0139945359999998</v>
      </c>
      <c r="J256">
        <v>0.58816312299999995</v>
      </c>
      <c r="K256">
        <v>0.29996319300000002</v>
      </c>
      <c r="L256">
        <v>0.3319764</v>
      </c>
      <c r="M256">
        <v>0</v>
      </c>
      <c r="N256">
        <v>-0.29996319300000002</v>
      </c>
      <c r="O256">
        <v>0</v>
      </c>
      <c r="P256">
        <v>-0.29996319300000002</v>
      </c>
      <c r="Q256">
        <v>0</v>
      </c>
    </row>
    <row r="257" spans="1:17" x14ac:dyDescent="0.3">
      <c r="A257" s="5">
        <v>44020.3125</v>
      </c>
      <c r="B257">
        <v>-0.33724337999999998</v>
      </c>
      <c r="C257">
        <v>4</v>
      </c>
      <c r="D257">
        <v>1</v>
      </c>
      <c r="E257" s="5">
        <v>44533.868055555555</v>
      </c>
      <c r="F257">
        <v>6</v>
      </c>
      <c r="G257">
        <v>16</v>
      </c>
      <c r="H257">
        <v>2.701394047</v>
      </c>
      <c r="I257">
        <v>3.0386374269999998</v>
      </c>
      <c r="J257">
        <v>0.66126152999999999</v>
      </c>
      <c r="K257">
        <v>0.33724337999999998</v>
      </c>
      <c r="L257">
        <v>0.50059809</v>
      </c>
      <c r="M257">
        <v>0</v>
      </c>
      <c r="N257">
        <v>-0.33724337999999998</v>
      </c>
      <c r="O257">
        <v>0</v>
      </c>
      <c r="P257">
        <v>-0.33724337999999998</v>
      </c>
      <c r="Q257">
        <v>0</v>
      </c>
    </row>
    <row r="258" spans="1:17" x14ac:dyDescent="0.3">
      <c r="A258" s="5">
        <v>44020.333333333336</v>
      </c>
      <c r="B258">
        <v>-0.42928013300000001</v>
      </c>
      <c r="C258">
        <v>4</v>
      </c>
      <c r="D258">
        <v>1</v>
      </c>
      <c r="E258" s="5">
        <v>44533.868055555555</v>
      </c>
      <c r="F258">
        <v>6</v>
      </c>
      <c r="G258">
        <v>17</v>
      </c>
      <c r="H258">
        <v>2.753844221</v>
      </c>
      <c r="I258">
        <v>3.1831243539999998</v>
      </c>
      <c r="J258">
        <v>0.84172575199999999</v>
      </c>
      <c r="K258">
        <v>0.42928013300000001</v>
      </c>
      <c r="L258">
        <v>0.71523815700000004</v>
      </c>
      <c r="M258">
        <v>0</v>
      </c>
      <c r="N258">
        <v>-0.42928013300000001</v>
      </c>
      <c r="O258">
        <v>0</v>
      </c>
      <c r="P258">
        <v>-0.42928013300000001</v>
      </c>
      <c r="Q258">
        <v>0</v>
      </c>
    </row>
    <row r="259" spans="1:17" x14ac:dyDescent="0.3">
      <c r="A259" s="5">
        <v>44020.354166666664</v>
      </c>
      <c r="B259">
        <v>-0.48661238400000001</v>
      </c>
      <c r="C259">
        <v>4</v>
      </c>
      <c r="D259">
        <v>1</v>
      </c>
      <c r="E259" s="5">
        <v>44533.868055555555</v>
      </c>
      <c r="F259">
        <v>6</v>
      </c>
      <c r="G259">
        <v>18</v>
      </c>
      <c r="H259">
        <v>2.7210763600000001</v>
      </c>
      <c r="I259">
        <v>3.2076887439999999</v>
      </c>
      <c r="J259">
        <v>0.95414192900000006</v>
      </c>
      <c r="K259">
        <v>0.48661238400000001</v>
      </c>
      <c r="L259">
        <v>0.95854434899999996</v>
      </c>
      <c r="M259">
        <v>0</v>
      </c>
      <c r="N259">
        <v>-0.48661238400000001</v>
      </c>
      <c r="O259">
        <v>0</v>
      </c>
      <c r="P259">
        <v>-0.48661238400000001</v>
      </c>
      <c r="Q259">
        <v>0</v>
      </c>
    </row>
    <row r="260" spans="1:17" x14ac:dyDescent="0.3">
      <c r="A260" s="5">
        <v>44020.375</v>
      </c>
      <c r="B260">
        <v>-0.51222466099999997</v>
      </c>
      <c r="C260">
        <v>4</v>
      </c>
      <c r="D260">
        <v>1</v>
      </c>
      <c r="E260" s="5">
        <v>44533.868055555555</v>
      </c>
      <c r="F260">
        <v>6</v>
      </c>
      <c r="G260">
        <v>19</v>
      </c>
      <c r="H260">
        <v>2.7370893299999999</v>
      </c>
      <c r="I260">
        <v>3.2493139910000002</v>
      </c>
      <c r="J260">
        <v>1.004362081</v>
      </c>
      <c r="K260">
        <v>0.51222466099999997</v>
      </c>
      <c r="L260">
        <v>1.214656679</v>
      </c>
      <c r="M260">
        <v>0</v>
      </c>
      <c r="N260">
        <v>-0.51222466099999997</v>
      </c>
      <c r="O260">
        <v>0</v>
      </c>
      <c r="P260">
        <v>-0.51222466099999997</v>
      </c>
      <c r="Q260">
        <v>0</v>
      </c>
    </row>
    <row r="261" spans="1:17" x14ac:dyDescent="0.3">
      <c r="A261" s="5">
        <v>44020.395833333336</v>
      </c>
      <c r="B261">
        <v>-0.516942656</v>
      </c>
      <c r="C261">
        <v>4</v>
      </c>
      <c r="D261">
        <v>1</v>
      </c>
      <c r="E261" s="5">
        <v>44533.868055555555</v>
      </c>
      <c r="F261">
        <v>6</v>
      </c>
      <c r="G261">
        <v>20</v>
      </c>
      <c r="H261">
        <v>2.6979479080000002</v>
      </c>
      <c r="I261">
        <v>3.2148905640000001</v>
      </c>
      <c r="J261">
        <v>1.0136130510000001</v>
      </c>
      <c r="K261">
        <v>0.516942656</v>
      </c>
      <c r="L261">
        <v>1.4731280069999999</v>
      </c>
      <c r="M261">
        <v>0</v>
      </c>
      <c r="N261">
        <v>-0.516942656</v>
      </c>
      <c r="O261">
        <v>0</v>
      </c>
      <c r="P261">
        <v>-0.516942656</v>
      </c>
      <c r="Q261">
        <v>0</v>
      </c>
    </row>
    <row r="262" spans="1:17" x14ac:dyDescent="0.3">
      <c r="A262" s="5">
        <v>44020.416666666664</v>
      </c>
      <c r="B262">
        <v>-0.58038646999999999</v>
      </c>
      <c r="C262">
        <v>4</v>
      </c>
      <c r="D262">
        <v>1</v>
      </c>
      <c r="E262" s="5">
        <v>44533.868055555555</v>
      </c>
      <c r="F262">
        <v>6</v>
      </c>
      <c r="G262">
        <v>21</v>
      </c>
      <c r="H262">
        <v>2.5999323049999998</v>
      </c>
      <c r="I262">
        <v>3.1803187749999999</v>
      </c>
      <c r="J262">
        <v>1.1380126859999999</v>
      </c>
      <c r="K262">
        <v>0.58038646999999999</v>
      </c>
      <c r="L262">
        <v>1.763321242</v>
      </c>
      <c r="M262">
        <v>0</v>
      </c>
      <c r="N262">
        <v>-0.58038646999999999</v>
      </c>
      <c r="O262">
        <v>0</v>
      </c>
      <c r="P262">
        <v>-0.58038646999999999</v>
      </c>
      <c r="Q262">
        <v>0</v>
      </c>
    </row>
    <row r="263" spans="1:17" x14ac:dyDescent="0.3">
      <c r="A263" s="5">
        <v>44020.4375</v>
      </c>
      <c r="B263">
        <v>-0.60385973199999998</v>
      </c>
      <c r="C263">
        <v>4</v>
      </c>
      <c r="D263">
        <v>1</v>
      </c>
      <c r="E263" s="5">
        <v>44533.868055555555</v>
      </c>
      <c r="F263">
        <v>6</v>
      </c>
      <c r="G263">
        <v>22</v>
      </c>
      <c r="H263">
        <v>2.574485589</v>
      </c>
      <c r="I263">
        <v>3.1783453210000001</v>
      </c>
      <c r="J263">
        <v>1.1840386899999999</v>
      </c>
      <c r="K263">
        <v>0.60385973199999998</v>
      </c>
      <c r="L263">
        <v>2.065251108</v>
      </c>
      <c r="M263">
        <v>0</v>
      </c>
      <c r="N263">
        <v>-0.60385973199999998</v>
      </c>
      <c r="O263">
        <v>0</v>
      </c>
      <c r="P263">
        <v>-0.60385973199999998</v>
      </c>
      <c r="Q263">
        <v>0</v>
      </c>
    </row>
    <row r="264" spans="1:17" x14ac:dyDescent="0.3">
      <c r="A264" s="5">
        <v>44020.458333333336</v>
      </c>
      <c r="B264">
        <v>-0.62524543700000002</v>
      </c>
      <c r="C264">
        <v>4</v>
      </c>
      <c r="D264">
        <v>1</v>
      </c>
      <c r="E264" s="5">
        <v>44533.868055555555</v>
      </c>
      <c r="F264">
        <v>6</v>
      </c>
      <c r="G264">
        <v>23</v>
      </c>
      <c r="H264">
        <v>2.6214831529999998</v>
      </c>
      <c r="I264">
        <v>3.24672859</v>
      </c>
      <c r="J264">
        <v>1.2259714450000001</v>
      </c>
      <c r="K264">
        <v>0.62524543700000002</v>
      </c>
      <c r="L264">
        <v>2.3778738270000002</v>
      </c>
      <c r="M264">
        <v>0</v>
      </c>
      <c r="N264">
        <v>-0.62524543700000002</v>
      </c>
      <c r="O264">
        <v>0</v>
      </c>
      <c r="P264">
        <v>-0.62524543700000002</v>
      </c>
      <c r="Q264">
        <v>0</v>
      </c>
    </row>
    <row r="265" spans="1:17" x14ac:dyDescent="0.3">
      <c r="A265" s="5">
        <v>44020.479166666664</v>
      </c>
      <c r="B265">
        <v>-0.67968313800000002</v>
      </c>
      <c r="C265">
        <v>4</v>
      </c>
      <c r="D265">
        <v>1</v>
      </c>
      <c r="E265" s="5">
        <v>44533.868055555555</v>
      </c>
      <c r="F265">
        <v>6</v>
      </c>
      <c r="G265">
        <v>24</v>
      </c>
      <c r="H265">
        <v>2.5927767460000002</v>
      </c>
      <c r="I265">
        <v>3.272459885</v>
      </c>
      <c r="J265">
        <v>1.332712036</v>
      </c>
      <c r="K265">
        <v>0.67968313800000002</v>
      </c>
      <c r="L265">
        <v>2.717715396</v>
      </c>
      <c r="M265">
        <v>0</v>
      </c>
      <c r="N265">
        <v>-0.67968313800000002</v>
      </c>
      <c r="O265">
        <v>0</v>
      </c>
      <c r="P265">
        <v>-0.67968313800000002</v>
      </c>
      <c r="Q265">
        <v>0</v>
      </c>
    </row>
    <row r="266" spans="1:17" x14ac:dyDescent="0.3">
      <c r="A266" s="5">
        <v>44020.5</v>
      </c>
      <c r="B266">
        <v>-0.97804168899999999</v>
      </c>
      <c r="C266">
        <v>4</v>
      </c>
      <c r="D266">
        <v>1</v>
      </c>
      <c r="E266" s="5">
        <v>44533.868055555555</v>
      </c>
      <c r="F266">
        <v>6</v>
      </c>
      <c r="G266">
        <v>25</v>
      </c>
      <c r="H266">
        <v>2.3096956340000001</v>
      </c>
      <c r="I266">
        <v>3.3677373230000001</v>
      </c>
      <c r="J266">
        <v>2.0745915479999999</v>
      </c>
      <c r="K266">
        <v>0.97804168899999999</v>
      </c>
      <c r="L266">
        <v>3.2067362410000002</v>
      </c>
      <c r="M266">
        <v>0</v>
      </c>
      <c r="N266">
        <v>-1.058041689</v>
      </c>
      <c r="O266">
        <v>0</v>
      </c>
      <c r="P266">
        <v>-1.058041689</v>
      </c>
      <c r="Q266">
        <v>0</v>
      </c>
    </row>
    <row r="267" spans="1:17" x14ac:dyDescent="0.3">
      <c r="A267" s="5">
        <v>44020.520833333336</v>
      </c>
      <c r="B267">
        <v>-0.9865891</v>
      </c>
      <c r="C267">
        <v>4</v>
      </c>
      <c r="D267">
        <v>1</v>
      </c>
      <c r="E267" s="5">
        <v>44533.868055555555</v>
      </c>
      <c r="F267">
        <v>6</v>
      </c>
      <c r="G267">
        <v>26</v>
      </c>
      <c r="H267">
        <v>2.2516983439999998</v>
      </c>
      <c r="I267">
        <v>3.3182874440000001</v>
      </c>
      <c r="J267">
        <v>2.091351177</v>
      </c>
      <c r="K267">
        <v>0.9865891</v>
      </c>
      <c r="L267">
        <v>3.7000307910000001</v>
      </c>
      <c r="M267">
        <v>0</v>
      </c>
      <c r="N267">
        <v>-1.0665891000000001</v>
      </c>
      <c r="O267">
        <v>0</v>
      </c>
      <c r="P267">
        <v>-1.0665891000000001</v>
      </c>
      <c r="Q267">
        <v>0</v>
      </c>
    </row>
    <row r="268" spans="1:17" x14ac:dyDescent="0.3">
      <c r="A268" s="5">
        <v>44020.541666666664</v>
      </c>
      <c r="B268">
        <v>-0.93232833299999995</v>
      </c>
      <c r="C268">
        <v>4</v>
      </c>
      <c r="D268">
        <v>1</v>
      </c>
      <c r="E268" s="5">
        <v>44533.868055555555</v>
      </c>
      <c r="F268">
        <v>6</v>
      </c>
      <c r="G268">
        <v>27</v>
      </c>
      <c r="H268">
        <v>2.0805582309999999</v>
      </c>
      <c r="I268">
        <v>3.0128865629999999</v>
      </c>
      <c r="J268">
        <v>1.8280947700000001</v>
      </c>
      <c r="K268">
        <v>0.93232833299999995</v>
      </c>
      <c r="L268">
        <v>4.1661949570000001</v>
      </c>
      <c r="M268">
        <v>0</v>
      </c>
      <c r="N268">
        <v>-0.93232833299999995</v>
      </c>
      <c r="O268">
        <v>0</v>
      </c>
      <c r="P268">
        <v>-0.93232833299999995</v>
      </c>
      <c r="Q268">
        <v>0</v>
      </c>
    </row>
    <row r="269" spans="1:17" x14ac:dyDescent="0.3">
      <c r="A269" s="5">
        <v>44020.5625</v>
      </c>
      <c r="B269">
        <v>-0.93237503200000005</v>
      </c>
      <c r="C269">
        <v>4</v>
      </c>
      <c r="D269">
        <v>1</v>
      </c>
      <c r="E269" s="5">
        <v>44533.868055555555</v>
      </c>
      <c r="F269">
        <v>6</v>
      </c>
      <c r="G269">
        <v>28</v>
      </c>
      <c r="H269">
        <v>2.068536774</v>
      </c>
      <c r="I269">
        <v>3.000911806</v>
      </c>
      <c r="J269">
        <v>1.8281863380000001</v>
      </c>
      <c r="K269">
        <v>0.93237503200000005</v>
      </c>
      <c r="L269">
        <v>4.6323824729999998</v>
      </c>
      <c r="M269">
        <v>0</v>
      </c>
      <c r="N269">
        <v>-0.93237503200000005</v>
      </c>
      <c r="O269">
        <v>0</v>
      </c>
      <c r="P269">
        <v>-0.93237503200000005</v>
      </c>
      <c r="Q269">
        <v>0</v>
      </c>
    </row>
    <row r="270" spans="1:17" x14ac:dyDescent="0.3">
      <c r="A270" s="5">
        <v>44020.583333333336</v>
      </c>
      <c r="B270">
        <v>-0.99037540400000001</v>
      </c>
      <c r="C270">
        <v>4</v>
      </c>
      <c r="D270">
        <v>1</v>
      </c>
      <c r="E270" s="5">
        <v>44533.868055555555</v>
      </c>
      <c r="F270">
        <v>6</v>
      </c>
      <c r="G270">
        <v>29</v>
      </c>
      <c r="H270">
        <v>2.0907271060000001</v>
      </c>
      <c r="I270">
        <v>3.2811025100000002</v>
      </c>
      <c r="J270">
        <v>2.334069419</v>
      </c>
      <c r="K270">
        <v>0.99037540400000001</v>
      </c>
      <c r="L270">
        <v>5.1275701749999998</v>
      </c>
      <c r="M270">
        <v>0</v>
      </c>
      <c r="N270">
        <v>-1.1903754040000001</v>
      </c>
      <c r="O270">
        <v>0</v>
      </c>
      <c r="P270">
        <v>-1.1903754040000001</v>
      </c>
      <c r="Q270">
        <v>0</v>
      </c>
    </row>
    <row r="271" spans="1:17" x14ac:dyDescent="0.3">
      <c r="A271" s="5">
        <v>44020.604166666664</v>
      </c>
      <c r="B271">
        <v>-0.97892612499999998</v>
      </c>
      <c r="C271">
        <v>4</v>
      </c>
      <c r="D271">
        <v>1</v>
      </c>
      <c r="E271" s="5">
        <v>44533.868055555555</v>
      </c>
      <c r="F271">
        <v>6</v>
      </c>
      <c r="G271">
        <v>30</v>
      </c>
      <c r="H271">
        <v>2.2193616820000002</v>
      </c>
      <c r="I271">
        <v>3.3482878070000002</v>
      </c>
      <c r="J271">
        <v>2.2135806370000002</v>
      </c>
      <c r="K271">
        <v>0.97892612499999998</v>
      </c>
      <c r="L271">
        <v>5.6170332380000003</v>
      </c>
      <c r="M271">
        <v>0</v>
      </c>
      <c r="N271">
        <v>-1.128926125</v>
      </c>
      <c r="O271">
        <v>0</v>
      </c>
      <c r="P271">
        <v>-1.128926125</v>
      </c>
      <c r="Q271">
        <v>0</v>
      </c>
    </row>
    <row r="272" spans="1:17" x14ac:dyDescent="0.3">
      <c r="A272" s="5">
        <v>44020.625</v>
      </c>
      <c r="B272">
        <v>-0.765933525</v>
      </c>
      <c r="C272">
        <v>4</v>
      </c>
      <c r="D272">
        <v>1</v>
      </c>
      <c r="E272" s="5">
        <v>44533.868055555555</v>
      </c>
      <c r="F272">
        <v>6</v>
      </c>
      <c r="G272">
        <v>31</v>
      </c>
      <c r="H272">
        <v>2.5792509560000001</v>
      </c>
      <c r="I272">
        <v>3.345184481</v>
      </c>
      <c r="J272">
        <v>1.5040860629999999</v>
      </c>
      <c r="K272">
        <v>0.765933525</v>
      </c>
      <c r="L272">
        <v>6</v>
      </c>
      <c r="M272">
        <v>0</v>
      </c>
      <c r="N272">
        <v>-0.765933525</v>
      </c>
      <c r="O272">
        <v>0</v>
      </c>
      <c r="P272">
        <v>-0.765933525</v>
      </c>
      <c r="Q272">
        <v>0</v>
      </c>
    </row>
    <row r="273" spans="1:17" x14ac:dyDescent="0.3">
      <c r="A273" s="5">
        <v>44020.645833333336</v>
      </c>
      <c r="B273">
        <v>0.915982976</v>
      </c>
      <c r="C273">
        <v>4</v>
      </c>
      <c r="D273">
        <v>1</v>
      </c>
      <c r="E273" s="5">
        <v>44533.868055555555</v>
      </c>
      <c r="F273">
        <v>6</v>
      </c>
      <c r="G273">
        <v>32</v>
      </c>
      <c r="H273">
        <v>2.7631921859999999</v>
      </c>
      <c r="I273">
        <v>1.8472092099999999</v>
      </c>
      <c r="J273">
        <v>1.403541079</v>
      </c>
      <c r="K273">
        <v>-0.915982976</v>
      </c>
      <c r="L273">
        <v>5.5420085119999998</v>
      </c>
      <c r="M273">
        <v>0.915982976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 s="5">
        <v>44020.666666666664</v>
      </c>
      <c r="B274">
        <v>1.201513735</v>
      </c>
      <c r="C274">
        <v>4</v>
      </c>
      <c r="D274">
        <v>1</v>
      </c>
      <c r="E274" s="5">
        <v>44533.868055555555</v>
      </c>
      <c r="F274">
        <v>6</v>
      </c>
      <c r="G274">
        <v>33</v>
      </c>
      <c r="H274">
        <v>3.0325608270000002</v>
      </c>
      <c r="I274">
        <v>1.8310470910000001</v>
      </c>
      <c r="J274">
        <v>0.97262324899999997</v>
      </c>
      <c r="K274">
        <v>-1.201513735</v>
      </c>
      <c r="L274">
        <v>4.9412516440000003</v>
      </c>
      <c r="M274">
        <v>1.201513735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 s="5">
        <v>44020.6875</v>
      </c>
      <c r="B275">
        <v>1.346559458</v>
      </c>
      <c r="C275">
        <v>4</v>
      </c>
      <c r="D275">
        <v>1</v>
      </c>
      <c r="E275" s="5">
        <v>44533.868055555555</v>
      </c>
      <c r="F275">
        <v>6</v>
      </c>
      <c r="G275">
        <v>34</v>
      </c>
      <c r="H275">
        <v>3.1693964139999999</v>
      </c>
      <c r="I275">
        <v>1.822836956</v>
      </c>
      <c r="J275">
        <v>0.90770294600000001</v>
      </c>
      <c r="K275">
        <v>-1.346559458</v>
      </c>
      <c r="L275">
        <v>4.2679719150000004</v>
      </c>
      <c r="M275">
        <v>1.346559458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 s="5">
        <v>44020.708333333336</v>
      </c>
      <c r="B276">
        <v>1.2754727910000001</v>
      </c>
      <c r="C276">
        <v>4</v>
      </c>
      <c r="D276">
        <v>1</v>
      </c>
      <c r="E276" s="5">
        <v>44533.868055555555</v>
      </c>
      <c r="F276">
        <v>6</v>
      </c>
      <c r="G276">
        <v>35</v>
      </c>
      <c r="H276">
        <v>3.1023335200000002</v>
      </c>
      <c r="I276">
        <v>1.8268607299999999</v>
      </c>
      <c r="J276">
        <v>0.57649543400000003</v>
      </c>
      <c r="K276">
        <v>-1.2754727910000001</v>
      </c>
      <c r="L276">
        <v>3.6302355199999998</v>
      </c>
      <c r="M276">
        <v>1.2754727910000001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 s="5">
        <v>44020.729166666664</v>
      </c>
      <c r="B277">
        <v>1.2588299089999999</v>
      </c>
      <c r="C277">
        <v>4</v>
      </c>
      <c r="D277">
        <v>1</v>
      </c>
      <c r="E277" s="5">
        <v>44533.868055555555</v>
      </c>
      <c r="F277">
        <v>6</v>
      </c>
      <c r="G277">
        <v>36</v>
      </c>
      <c r="H277">
        <v>3.086632689</v>
      </c>
      <c r="I277">
        <v>1.8278027800000001</v>
      </c>
      <c r="J277">
        <v>0.48003553999999998</v>
      </c>
      <c r="K277">
        <v>-1.2588299089999999</v>
      </c>
      <c r="L277">
        <v>3.0008205650000002</v>
      </c>
      <c r="M277">
        <v>1.2588299089999999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 s="5">
        <v>44020.75</v>
      </c>
      <c r="B278">
        <v>1.1764684750000001</v>
      </c>
      <c r="C278">
        <v>4</v>
      </c>
      <c r="D278">
        <v>1</v>
      </c>
      <c r="E278" s="5">
        <v>44533.868055555555</v>
      </c>
      <c r="F278">
        <v>6</v>
      </c>
      <c r="G278">
        <v>37</v>
      </c>
      <c r="H278">
        <v>3.0089332230000001</v>
      </c>
      <c r="I278">
        <v>1.832464748</v>
      </c>
      <c r="J278">
        <v>0.36525010600000002</v>
      </c>
      <c r="K278">
        <v>-1.1764684750000001</v>
      </c>
      <c r="L278">
        <v>2.4125863270000001</v>
      </c>
      <c r="M278">
        <v>1.1764684750000001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 s="5">
        <v>44020.770833333336</v>
      </c>
      <c r="B279">
        <v>1.1185345900000001</v>
      </c>
      <c r="C279">
        <v>4</v>
      </c>
      <c r="D279">
        <v>1</v>
      </c>
      <c r="E279" s="5">
        <v>44533.868055555555</v>
      </c>
      <c r="F279">
        <v>6</v>
      </c>
      <c r="G279">
        <v>38</v>
      </c>
      <c r="H279">
        <v>2.9542786140000001</v>
      </c>
      <c r="I279">
        <v>1.835744024</v>
      </c>
      <c r="J279">
        <v>0.25853166999999999</v>
      </c>
      <c r="K279">
        <v>-1.1185345900000001</v>
      </c>
      <c r="L279">
        <v>1.853319033</v>
      </c>
      <c r="M279">
        <v>1.1185345900000001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s="5">
        <v>44020.791666666664</v>
      </c>
      <c r="B280">
        <v>1.038604949</v>
      </c>
      <c r="C280">
        <v>4</v>
      </c>
      <c r="D280">
        <v>1</v>
      </c>
      <c r="E280" s="5">
        <v>44533.868055555555</v>
      </c>
      <c r="F280">
        <v>6</v>
      </c>
      <c r="G280">
        <v>39</v>
      </c>
      <c r="H280">
        <v>2.8788732920000002</v>
      </c>
      <c r="I280">
        <v>1.840268343</v>
      </c>
      <c r="J280">
        <v>5.7162642E-2</v>
      </c>
      <c r="K280">
        <v>-1.038604949</v>
      </c>
      <c r="L280">
        <v>1.3340165580000001</v>
      </c>
      <c r="M280">
        <v>1.038604949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 s="5">
        <v>44020.8125</v>
      </c>
      <c r="B281">
        <v>0.98180469699999995</v>
      </c>
      <c r="C281">
        <v>4</v>
      </c>
      <c r="D281">
        <v>1</v>
      </c>
      <c r="E281" s="5">
        <v>44533.868055555555</v>
      </c>
      <c r="F281">
        <v>6</v>
      </c>
      <c r="G281">
        <v>40</v>
      </c>
      <c r="H281">
        <v>2.8252881489999999</v>
      </c>
      <c r="I281">
        <v>1.8434834520000001</v>
      </c>
      <c r="J281">
        <v>5.1991045E-2</v>
      </c>
      <c r="K281">
        <v>-0.98180469699999995</v>
      </c>
      <c r="L281">
        <v>0.84311420999999998</v>
      </c>
      <c r="M281">
        <v>0.98180469699999995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s="5">
        <v>44020.833333333336</v>
      </c>
      <c r="B282">
        <v>0.88323777699999995</v>
      </c>
      <c r="C282">
        <v>4</v>
      </c>
      <c r="D282">
        <v>1</v>
      </c>
      <c r="E282" s="5">
        <v>44533.868055555555</v>
      </c>
      <c r="F282">
        <v>6</v>
      </c>
      <c r="G282">
        <v>41</v>
      </c>
      <c r="H282">
        <v>2.732300489</v>
      </c>
      <c r="I282">
        <v>1.8490627120000001</v>
      </c>
      <c r="J282">
        <v>0</v>
      </c>
      <c r="K282">
        <v>-0.88323777699999995</v>
      </c>
      <c r="L282">
        <v>0.40149532100000002</v>
      </c>
      <c r="M282">
        <v>0.88323777699999995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 s="5">
        <v>44020.854166666664</v>
      </c>
      <c r="B283">
        <v>0.80299064200000003</v>
      </c>
      <c r="C283">
        <v>4</v>
      </c>
      <c r="D283">
        <v>1</v>
      </c>
      <c r="E283" s="5">
        <v>44533.868055555555</v>
      </c>
      <c r="F283">
        <v>6</v>
      </c>
      <c r="G283">
        <v>42</v>
      </c>
      <c r="H283">
        <v>2.6565956449999999</v>
      </c>
      <c r="I283">
        <v>1.8536050019999999</v>
      </c>
      <c r="J283">
        <v>0</v>
      </c>
      <c r="K283">
        <v>-0.80299064200000003</v>
      </c>
      <c r="L283">
        <v>0</v>
      </c>
      <c r="M283">
        <v>0.80299064200000003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 s="5">
        <v>44020.875</v>
      </c>
      <c r="B284">
        <v>0</v>
      </c>
      <c r="C284">
        <v>4</v>
      </c>
      <c r="D284">
        <v>1</v>
      </c>
      <c r="E284" s="5">
        <v>44533.868055555555</v>
      </c>
      <c r="F284">
        <v>6</v>
      </c>
      <c r="G284">
        <v>43</v>
      </c>
      <c r="H284">
        <v>2.4677175139999998</v>
      </c>
      <c r="I284">
        <v>2.4677175139999998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 s="5">
        <v>44020.895833333336</v>
      </c>
      <c r="B285">
        <v>0</v>
      </c>
      <c r="C285">
        <v>4</v>
      </c>
      <c r="D285">
        <v>1</v>
      </c>
      <c r="E285" s="5">
        <v>44533.868055555555</v>
      </c>
      <c r="F285">
        <v>6</v>
      </c>
      <c r="G285">
        <v>44</v>
      </c>
      <c r="H285">
        <v>2.2264979810000001</v>
      </c>
      <c r="I285">
        <v>2.2264979810000001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 s="5">
        <v>44020.916666666664</v>
      </c>
      <c r="B286">
        <v>0</v>
      </c>
      <c r="C286">
        <v>4</v>
      </c>
      <c r="D286">
        <v>1</v>
      </c>
      <c r="E286" s="5">
        <v>44533.868055555555</v>
      </c>
      <c r="F286">
        <v>6</v>
      </c>
      <c r="G286">
        <v>45</v>
      </c>
      <c r="H286">
        <v>1.9932244269999999</v>
      </c>
      <c r="I286">
        <v>1.9932244269999999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 s="5">
        <v>44020.9375</v>
      </c>
      <c r="B287">
        <v>0</v>
      </c>
      <c r="C287">
        <v>4</v>
      </c>
      <c r="D287">
        <v>1</v>
      </c>
      <c r="E287" s="5">
        <v>44533.868055555555</v>
      </c>
      <c r="F287">
        <v>6</v>
      </c>
      <c r="G287">
        <v>46</v>
      </c>
      <c r="H287">
        <v>1.7760467069999999</v>
      </c>
      <c r="I287">
        <v>1.7760467069999999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 s="5">
        <v>44020.958333333336</v>
      </c>
      <c r="B288">
        <v>0</v>
      </c>
      <c r="C288">
        <v>4</v>
      </c>
      <c r="D288">
        <v>1</v>
      </c>
      <c r="E288" s="5">
        <v>44533.868055555555</v>
      </c>
      <c r="F288">
        <v>6</v>
      </c>
      <c r="G288">
        <v>47</v>
      </c>
      <c r="H288">
        <v>1.6634015310000001</v>
      </c>
      <c r="I288">
        <v>1.6634015310000001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 s="5">
        <v>44020.979166666664</v>
      </c>
      <c r="B289">
        <v>0</v>
      </c>
      <c r="C289">
        <v>4</v>
      </c>
      <c r="D289">
        <v>1</v>
      </c>
      <c r="E289" s="5">
        <v>44533.868055555555</v>
      </c>
      <c r="F289">
        <v>6</v>
      </c>
      <c r="G289">
        <v>48</v>
      </c>
      <c r="H289">
        <v>1.569961189</v>
      </c>
      <c r="I289">
        <v>1.569961189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 s="5">
        <v>44021</v>
      </c>
      <c r="B290">
        <v>0</v>
      </c>
      <c r="C290">
        <v>4</v>
      </c>
      <c r="D290">
        <v>1</v>
      </c>
      <c r="E290" s="5">
        <v>44533.868055555555</v>
      </c>
      <c r="F290">
        <v>7</v>
      </c>
      <c r="G290">
        <v>1</v>
      </c>
      <c r="H290">
        <v>1.5761570760000001</v>
      </c>
      <c r="I290">
        <v>1.5761570760000001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 s="5">
        <v>44021.020833333336</v>
      </c>
      <c r="B291">
        <v>0</v>
      </c>
      <c r="C291">
        <v>4</v>
      </c>
      <c r="D291">
        <v>1</v>
      </c>
      <c r="E291" s="5">
        <v>44533.868055555555</v>
      </c>
      <c r="F291">
        <v>7</v>
      </c>
      <c r="G291">
        <v>2</v>
      </c>
      <c r="H291">
        <v>1.51481098</v>
      </c>
      <c r="I291">
        <v>1.51481098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 s="5">
        <v>44021.041666666664</v>
      </c>
      <c r="B292">
        <v>0</v>
      </c>
      <c r="C292">
        <v>4</v>
      </c>
      <c r="D292">
        <v>1</v>
      </c>
      <c r="E292" s="5">
        <v>44533.868055555555</v>
      </c>
      <c r="F292">
        <v>7</v>
      </c>
      <c r="G292">
        <v>3</v>
      </c>
      <c r="H292">
        <v>1.4497838169999999</v>
      </c>
      <c r="I292">
        <v>1.4497838169999999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 s="5">
        <v>44021.0625</v>
      </c>
      <c r="B293">
        <v>0</v>
      </c>
      <c r="C293">
        <v>4</v>
      </c>
      <c r="D293">
        <v>1</v>
      </c>
      <c r="E293" s="5">
        <v>44533.868055555555</v>
      </c>
      <c r="F293">
        <v>7</v>
      </c>
      <c r="G293">
        <v>4</v>
      </c>
      <c r="H293">
        <v>1.4009938369999999</v>
      </c>
      <c r="I293">
        <v>1.4009938369999999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s="5">
        <v>44021.083333333336</v>
      </c>
      <c r="B294">
        <v>0</v>
      </c>
      <c r="C294">
        <v>4</v>
      </c>
      <c r="D294">
        <v>1</v>
      </c>
      <c r="E294" s="5">
        <v>44533.868055555555</v>
      </c>
      <c r="F294">
        <v>7</v>
      </c>
      <c r="G294">
        <v>5</v>
      </c>
      <c r="H294">
        <v>1.3980045539999999</v>
      </c>
      <c r="I294">
        <v>1.3980045539999999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s="5">
        <v>44021.104166666664</v>
      </c>
      <c r="B295">
        <v>0</v>
      </c>
      <c r="C295">
        <v>4</v>
      </c>
      <c r="D295">
        <v>1</v>
      </c>
      <c r="E295" s="5">
        <v>44533.868055555555</v>
      </c>
      <c r="F295">
        <v>7</v>
      </c>
      <c r="G295">
        <v>6</v>
      </c>
      <c r="H295">
        <v>1.3656922549999999</v>
      </c>
      <c r="I295">
        <v>1.3656922549999999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s="5">
        <v>44021.125</v>
      </c>
      <c r="B296">
        <v>0</v>
      </c>
      <c r="C296">
        <v>4</v>
      </c>
      <c r="D296">
        <v>1</v>
      </c>
      <c r="E296" s="5">
        <v>44533.868055555555</v>
      </c>
      <c r="F296">
        <v>7</v>
      </c>
      <c r="G296">
        <v>7</v>
      </c>
      <c r="H296">
        <v>1.3684802300000001</v>
      </c>
      <c r="I296">
        <v>1.3684802300000001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 s="5">
        <v>44021.145833333336</v>
      </c>
      <c r="B297">
        <v>0</v>
      </c>
      <c r="C297">
        <v>4</v>
      </c>
      <c r="D297">
        <v>1</v>
      </c>
      <c r="E297" s="5">
        <v>44533.868055555555</v>
      </c>
      <c r="F297">
        <v>7</v>
      </c>
      <c r="G297">
        <v>8</v>
      </c>
      <c r="H297">
        <v>1.3491571570000001</v>
      </c>
      <c r="I297">
        <v>1.3491571570000001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 s="5">
        <v>44021.166666666664</v>
      </c>
      <c r="B298">
        <v>0</v>
      </c>
      <c r="C298">
        <v>4</v>
      </c>
      <c r="D298">
        <v>1</v>
      </c>
      <c r="E298" s="5">
        <v>44533.868055555555</v>
      </c>
      <c r="F298">
        <v>7</v>
      </c>
      <c r="G298">
        <v>9</v>
      </c>
      <c r="H298">
        <v>1.401644814</v>
      </c>
      <c r="I298">
        <v>1.401644814</v>
      </c>
      <c r="J298">
        <v>1.3062506999999999E-2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s="5">
        <v>44021.1875</v>
      </c>
      <c r="B299">
        <v>0</v>
      </c>
      <c r="C299">
        <v>4</v>
      </c>
      <c r="D299">
        <v>1</v>
      </c>
      <c r="E299" s="5">
        <v>44533.868055555555</v>
      </c>
      <c r="F299">
        <v>7</v>
      </c>
      <c r="G299">
        <v>10</v>
      </c>
      <c r="H299">
        <v>1.509213414</v>
      </c>
      <c r="I299">
        <v>1.509213414</v>
      </c>
      <c r="J299">
        <v>1.3062506999999999E-2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s="5">
        <v>44021.208333333336</v>
      </c>
      <c r="B300">
        <v>0</v>
      </c>
      <c r="C300">
        <v>4</v>
      </c>
      <c r="D300">
        <v>1</v>
      </c>
      <c r="E300" s="5">
        <v>44533.868055555555</v>
      </c>
      <c r="F300">
        <v>7</v>
      </c>
      <c r="G300">
        <v>11</v>
      </c>
      <c r="H300">
        <v>1.8381137540000001</v>
      </c>
      <c r="I300">
        <v>1.8381137540000001</v>
      </c>
      <c r="J300">
        <v>7.4164840999999995E-2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 s="5">
        <v>44021.229166666664</v>
      </c>
      <c r="B301">
        <v>0</v>
      </c>
      <c r="C301">
        <v>4</v>
      </c>
      <c r="D301">
        <v>1</v>
      </c>
      <c r="E301" s="5">
        <v>44533.868055555555</v>
      </c>
      <c r="F301">
        <v>7</v>
      </c>
      <c r="G301">
        <v>12</v>
      </c>
      <c r="H301">
        <v>2.0906821720000002</v>
      </c>
      <c r="I301">
        <v>2.0906821720000002</v>
      </c>
      <c r="J301">
        <v>0.112800069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 s="5">
        <v>44021.25</v>
      </c>
      <c r="B302">
        <v>-0.14826605500000001</v>
      </c>
      <c r="C302">
        <v>4</v>
      </c>
      <c r="D302">
        <v>1</v>
      </c>
      <c r="E302" s="5">
        <v>44533.868055555555</v>
      </c>
      <c r="F302">
        <v>7</v>
      </c>
      <c r="G302">
        <v>13</v>
      </c>
      <c r="H302">
        <v>2.4951968710000001</v>
      </c>
      <c r="I302">
        <v>2.6434629260000002</v>
      </c>
      <c r="J302">
        <v>0.30258378699999999</v>
      </c>
      <c r="K302">
        <v>0.14826605500000001</v>
      </c>
      <c r="L302">
        <v>7.4133028000000004E-2</v>
      </c>
      <c r="M302">
        <v>0</v>
      </c>
      <c r="N302">
        <v>-0.14826605500000001</v>
      </c>
      <c r="O302">
        <v>0</v>
      </c>
      <c r="P302">
        <v>-0.14826605500000001</v>
      </c>
      <c r="Q302">
        <v>0</v>
      </c>
    </row>
    <row r="303" spans="1:17" x14ac:dyDescent="0.3">
      <c r="A303" s="5">
        <v>44021.270833333336</v>
      </c>
      <c r="B303">
        <v>-0.16571938</v>
      </c>
      <c r="C303">
        <v>4</v>
      </c>
      <c r="D303">
        <v>1</v>
      </c>
      <c r="E303" s="5">
        <v>44533.868055555555</v>
      </c>
      <c r="F303">
        <v>7</v>
      </c>
      <c r="G303">
        <v>14</v>
      </c>
      <c r="H303">
        <v>2.593715065</v>
      </c>
      <c r="I303">
        <v>2.759434444</v>
      </c>
      <c r="J303">
        <v>0.33820281499999999</v>
      </c>
      <c r="K303">
        <v>0.16571938</v>
      </c>
      <c r="L303">
        <v>0.156992718</v>
      </c>
      <c r="M303">
        <v>0</v>
      </c>
      <c r="N303">
        <v>-0.16571938</v>
      </c>
      <c r="O303">
        <v>0</v>
      </c>
      <c r="P303">
        <v>-0.16571938</v>
      </c>
      <c r="Q303">
        <v>0</v>
      </c>
    </row>
    <row r="304" spans="1:17" x14ac:dyDescent="0.3">
      <c r="A304" s="5">
        <v>44021.291666666664</v>
      </c>
      <c r="B304">
        <v>-0.296708692</v>
      </c>
      <c r="C304">
        <v>4</v>
      </c>
      <c r="D304">
        <v>1</v>
      </c>
      <c r="E304" s="5">
        <v>44533.868055555555</v>
      </c>
      <c r="F304">
        <v>7</v>
      </c>
      <c r="G304">
        <v>15</v>
      </c>
      <c r="H304">
        <v>2.6945445330000002</v>
      </c>
      <c r="I304">
        <v>2.9912532249999999</v>
      </c>
      <c r="J304">
        <v>0.60552794300000001</v>
      </c>
      <c r="K304">
        <v>0.296708692</v>
      </c>
      <c r="L304">
        <v>0.305347064</v>
      </c>
      <c r="M304">
        <v>0</v>
      </c>
      <c r="N304">
        <v>-0.296708692</v>
      </c>
      <c r="O304">
        <v>0</v>
      </c>
      <c r="P304">
        <v>-0.296708692</v>
      </c>
      <c r="Q304">
        <v>0</v>
      </c>
    </row>
    <row r="305" spans="1:17" x14ac:dyDescent="0.3">
      <c r="A305" s="5">
        <v>44021.3125</v>
      </c>
      <c r="B305">
        <v>-0.34446668600000002</v>
      </c>
      <c r="C305">
        <v>4</v>
      </c>
      <c r="D305">
        <v>1</v>
      </c>
      <c r="E305" s="5">
        <v>44533.868055555555</v>
      </c>
      <c r="F305">
        <v>7</v>
      </c>
      <c r="G305">
        <v>16</v>
      </c>
      <c r="H305">
        <v>2.6819072369999999</v>
      </c>
      <c r="I305">
        <v>3.026373924</v>
      </c>
      <c r="J305">
        <v>0.70299323800000002</v>
      </c>
      <c r="K305">
        <v>0.34446668600000002</v>
      </c>
      <c r="L305">
        <v>0.47758040699999998</v>
      </c>
      <c r="M305">
        <v>0</v>
      </c>
      <c r="N305">
        <v>-0.34446668600000002</v>
      </c>
      <c r="O305">
        <v>0</v>
      </c>
      <c r="P305">
        <v>-0.34446668600000002</v>
      </c>
      <c r="Q305">
        <v>0</v>
      </c>
    </row>
    <row r="306" spans="1:17" x14ac:dyDescent="0.3">
      <c r="A306" s="5">
        <v>44021.333333333336</v>
      </c>
      <c r="B306">
        <v>-0.39574250999999999</v>
      </c>
      <c r="C306">
        <v>4</v>
      </c>
      <c r="D306">
        <v>1</v>
      </c>
      <c r="E306" s="5">
        <v>44533.868055555555</v>
      </c>
      <c r="F306">
        <v>7</v>
      </c>
      <c r="G306">
        <v>17</v>
      </c>
      <c r="H306">
        <v>2.7553697869999998</v>
      </c>
      <c r="I306">
        <v>3.151112296</v>
      </c>
      <c r="J306">
        <v>0.807637775</v>
      </c>
      <c r="K306">
        <v>0.39574250999999999</v>
      </c>
      <c r="L306">
        <v>0.67545166199999995</v>
      </c>
      <c r="M306">
        <v>0</v>
      </c>
      <c r="N306">
        <v>-0.39574250999999999</v>
      </c>
      <c r="O306">
        <v>0</v>
      </c>
      <c r="P306">
        <v>-0.39574250999999999</v>
      </c>
      <c r="Q306">
        <v>0</v>
      </c>
    </row>
    <row r="307" spans="1:17" x14ac:dyDescent="0.3">
      <c r="A307" s="5">
        <v>44021.354166666664</v>
      </c>
      <c r="B307">
        <v>-0.43861192700000001</v>
      </c>
      <c r="C307">
        <v>4</v>
      </c>
      <c r="D307">
        <v>1</v>
      </c>
      <c r="E307" s="5">
        <v>44533.868055555555</v>
      </c>
      <c r="F307">
        <v>7</v>
      </c>
      <c r="G307">
        <v>18</v>
      </c>
      <c r="H307">
        <v>2.7211905600000001</v>
      </c>
      <c r="I307">
        <v>3.159802488</v>
      </c>
      <c r="J307">
        <v>0.89512638300000003</v>
      </c>
      <c r="K307">
        <v>0.43861192700000001</v>
      </c>
      <c r="L307">
        <v>0.894757625</v>
      </c>
      <c r="M307">
        <v>0</v>
      </c>
      <c r="N307">
        <v>-0.43861192700000001</v>
      </c>
      <c r="O307">
        <v>0</v>
      </c>
      <c r="P307">
        <v>-0.43861192700000001</v>
      </c>
      <c r="Q307">
        <v>0</v>
      </c>
    </row>
    <row r="308" spans="1:17" x14ac:dyDescent="0.3">
      <c r="A308" s="5">
        <v>44021.375</v>
      </c>
      <c r="B308">
        <v>-0.65698456299999997</v>
      </c>
      <c r="C308">
        <v>4</v>
      </c>
      <c r="D308">
        <v>1</v>
      </c>
      <c r="E308" s="5">
        <v>44533.868055555555</v>
      </c>
      <c r="F308">
        <v>7</v>
      </c>
      <c r="G308">
        <v>19</v>
      </c>
      <c r="H308">
        <v>2.658530077</v>
      </c>
      <c r="I308">
        <v>3.315514641</v>
      </c>
      <c r="J308">
        <v>1.3407848229999999</v>
      </c>
      <c r="K308">
        <v>0.65698456299999997</v>
      </c>
      <c r="L308">
        <v>1.223249907</v>
      </c>
      <c r="M308">
        <v>0</v>
      </c>
      <c r="N308">
        <v>-0.65698456299999997</v>
      </c>
      <c r="O308">
        <v>0</v>
      </c>
      <c r="P308">
        <v>-0.65698456299999997</v>
      </c>
      <c r="Q308">
        <v>0</v>
      </c>
    </row>
    <row r="309" spans="1:17" x14ac:dyDescent="0.3">
      <c r="A309" s="5">
        <v>44021.395833333336</v>
      </c>
      <c r="B309">
        <v>-0.667802267</v>
      </c>
      <c r="C309">
        <v>4</v>
      </c>
      <c r="D309">
        <v>1</v>
      </c>
      <c r="E309" s="5">
        <v>44533.868055555555</v>
      </c>
      <c r="F309">
        <v>7</v>
      </c>
      <c r="G309">
        <v>20</v>
      </c>
      <c r="H309">
        <v>2.6109792430000001</v>
      </c>
      <c r="I309">
        <v>3.27878151</v>
      </c>
      <c r="J309">
        <v>1.3628617679999999</v>
      </c>
      <c r="K309">
        <v>0.667802267</v>
      </c>
      <c r="L309">
        <v>1.5571510399999999</v>
      </c>
      <c r="M309">
        <v>0</v>
      </c>
      <c r="N309">
        <v>-0.667802267</v>
      </c>
      <c r="O309">
        <v>0</v>
      </c>
      <c r="P309">
        <v>-0.667802267</v>
      </c>
      <c r="Q309">
        <v>0</v>
      </c>
    </row>
    <row r="310" spans="1:17" x14ac:dyDescent="0.3">
      <c r="A310" s="5">
        <v>44021.416666666664</v>
      </c>
      <c r="B310">
        <v>-0.82562068600000005</v>
      </c>
      <c r="C310">
        <v>4</v>
      </c>
      <c r="D310">
        <v>1</v>
      </c>
      <c r="E310" s="5">
        <v>44533.868055555555</v>
      </c>
      <c r="F310">
        <v>7</v>
      </c>
      <c r="G310">
        <v>21</v>
      </c>
      <c r="H310">
        <v>2.5647215249999999</v>
      </c>
      <c r="I310">
        <v>3.3903422110000001</v>
      </c>
      <c r="J310">
        <v>1.684940176</v>
      </c>
      <c r="K310">
        <v>0.82562068600000005</v>
      </c>
      <c r="L310">
        <v>1.969961383</v>
      </c>
      <c r="M310">
        <v>0</v>
      </c>
      <c r="N310">
        <v>-0.82562068600000005</v>
      </c>
      <c r="O310">
        <v>0</v>
      </c>
      <c r="P310">
        <v>-0.82562068600000005</v>
      </c>
      <c r="Q310">
        <v>0</v>
      </c>
    </row>
    <row r="311" spans="1:17" x14ac:dyDescent="0.3">
      <c r="A311" s="5">
        <v>44021.4375</v>
      </c>
      <c r="B311">
        <v>-0.71107841199999999</v>
      </c>
      <c r="C311">
        <v>4</v>
      </c>
      <c r="D311">
        <v>1</v>
      </c>
      <c r="E311" s="5">
        <v>44533.868055555555</v>
      </c>
      <c r="F311">
        <v>7</v>
      </c>
      <c r="G311">
        <v>22</v>
      </c>
      <c r="H311">
        <v>2.537242306</v>
      </c>
      <c r="I311">
        <v>3.2483207169999999</v>
      </c>
      <c r="J311">
        <v>1.4511804319999999</v>
      </c>
      <c r="K311">
        <v>0.71107841199999999</v>
      </c>
      <c r="L311">
        <v>2.3255005889999998</v>
      </c>
      <c r="M311">
        <v>0</v>
      </c>
      <c r="N311">
        <v>-0.71107841199999999</v>
      </c>
      <c r="O311">
        <v>0</v>
      </c>
      <c r="P311">
        <v>-0.71107841199999999</v>
      </c>
      <c r="Q311">
        <v>0</v>
      </c>
    </row>
    <row r="312" spans="1:17" x14ac:dyDescent="0.3">
      <c r="A312" s="5">
        <v>44021.458333333336</v>
      </c>
      <c r="B312">
        <v>-0.946500542</v>
      </c>
      <c r="C312">
        <v>4</v>
      </c>
      <c r="D312">
        <v>1</v>
      </c>
      <c r="E312" s="5">
        <v>44533.868055555555</v>
      </c>
      <c r="F312">
        <v>7</v>
      </c>
      <c r="G312">
        <v>23</v>
      </c>
      <c r="H312">
        <v>2.4863891749999998</v>
      </c>
      <c r="I312">
        <v>3.4328897170000001</v>
      </c>
      <c r="J312">
        <v>1.93163376</v>
      </c>
      <c r="K312">
        <v>0.946500542</v>
      </c>
      <c r="L312">
        <v>2.7987508600000002</v>
      </c>
      <c r="M312">
        <v>0</v>
      </c>
      <c r="N312">
        <v>-0.946500542</v>
      </c>
      <c r="O312">
        <v>0</v>
      </c>
      <c r="P312">
        <v>-0.946500542</v>
      </c>
      <c r="Q312">
        <v>0</v>
      </c>
    </row>
    <row r="313" spans="1:17" x14ac:dyDescent="0.3">
      <c r="A313" s="5">
        <v>44021.479166666664</v>
      </c>
      <c r="B313">
        <v>-0.927308935</v>
      </c>
      <c r="C313">
        <v>4</v>
      </c>
      <c r="D313">
        <v>1</v>
      </c>
      <c r="E313" s="5">
        <v>44533.868055555555</v>
      </c>
      <c r="F313">
        <v>7</v>
      </c>
      <c r="G313">
        <v>24</v>
      </c>
      <c r="H313">
        <v>2.4563824190000001</v>
      </c>
      <c r="I313">
        <v>3.3836913549999998</v>
      </c>
      <c r="J313">
        <v>1.8924672149999999</v>
      </c>
      <c r="K313">
        <v>0.927308935</v>
      </c>
      <c r="L313">
        <v>3.2624053279999998</v>
      </c>
      <c r="M313">
        <v>0</v>
      </c>
      <c r="N313">
        <v>-0.927308935</v>
      </c>
      <c r="O313">
        <v>0</v>
      </c>
      <c r="P313">
        <v>-0.927308935</v>
      </c>
      <c r="Q313">
        <v>0</v>
      </c>
    </row>
    <row r="314" spans="1:17" x14ac:dyDescent="0.3">
      <c r="A314" s="5">
        <v>44021.5</v>
      </c>
      <c r="B314">
        <v>-0.91387340299999997</v>
      </c>
      <c r="C314">
        <v>4</v>
      </c>
      <c r="D314">
        <v>1</v>
      </c>
      <c r="E314" s="5">
        <v>44533.868055555555</v>
      </c>
      <c r="F314">
        <v>7</v>
      </c>
      <c r="G314">
        <v>25</v>
      </c>
      <c r="H314">
        <v>2.3505084809999999</v>
      </c>
      <c r="I314">
        <v>3.2643818840000001</v>
      </c>
      <c r="J314">
        <v>1.865047761</v>
      </c>
      <c r="K314">
        <v>0.91387340299999997</v>
      </c>
      <c r="L314">
        <v>3.7193420289999999</v>
      </c>
      <c r="M314">
        <v>0</v>
      </c>
      <c r="N314">
        <v>-0.91387340299999997</v>
      </c>
      <c r="O314">
        <v>0</v>
      </c>
      <c r="P314">
        <v>-0.91387340299999997</v>
      </c>
      <c r="Q314">
        <v>0</v>
      </c>
    </row>
    <row r="315" spans="1:17" x14ac:dyDescent="0.3">
      <c r="A315" s="5">
        <v>44021.520833333336</v>
      </c>
      <c r="B315">
        <v>-0.91399505299999995</v>
      </c>
      <c r="C315">
        <v>4</v>
      </c>
      <c r="D315">
        <v>1</v>
      </c>
      <c r="E315" s="5">
        <v>44533.868055555555</v>
      </c>
      <c r="F315">
        <v>7</v>
      </c>
      <c r="G315">
        <v>26</v>
      </c>
      <c r="H315">
        <v>2.2925112429999999</v>
      </c>
      <c r="I315">
        <v>3.2065062969999998</v>
      </c>
      <c r="J315">
        <v>1.8652960270000001</v>
      </c>
      <c r="K315">
        <v>0.91399505299999995</v>
      </c>
      <c r="L315">
        <v>4.1763395560000003</v>
      </c>
      <c r="M315">
        <v>0</v>
      </c>
      <c r="N315">
        <v>-0.91399505299999995</v>
      </c>
      <c r="O315">
        <v>0</v>
      </c>
      <c r="P315">
        <v>-0.91399505299999995</v>
      </c>
      <c r="Q315">
        <v>0</v>
      </c>
    </row>
    <row r="316" spans="1:17" x14ac:dyDescent="0.3">
      <c r="A316" s="5">
        <v>44021.541666666664</v>
      </c>
      <c r="B316">
        <v>-0.89803372699999995</v>
      </c>
      <c r="C316">
        <v>4</v>
      </c>
      <c r="D316">
        <v>1</v>
      </c>
      <c r="E316" s="5">
        <v>44533.868055555555</v>
      </c>
      <c r="F316">
        <v>7</v>
      </c>
      <c r="G316">
        <v>27</v>
      </c>
      <c r="H316">
        <v>2.3150240439999998</v>
      </c>
      <c r="I316">
        <v>3.2130577709999999</v>
      </c>
      <c r="J316">
        <v>1.8327218919999999</v>
      </c>
      <c r="K316">
        <v>0.89803372699999995</v>
      </c>
      <c r="L316">
        <v>4.6253564190000001</v>
      </c>
      <c r="M316">
        <v>0</v>
      </c>
      <c r="N316">
        <v>-0.89803372699999995</v>
      </c>
      <c r="O316">
        <v>0</v>
      </c>
      <c r="P316">
        <v>-0.89803372699999995</v>
      </c>
      <c r="Q316">
        <v>0</v>
      </c>
    </row>
    <row r="317" spans="1:17" x14ac:dyDescent="0.3">
      <c r="A317" s="5">
        <v>44021.5625</v>
      </c>
      <c r="B317">
        <v>-0.87216120200000002</v>
      </c>
      <c r="C317">
        <v>4</v>
      </c>
      <c r="D317">
        <v>1</v>
      </c>
      <c r="E317" s="5">
        <v>44533.868055555555</v>
      </c>
      <c r="F317">
        <v>7</v>
      </c>
      <c r="G317">
        <v>28</v>
      </c>
      <c r="H317">
        <v>2.308079545</v>
      </c>
      <c r="I317">
        <v>3.1802407480000001</v>
      </c>
      <c r="J317">
        <v>1.7799208209999999</v>
      </c>
      <c r="K317">
        <v>0.87216120200000002</v>
      </c>
      <c r="L317">
        <v>5.0614370209999997</v>
      </c>
      <c r="M317">
        <v>0</v>
      </c>
      <c r="N317">
        <v>-0.87216120200000002</v>
      </c>
      <c r="O317">
        <v>0</v>
      </c>
      <c r="P317">
        <v>-0.87216120200000002</v>
      </c>
      <c r="Q317">
        <v>0</v>
      </c>
    </row>
    <row r="318" spans="1:17" x14ac:dyDescent="0.3">
      <c r="A318" s="5">
        <v>44021.583333333336</v>
      </c>
      <c r="B318">
        <v>-0.80106010900000002</v>
      </c>
      <c r="C318">
        <v>4</v>
      </c>
      <c r="D318">
        <v>1</v>
      </c>
      <c r="E318" s="5">
        <v>44533.868055555555</v>
      </c>
      <c r="F318">
        <v>7</v>
      </c>
      <c r="G318">
        <v>29</v>
      </c>
      <c r="H318">
        <v>2.4008802280000001</v>
      </c>
      <c r="I318">
        <v>3.201940338</v>
      </c>
      <c r="J318">
        <v>1.63481655</v>
      </c>
      <c r="K318">
        <v>0.80106010900000002</v>
      </c>
      <c r="L318">
        <v>5.4619670749999996</v>
      </c>
      <c r="M318">
        <v>0</v>
      </c>
      <c r="N318">
        <v>-0.80106010900000002</v>
      </c>
      <c r="O318">
        <v>0</v>
      </c>
      <c r="P318">
        <v>-0.80106010900000002</v>
      </c>
      <c r="Q318">
        <v>0</v>
      </c>
    </row>
    <row r="319" spans="1:17" x14ac:dyDescent="0.3">
      <c r="A319" s="5">
        <v>44021.604166666664</v>
      </c>
      <c r="B319">
        <v>-0.80668979399999996</v>
      </c>
      <c r="C319">
        <v>4</v>
      </c>
      <c r="D319">
        <v>1</v>
      </c>
      <c r="E319" s="5">
        <v>44533.868055555555</v>
      </c>
      <c r="F319">
        <v>7</v>
      </c>
      <c r="G319">
        <v>30</v>
      </c>
      <c r="H319">
        <v>2.5382917329999999</v>
      </c>
      <c r="I319">
        <v>3.3449815269999998</v>
      </c>
      <c r="J319">
        <v>1.646305701</v>
      </c>
      <c r="K319">
        <v>0.80668979399999996</v>
      </c>
      <c r="L319">
        <v>5.8653119719999998</v>
      </c>
      <c r="M319">
        <v>0</v>
      </c>
      <c r="N319">
        <v>-0.80668979399999996</v>
      </c>
      <c r="O319">
        <v>0</v>
      </c>
      <c r="P319">
        <v>-0.80668979399999996</v>
      </c>
      <c r="Q319">
        <v>0</v>
      </c>
    </row>
    <row r="320" spans="1:17" x14ac:dyDescent="0.3">
      <c r="A320" s="5">
        <v>44021.625</v>
      </c>
      <c r="B320">
        <v>-0.26937605599999997</v>
      </c>
      <c r="C320">
        <v>4</v>
      </c>
      <c r="D320">
        <v>1</v>
      </c>
      <c r="E320" s="5">
        <v>44533.868055555555</v>
      </c>
      <c r="F320">
        <v>7</v>
      </c>
      <c r="G320">
        <v>31</v>
      </c>
      <c r="H320">
        <v>2.7285481890000001</v>
      </c>
      <c r="I320">
        <v>2.997924244</v>
      </c>
      <c r="J320">
        <v>0.95562922400000005</v>
      </c>
      <c r="K320">
        <v>0.26937605599999997</v>
      </c>
      <c r="L320">
        <v>6</v>
      </c>
      <c r="M320">
        <v>0</v>
      </c>
      <c r="N320">
        <v>-0.26937605599999997</v>
      </c>
      <c r="O320">
        <v>0</v>
      </c>
      <c r="P320">
        <v>-0.26937605599999997</v>
      </c>
      <c r="Q320">
        <v>0</v>
      </c>
    </row>
    <row r="321" spans="1:17" x14ac:dyDescent="0.3">
      <c r="A321" s="5">
        <v>44021.645833333336</v>
      </c>
      <c r="B321">
        <v>1.0950356059999999</v>
      </c>
      <c r="C321">
        <v>4</v>
      </c>
      <c r="D321">
        <v>1</v>
      </c>
      <c r="E321" s="5">
        <v>44533.868055555555</v>
      </c>
      <c r="F321">
        <v>7</v>
      </c>
      <c r="G321">
        <v>32</v>
      </c>
      <c r="H321">
        <v>2.9331921649999999</v>
      </c>
      <c r="I321">
        <v>1.8381565580000001</v>
      </c>
      <c r="J321">
        <v>0.84108763399999997</v>
      </c>
      <c r="K321">
        <v>-1.0950356059999999</v>
      </c>
      <c r="L321">
        <v>5.4524821970000001</v>
      </c>
      <c r="M321">
        <v>1.0950356059999999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 s="5">
        <v>44021.666666666664</v>
      </c>
      <c r="B322">
        <v>1.11587714</v>
      </c>
      <c r="C322">
        <v>4</v>
      </c>
      <c r="D322">
        <v>1</v>
      </c>
      <c r="E322" s="5">
        <v>44533.868055555555</v>
      </c>
      <c r="F322">
        <v>7</v>
      </c>
      <c r="G322">
        <v>33</v>
      </c>
      <c r="H322">
        <v>2.9528539889999998</v>
      </c>
      <c r="I322">
        <v>1.836976849</v>
      </c>
      <c r="J322">
        <v>0.52947393099999995</v>
      </c>
      <c r="K322">
        <v>-1.11587714</v>
      </c>
      <c r="L322">
        <v>4.894543627</v>
      </c>
      <c r="M322">
        <v>1.11587714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 s="5">
        <v>44021.6875</v>
      </c>
      <c r="B323">
        <v>1.2720282709999999</v>
      </c>
      <c r="C323">
        <v>4</v>
      </c>
      <c r="D323">
        <v>1</v>
      </c>
      <c r="E323" s="5">
        <v>44533.868055555555</v>
      </c>
      <c r="F323">
        <v>7</v>
      </c>
      <c r="G323">
        <v>34</v>
      </c>
      <c r="H323">
        <v>3.1001663769999999</v>
      </c>
      <c r="I323">
        <v>1.8281381059999999</v>
      </c>
      <c r="J323">
        <v>0.58436843999999999</v>
      </c>
      <c r="K323">
        <v>-1.2720282709999999</v>
      </c>
      <c r="L323">
        <v>4.258529491</v>
      </c>
      <c r="M323">
        <v>1.2720282709999999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 s="5">
        <v>44021.708333333336</v>
      </c>
      <c r="B324">
        <v>1.271192442</v>
      </c>
      <c r="C324">
        <v>4</v>
      </c>
      <c r="D324">
        <v>1</v>
      </c>
      <c r="E324" s="5">
        <v>44533.868055555555</v>
      </c>
      <c r="F324">
        <v>7</v>
      </c>
      <c r="G324">
        <v>35</v>
      </c>
      <c r="H324">
        <v>3.099377858</v>
      </c>
      <c r="I324">
        <v>1.828185417</v>
      </c>
      <c r="J324">
        <v>0.90876683199999997</v>
      </c>
      <c r="K324">
        <v>-1.271192442</v>
      </c>
      <c r="L324">
        <v>3.6229332699999999</v>
      </c>
      <c r="M324">
        <v>1.271192442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s="5">
        <v>44021.729166666664</v>
      </c>
      <c r="B325">
        <v>1.2550450449999999</v>
      </c>
      <c r="C325">
        <v>4</v>
      </c>
      <c r="D325">
        <v>1</v>
      </c>
      <c r="E325" s="5">
        <v>44533.868055555555</v>
      </c>
      <c r="F325">
        <v>7</v>
      </c>
      <c r="G325">
        <v>36</v>
      </c>
      <c r="H325">
        <v>3.0841444660000001</v>
      </c>
      <c r="I325">
        <v>1.8290994199999999</v>
      </c>
      <c r="J325">
        <v>0.53314286700000002</v>
      </c>
      <c r="K325">
        <v>-1.2550450449999999</v>
      </c>
      <c r="L325">
        <v>2.9954107479999998</v>
      </c>
      <c r="M325">
        <v>1.2550450449999999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 s="5">
        <v>44021.75</v>
      </c>
      <c r="B326">
        <v>1.164026531</v>
      </c>
      <c r="C326">
        <v>4</v>
      </c>
      <c r="D326">
        <v>1</v>
      </c>
      <c r="E326" s="5">
        <v>44533.868055555555</v>
      </c>
      <c r="F326">
        <v>7</v>
      </c>
      <c r="G326">
        <v>37</v>
      </c>
      <c r="H326">
        <v>2.9982779430000002</v>
      </c>
      <c r="I326">
        <v>1.834251412</v>
      </c>
      <c r="J326">
        <v>0.44684241800000002</v>
      </c>
      <c r="K326">
        <v>-1.164026531</v>
      </c>
      <c r="L326">
        <v>2.4133974820000001</v>
      </c>
      <c r="M326">
        <v>1.164026531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 s="5">
        <v>44021.770833333336</v>
      </c>
      <c r="B327">
        <v>1.1161093099999999</v>
      </c>
      <c r="C327">
        <v>4</v>
      </c>
      <c r="D327">
        <v>1</v>
      </c>
      <c r="E327" s="5">
        <v>44533.868055555555</v>
      </c>
      <c r="F327">
        <v>7</v>
      </c>
      <c r="G327">
        <v>38</v>
      </c>
      <c r="H327">
        <v>2.9530730169999999</v>
      </c>
      <c r="I327">
        <v>1.836963707</v>
      </c>
      <c r="J327">
        <v>0.20468319800000001</v>
      </c>
      <c r="K327">
        <v>-1.1161093099999999</v>
      </c>
      <c r="L327">
        <v>1.8553428270000001</v>
      </c>
      <c r="M327">
        <v>1.1161093099999999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 s="5">
        <v>44021.791666666664</v>
      </c>
      <c r="B328">
        <v>1.0400811190000001</v>
      </c>
      <c r="C328">
        <v>4</v>
      </c>
      <c r="D328">
        <v>1</v>
      </c>
      <c r="E328" s="5">
        <v>44533.868055555555</v>
      </c>
      <c r="F328">
        <v>7</v>
      </c>
      <c r="G328">
        <v>39</v>
      </c>
      <c r="H328">
        <v>2.8813483080000002</v>
      </c>
      <c r="I328">
        <v>1.8412671899999999</v>
      </c>
      <c r="J328">
        <v>9.0031955999999996E-2</v>
      </c>
      <c r="K328">
        <v>-1.0400811190000001</v>
      </c>
      <c r="L328">
        <v>1.335302268</v>
      </c>
      <c r="M328">
        <v>1.0400811190000001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 s="5">
        <v>44021.8125</v>
      </c>
      <c r="B329">
        <v>0.97338196799999999</v>
      </c>
      <c r="C329">
        <v>4</v>
      </c>
      <c r="D329">
        <v>1</v>
      </c>
      <c r="E329" s="5">
        <v>44533.868055555555</v>
      </c>
      <c r="F329">
        <v>7</v>
      </c>
      <c r="G329">
        <v>40</v>
      </c>
      <c r="H329">
        <v>2.818424582</v>
      </c>
      <c r="I329">
        <v>1.8450426129999999</v>
      </c>
      <c r="J329">
        <v>7.3966256999999994E-2</v>
      </c>
      <c r="K329">
        <v>-0.97338196799999999</v>
      </c>
      <c r="L329">
        <v>0.84861128399999997</v>
      </c>
      <c r="M329">
        <v>0.97338196799999999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 s="5">
        <v>44021.833333333336</v>
      </c>
      <c r="B330">
        <v>0.89519316299999996</v>
      </c>
      <c r="C330">
        <v>4</v>
      </c>
      <c r="D330">
        <v>1</v>
      </c>
      <c r="E330" s="5">
        <v>44533.868055555555</v>
      </c>
      <c r="F330">
        <v>7</v>
      </c>
      <c r="G330">
        <v>41</v>
      </c>
      <c r="H330">
        <v>2.7446615579999998</v>
      </c>
      <c r="I330">
        <v>1.8494683949999999</v>
      </c>
      <c r="J330">
        <v>0</v>
      </c>
      <c r="K330">
        <v>-0.89519316299999996</v>
      </c>
      <c r="L330">
        <v>0.401014702</v>
      </c>
      <c r="M330">
        <v>0.89519316299999996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 s="5">
        <v>44021.854166666664</v>
      </c>
      <c r="B331">
        <v>0.802029404</v>
      </c>
      <c r="C331">
        <v>4</v>
      </c>
      <c r="D331">
        <v>1</v>
      </c>
      <c r="E331" s="5">
        <v>44533.868055555555</v>
      </c>
      <c r="F331">
        <v>7</v>
      </c>
      <c r="G331">
        <v>42</v>
      </c>
      <c r="H331">
        <v>2.6567712189999999</v>
      </c>
      <c r="I331">
        <v>1.8547418149999999</v>
      </c>
      <c r="J331">
        <v>0</v>
      </c>
      <c r="K331">
        <v>-0.802029404</v>
      </c>
      <c r="L331">
        <v>1.55431E-15</v>
      </c>
      <c r="M331">
        <v>0.802029404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 s="5">
        <v>44021.875</v>
      </c>
      <c r="B332">
        <v>0</v>
      </c>
      <c r="C332">
        <v>4</v>
      </c>
      <c r="D332">
        <v>1</v>
      </c>
      <c r="E332" s="5">
        <v>44533.868055555555</v>
      </c>
      <c r="F332">
        <v>7</v>
      </c>
      <c r="G332">
        <v>43</v>
      </c>
      <c r="H332">
        <v>2.4621518710000001</v>
      </c>
      <c r="I332">
        <v>2.4621518710000001</v>
      </c>
      <c r="J332">
        <v>0</v>
      </c>
      <c r="K332">
        <v>0</v>
      </c>
      <c r="L332">
        <v>1.55431E-15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s="5">
        <v>44021.895833333336</v>
      </c>
      <c r="B333">
        <v>0</v>
      </c>
      <c r="C333">
        <v>4</v>
      </c>
      <c r="D333">
        <v>1</v>
      </c>
      <c r="E333" s="5">
        <v>44533.868055555555</v>
      </c>
      <c r="F333">
        <v>7</v>
      </c>
      <c r="G333">
        <v>44</v>
      </c>
      <c r="H333">
        <v>2.2268178120000002</v>
      </c>
      <c r="I333">
        <v>2.2268178120000002</v>
      </c>
      <c r="J333">
        <v>0</v>
      </c>
      <c r="K333">
        <v>0</v>
      </c>
      <c r="L333">
        <v>1.55431E-15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 s="5">
        <v>44021.916666666664</v>
      </c>
      <c r="B334">
        <v>0</v>
      </c>
      <c r="C334">
        <v>4</v>
      </c>
      <c r="D334">
        <v>1</v>
      </c>
      <c r="E334" s="5">
        <v>44533.868055555555</v>
      </c>
      <c r="F334">
        <v>7</v>
      </c>
      <c r="G334">
        <v>45</v>
      </c>
      <c r="H334">
        <v>1.9918430069999999</v>
      </c>
      <c r="I334">
        <v>1.9918430069999999</v>
      </c>
      <c r="J334">
        <v>0</v>
      </c>
      <c r="K334">
        <v>0</v>
      </c>
      <c r="L334">
        <v>1.55431E-15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s="5">
        <v>44021.9375</v>
      </c>
      <c r="B335">
        <v>0</v>
      </c>
      <c r="C335">
        <v>4</v>
      </c>
      <c r="D335">
        <v>1</v>
      </c>
      <c r="E335" s="5">
        <v>44533.868055555555</v>
      </c>
      <c r="F335">
        <v>7</v>
      </c>
      <c r="G335">
        <v>46</v>
      </c>
      <c r="H335">
        <v>1.7746652860000001</v>
      </c>
      <c r="I335">
        <v>1.7746652860000001</v>
      </c>
      <c r="J335">
        <v>0</v>
      </c>
      <c r="K335">
        <v>0</v>
      </c>
      <c r="L335">
        <v>1.55431E-15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s="5">
        <v>44021.958333333336</v>
      </c>
      <c r="B336">
        <v>0</v>
      </c>
      <c r="C336">
        <v>4</v>
      </c>
      <c r="D336">
        <v>1</v>
      </c>
      <c r="E336" s="5">
        <v>44533.868055555555</v>
      </c>
      <c r="F336">
        <v>7</v>
      </c>
      <c r="G336">
        <v>47</v>
      </c>
      <c r="H336">
        <v>1.6776794909999999</v>
      </c>
      <c r="I336">
        <v>1.6776794909999999</v>
      </c>
      <c r="J336">
        <v>0</v>
      </c>
      <c r="K336">
        <v>0</v>
      </c>
      <c r="L336">
        <v>1.55431E-15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s="5">
        <v>44021.979166666664</v>
      </c>
      <c r="B337">
        <v>0</v>
      </c>
      <c r="C337">
        <v>4</v>
      </c>
      <c r="D337">
        <v>1</v>
      </c>
      <c r="E337" s="5">
        <v>44533.868055555555</v>
      </c>
      <c r="F337">
        <v>7</v>
      </c>
      <c r="G337">
        <v>48</v>
      </c>
      <c r="H337">
        <v>1.590052491</v>
      </c>
      <c r="I337">
        <v>1.590052491</v>
      </c>
      <c r="J337">
        <v>0</v>
      </c>
      <c r="K337">
        <v>0</v>
      </c>
      <c r="L337">
        <v>1.55431E-15</v>
      </c>
      <c r="M337">
        <v>0</v>
      </c>
      <c r="N337">
        <v>0</v>
      </c>
      <c r="O337">
        <v>0</v>
      </c>
      <c r="P337">
        <v>0</v>
      </c>
      <c r="Q337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F600-8624-45DD-999F-BD424B8AE382}">
  <dimension ref="A1:D337"/>
  <sheetViews>
    <sheetView workbookViewId="0">
      <selection activeCell="C4" sqref="C4"/>
    </sheetView>
  </sheetViews>
  <sheetFormatPr defaultRowHeight="14.4" x14ac:dyDescent="0.3"/>
  <cols>
    <col min="1" max="1" width="6.109375" customWidth="1"/>
    <col min="2" max="2" width="15.6640625" bestFit="1" customWidth="1"/>
    <col min="3" max="3" width="10" customWidth="1"/>
  </cols>
  <sheetData>
    <row r="1" spans="1:4" x14ac:dyDescent="0.3">
      <c r="A1" t="s">
        <v>30</v>
      </c>
      <c r="B1" t="s">
        <v>49</v>
      </c>
      <c r="C1" t="s">
        <v>47</v>
      </c>
      <c r="D1" t="s">
        <v>48</v>
      </c>
    </row>
    <row r="2" spans="1:4" x14ac:dyDescent="0.3">
      <c r="A2">
        <v>1</v>
      </c>
      <c r="B2" s="5">
        <v>44015</v>
      </c>
      <c r="C2">
        <v>1.64</v>
      </c>
      <c r="D2">
        <v>0</v>
      </c>
    </row>
    <row r="3" spans="1:4" x14ac:dyDescent="0.3">
      <c r="A3">
        <v>1</v>
      </c>
      <c r="B3" s="5">
        <v>44015.020833333336</v>
      </c>
      <c r="C3">
        <v>1.56</v>
      </c>
      <c r="D3">
        <v>0</v>
      </c>
    </row>
    <row r="4" spans="1:4" x14ac:dyDescent="0.3">
      <c r="A4">
        <v>1</v>
      </c>
      <c r="B4" s="5">
        <v>44015.041666666664</v>
      </c>
      <c r="C4">
        <v>1.46</v>
      </c>
      <c r="D4">
        <v>0</v>
      </c>
    </row>
    <row r="5" spans="1:4" x14ac:dyDescent="0.3">
      <c r="A5">
        <v>1</v>
      </c>
      <c r="B5" s="5">
        <v>44015.0625</v>
      </c>
      <c r="C5">
        <v>1.38</v>
      </c>
      <c r="D5">
        <v>0</v>
      </c>
    </row>
    <row r="6" spans="1:4" x14ac:dyDescent="0.3">
      <c r="A6">
        <v>1</v>
      </c>
      <c r="B6" s="5">
        <v>44015.083333333336</v>
      </c>
      <c r="C6">
        <v>1.36</v>
      </c>
      <c r="D6">
        <v>0</v>
      </c>
    </row>
    <row r="7" spans="1:4" x14ac:dyDescent="0.3">
      <c r="A7">
        <v>1</v>
      </c>
      <c r="B7" s="5">
        <v>44015.104166666664</v>
      </c>
      <c r="C7">
        <v>1.34</v>
      </c>
      <c r="D7">
        <v>0</v>
      </c>
    </row>
    <row r="8" spans="1:4" x14ac:dyDescent="0.3">
      <c r="A8">
        <v>1</v>
      </c>
      <c r="B8" s="5">
        <v>44015.125</v>
      </c>
      <c r="C8">
        <v>1.36</v>
      </c>
      <c r="D8">
        <v>0</v>
      </c>
    </row>
    <row r="9" spans="1:4" x14ac:dyDescent="0.3">
      <c r="A9">
        <v>1</v>
      </c>
      <c r="B9" s="5">
        <v>44015.145833333336</v>
      </c>
      <c r="C9">
        <v>1.32</v>
      </c>
      <c r="D9">
        <v>0</v>
      </c>
    </row>
    <row r="10" spans="1:4" x14ac:dyDescent="0.3">
      <c r="A10">
        <v>1</v>
      </c>
      <c r="B10" s="5">
        <v>44015.166666666664</v>
      </c>
      <c r="C10">
        <v>1.41</v>
      </c>
      <c r="D10">
        <v>0</v>
      </c>
    </row>
    <row r="11" spans="1:4" x14ac:dyDescent="0.3">
      <c r="A11">
        <v>1</v>
      </c>
      <c r="B11" s="5">
        <v>44015.1875</v>
      </c>
      <c r="C11">
        <v>1.57</v>
      </c>
      <c r="D11">
        <v>0.04</v>
      </c>
    </row>
    <row r="12" spans="1:4" x14ac:dyDescent="0.3">
      <c r="A12">
        <v>1</v>
      </c>
      <c r="B12" s="5">
        <v>44015.208333333336</v>
      </c>
      <c r="C12">
        <v>1.7</v>
      </c>
      <c r="D12">
        <v>0.11</v>
      </c>
    </row>
    <row r="13" spans="1:4" x14ac:dyDescent="0.3">
      <c r="A13">
        <v>1</v>
      </c>
      <c r="B13" s="5">
        <v>44015.229166666664</v>
      </c>
      <c r="C13">
        <v>2.04</v>
      </c>
      <c r="D13">
        <v>0.22</v>
      </c>
    </row>
    <row r="14" spans="1:4" x14ac:dyDescent="0.3">
      <c r="A14">
        <v>1</v>
      </c>
      <c r="B14" s="5">
        <v>44015.25</v>
      </c>
      <c r="C14">
        <v>2.27</v>
      </c>
      <c r="D14">
        <v>0.39</v>
      </c>
    </row>
    <row r="15" spans="1:4" x14ac:dyDescent="0.3">
      <c r="A15">
        <v>1</v>
      </c>
      <c r="B15" s="5">
        <v>44015.270833333336</v>
      </c>
      <c r="C15">
        <v>2.4300000000000002</v>
      </c>
      <c r="D15">
        <v>0.62</v>
      </c>
    </row>
    <row r="16" spans="1:4" x14ac:dyDescent="0.3">
      <c r="A16">
        <v>1</v>
      </c>
      <c r="B16" s="5">
        <v>44015.291666666664</v>
      </c>
      <c r="C16">
        <v>2.61</v>
      </c>
      <c r="D16">
        <v>0.92</v>
      </c>
    </row>
    <row r="17" spans="1:4" x14ac:dyDescent="0.3">
      <c r="A17">
        <v>1</v>
      </c>
      <c r="B17" s="5">
        <v>44015.3125</v>
      </c>
      <c r="C17">
        <v>2.72</v>
      </c>
      <c r="D17">
        <v>1.44</v>
      </c>
    </row>
    <row r="18" spans="1:4" x14ac:dyDescent="0.3">
      <c r="A18">
        <v>1</v>
      </c>
      <c r="B18" s="5">
        <v>44015.333333333336</v>
      </c>
      <c r="C18">
        <v>2.7</v>
      </c>
      <c r="D18">
        <v>2.25</v>
      </c>
    </row>
    <row r="19" spans="1:4" x14ac:dyDescent="0.3">
      <c r="A19">
        <v>1</v>
      </c>
      <c r="B19" s="5">
        <v>44015.354166666664</v>
      </c>
      <c r="C19">
        <v>2.75</v>
      </c>
      <c r="D19">
        <v>2.0499999999999998</v>
      </c>
    </row>
    <row r="20" spans="1:4" x14ac:dyDescent="0.3">
      <c r="A20">
        <v>1</v>
      </c>
      <c r="B20" s="5">
        <v>44015.375</v>
      </c>
      <c r="C20">
        <v>2.54</v>
      </c>
      <c r="D20">
        <v>2.5299999999999998</v>
      </c>
    </row>
    <row r="21" spans="1:4" x14ac:dyDescent="0.3">
      <c r="A21">
        <v>1</v>
      </c>
      <c r="B21" s="5">
        <v>44015.395833333336</v>
      </c>
      <c r="C21">
        <v>2.62</v>
      </c>
      <c r="D21">
        <v>2.48</v>
      </c>
    </row>
    <row r="22" spans="1:4" x14ac:dyDescent="0.3">
      <c r="A22">
        <v>1</v>
      </c>
      <c r="B22" s="5">
        <v>44015.416666666664</v>
      </c>
      <c r="C22">
        <v>2.67</v>
      </c>
      <c r="D22">
        <v>1.96</v>
      </c>
    </row>
    <row r="23" spans="1:4" x14ac:dyDescent="0.3">
      <c r="A23">
        <v>1</v>
      </c>
      <c r="B23" s="5">
        <v>44015.4375</v>
      </c>
      <c r="C23">
        <v>2.73</v>
      </c>
      <c r="D23">
        <v>1.96</v>
      </c>
    </row>
    <row r="24" spans="1:4" x14ac:dyDescent="0.3">
      <c r="A24">
        <v>1</v>
      </c>
      <c r="B24" s="5">
        <v>44015.458333333336</v>
      </c>
      <c r="C24">
        <v>2.77</v>
      </c>
      <c r="D24">
        <v>2.1800000000000002</v>
      </c>
    </row>
    <row r="25" spans="1:4" x14ac:dyDescent="0.3">
      <c r="A25">
        <v>1</v>
      </c>
      <c r="B25" s="5">
        <v>44015.479166666664</v>
      </c>
      <c r="C25">
        <v>2.59</v>
      </c>
      <c r="D25">
        <v>2.42</v>
      </c>
    </row>
    <row r="26" spans="1:4" x14ac:dyDescent="0.3">
      <c r="A26">
        <v>1</v>
      </c>
      <c r="B26" s="5">
        <v>44015.5</v>
      </c>
      <c r="C26">
        <v>2.48</v>
      </c>
      <c r="D26">
        <v>2.39</v>
      </c>
    </row>
    <row r="27" spans="1:4" x14ac:dyDescent="0.3">
      <c r="A27">
        <v>1</v>
      </c>
      <c r="B27" s="5">
        <v>44015.520833333336</v>
      </c>
      <c r="C27">
        <v>2.23</v>
      </c>
      <c r="D27">
        <v>3.17</v>
      </c>
    </row>
    <row r="28" spans="1:4" x14ac:dyDescent="0.3">
      <c r="A28">
        <v>1</v>
      </c>
      <c r="B28" s="5">
        <v>44015.541666666664</v>
      </c>
      <c r="C28">
        <v>2.4</v>
      </c>
      <c r="D28">
        <v>2.73</v>
      </c>
    </row>
    <row r="29" spans="1:4" x14ac:dyDescent="0.3">
      <c r="A29">
        <v>1</v>
      </c>
      <c r="B29" s="5">
        <v>44015.5625</v>
      </c>
      <c r="C29">
        <v>2.54</v>
      </c>
      <c r="D29">
        <v>1.62</v>
      </c>
    </row>
    <row r="30" spans="1:4" x14ac:dyDescent="0.3">
      <c r="A30">
        <v>1</v>
      </c>
      <c r="B30" s="5">
        <v>44015.583333333336</v>
      </c>
      <c r="C30">
        <v>2.68</v>
      </c>
      <c r="D30">
        <v>0.91</v>
      </c>
    </row>
    <row r="31" spans="1:4" x14ac:dyDescent="0.3">
      <c r="A31">
        <v>1</v>
      </c>
      <c r="B31" s="5">
        <v>44015.604166666664</v>
      </c>
      <c r="C31">
        <v>2.76</v>
      </c>
      <c r="D31">
        <v>0.6</v>
      </c>
    </row>
    <row r="32" spans="1:4" x14ac:dyDescent="0.3">
      <c r="A32">
        <v>1</v>
      </c>
      <c r="B32" s="5">
        <v>44015.625</v>
      </c>
      <c r="C32">
        <v>3.05</v>
      </c>
      <c r="D32">
        <v>0.45</v>
      </c>
    </row>
    <row r="33" spans="1:4" x14ac:dyDescent="0.3">
      <c r="A33">
        <v>1</v>
      </c>
      <c r="B33" s="5">
        <v>44015.645833333336</v>
      </c>
      <c r="C33">
        <v>3.31</v>
      </c>
      <c r="D33">
        <v>0.47</v>
      </c>
    </row>
    <row r="34" spans="1:4" x14ac:dyDescent="0.3">
      <c r="A34">
        <v>1</v>
      </c>
      <c r="B34" s="5">
        <v>44015.666666666664</v>
      </c>
      <c r="C34">
        <v>3.56</v>
      </c>
      <c r="D34">
        <v>0.34</v>
      </c>
    </row>
    <row r="35" spans="1:4" x14ac:dyDescent="0.3">
      <c r="A35">
        <v>1</v>
      </c>
      <c r="B35" s="5">
        <v>44015.6875</v>
      </c>
      <c r="C35">
        <v>3.69</v>
      </c>
      <c r="D35">
        <v>0.19</v>
      </c>
    </row>
    <row r="36" spans="1:4" x14ac:dyDescent="0.3">
      <c r="A36">
        <v>1</v>
      </c>
      <c r="B36" s="5">
        <v>44015.708333333336</v>
      </c>
      <c r="C36">
        <v>3.63</v>
      </c>
      <c r="D36">
        <v>0.14000000000000001</v>
      </c>
    </row>
    <row r="37" spans="1:4" x14ac:dyDescent="0.3">
      <c r="A37">
        <v>1</v>
      </c>
      <c r="B37" s="5">
        <v>44015.729166666664</v>
      </c>
      <c r="C37">
        <v>3.54</v>
      </c>
      <c r="D37">
        <v>0.12</v>
      </c>
    </row>
    <row r="38" spans="1:4" x14ac:dyDescent="0.3">
      <c r="A38">
        <v>1</v>
      </c>
      <c r="B38" s="5">
        <v>44015.75</v>
      </c>
      <c r="C38">
        <v>3.32</v>
      </c>
      <c r="D38">
        <v>7.0000000000000007E-2</v>
      </c>
    </row>
    <row r="39" spans="1:4" x14ac:dyDescent="0.3">
      <c r="A39">
        <v>1</v>
      </c>
      <c r="B39" s="5">
        <v>44015.770833333336</v>
      </c>
      <c r="C39">
        <v>3.17</v>
      </c>
      <c r="D39">
        <v>0.04</v>
      </c>
    </row>
    <row r="40" spans="1:4" x14ac:dyDescent="0.3">
      <c r="A40">
        <v>1</v>
      </c>
      <c r="B40" s="5">
        <v>44015.791666666664</v>
      </c>
      <c r="C40">
        <v>3.01</v>
      </c>
      <c r="D40">
        <v>0.01</v>
      </c>
    </row>
    <row r="41" spans="1:4" x14ac:dyDescent="0.3">
      <c r="A41">
        <v>1</v>
      </c>
      <c r="B41" s="5">
        <v>44015.8125</v>
      </c>
      <c r="C41">
        <v>2.8</v>
      </c>
      <c r="D41">
        <v>0</v>
      </c>
    </row>
    <row r="42" spans="1:4" x14ac:dyDescent="0.3">
      <c r="A42">
        <v>1</v>
      </c>
      <c r="B42" s="5">
        <v>44015.833333333336</v>
      </c>
      <c r="C42">
        <v>2.68</v>
      </c>
      <c r="D42">
        <v>0</v>
      </c>
    </row>
    <row r="43" spans="1:4" x14ac:dyDescent="0.3">
      <c r="A43">
        <v>1</v>
      </c>
      <c r="B43" s="5">
        <v>44015.854166666664</v>
      </c>
      <c r="C43">
        <v>2.5299999999999998</v>
      </c>
      <c r="D43">
        <v>0</v>
      </c>
    </row>
    <row r="44" spans="1:4" x14ac:dyDescent="0.3">
      <c r="A44">
        <v>1</v>
      </c>
      <c r="B44" s="5">
        <v>44015.875</v>
      </c>
      <c r="C44">
        <v>2.35</v>
      </c>
      <c r="D44">
        <v>0</v>
      </c>
    </row>
    <row r="45" spans="1:4" x14ac:dyDescent="0.3">
      <c r="A45">
        <v>1</v>
      </c>
      <c r="B45" s="5">
        <v>44015.895833333336</v>
      </c>
      <c r="C45">
        <v>2.16</v>
      </c>
      <c r="D45">
        <v>0</v>
      </c>
    </row>
    <row r="46" spans="1:4" x14ac:dyDescent="0.3">
      <c r="A46">
        <v>1</v>
      </c>
      <c r="B46" s="5">
        <v>44015.916666666664</v>
      </c>
      <c r="C46">
        <v>1.96</v>
      </c>
      <c r="D46">
        <v>0</v>
      </c>
    </row>
    <row r="47" spans="1:4" x14ac:dyDescent="0.3">
      <c r="A47">
        <v>1</v>
      </c>
      <c r="B47" s="5">
        <v>44015.9375</v>
      </c>
      <c r="C47">
        <v>1.77</v>
      </c>
      <c r="D47">
        <v>0</v>
      </c>
    </row>
    <row r="48" spans="1:4" x14ac:dyDescent="0.3">
      <c r="A48">
        <v>1</v>
      </c>
      <c r="B48" s="5">
        <v>44015.958333333336</v>
      </c>
      <c r="C48">
        <v>1.77</v>
      </c>
      <c r="D48">
        <v>0</v>
      </c>
    </row>
    <row r="49" spans="1:4" x14ac:dyDescent="0.3">
      <c r="A49">
        <v>1</v>
      </c>
      <c r="B49" s="5">
        <v>44015.979166666664</v>
      </c>
      <c r="C49">
        <v>1.73</v>
      </c>
      <c r="D49">
        <v>0</v>
      </c>
    </row>
    <row r="50" spans="1:4" x14ac:dyDescent="0.3">
      <c r="A50">
        <v>2</v>
      </c>
      <c r="B50" s="5">
        <v>44016</v>
      </c>
      <c r="C50">
        <v>1.73</v>
      </c>
      <c r="D50">
        <v>0</v>
      </c>
    </row>
    <row r="51" spans="1:4" x14ac:dyDescent="0.3">
      <c r="A51">
        <v>2</v>
      </c>
      <c r="B51" s="5">
        <v>44016.020833333336</v>
      </c>
      <c r="C51">
        <v>1.65</v>
      </c>
      <c r="D51">
        <v>0</v>
      </c>
    </row>
    <row r="52" spans="1:4" x14ac:dyDescent="0.3">
      <c r="A52">
        <v>2</v>
      </c>
      <c r="B52" s="5">
        <v>44016.041666666664</v>
      </c>
      <c r="C52">
        <v>1.56</v>
      </c>
      <c r="D52">
        <v>0</v>
      </c>
    </row>
    <row r="53" spans="1:4" x14ac:dyDescent="0.3">
      <c r="A53">
        <v>2</v>
      </c>
      <c r="B53" s="5">
        <v>44016.0625</v>
      </c>
      <c r="C53">
        <v>1.43</v>
      </c>
      <c r="D53">
        <v>0</v>
      </c>
    </row>
    <row r="54" spans="1:4" x14ac:dyDescent="0.3">
      <c r="A54">
        <v>2</v>
      </c>
      <c r="B54" s="5">
        <v>44016.083333333336</v>
      </c>
      <c r="C54">
        <v>1.41</v>
      </c>
      <c r="D54">
        <v>0</v>
      </c>
    </row>
    <row r="55" spans="1:4" x14ac:dyDescent="0.3">
      <c r="A55">
        <v>2</v>
      </c>
      <c r="B55" s="5">
        <v>44016.104166666664</v>
      </c>
      <c r="C55">
        <v>1.4</v>
      </c>
      <c r="D55">
        <v>0</v>
      </c>
    </row>
    <row r="56" spans="1:4" x14ac:dyDescent="0.3">
      <c r="A56">
        <v>2</v>
      </c>
      <c r="B56" s="5">
        <v>44016.125</v>
      </c>
      <c r="C56">
        <v>1.4</v>
      </c>
      <c r="D56">
        <v>0</v>
      </c>
    </row>
    <row r="57" spans="1:4" x14ac:dyDescent="0.3">
      <c r="A57">
        <v>2</v>
      </c>
      <c r="B57" s="5">
        <v>44016.145833333336</v>
      </c>
      <c r="C57">
        <v>1.35</v>
      </c>
      <c r="D57">
        <v>0</v>
      </c>
    </row>
    <row r="58" spans="1:4" x14ac:dyDescent="0.3">
      <c r="A58">
        <v>2</v>
      </c>
      <c r="B58" s="5">
        <v>44016.166666666664</v>
      </c>
      <c r="C58">
        <v>1.31</v>
      </c>
      <c r="D58">
        <v>0</v>
      </c>
    </row>
    <row r="59" spans="1:4" x14ac:dyDescent="0.3">
      <c r="A59">
        <v>2</v>
      </c>
      <c r="B59" s="5">
        <v>44016.1875</v>
      </c>
      <c r="C59">
        <v>1.33</v>
      </c>
      <c r="D59">
        <v>0</v>
      </c>
    </row>
    <row r="60" spans="1:4" x14ac:dyDescent="0.3">
      <c r="A60">
        <v>2</v>
      </c>
      <c r="B60" s="5">
        <v>44016.208333333336</v>
      </c>
      <c r="C60">
        <v>1.56</v>
      </c>
      <c r="D60">
        <v>0.03</v>
      </c>
    </row>
    <row r="61" spans="1:4" x14ac:dyDescent="0.3">
      <c r="A61">
        <v>2</v>
      </c>
      <c r="B61" s="5">
        <v>44016.229166666664</v>
      </c>
      <c r="C61">
        <v>1.67</v>
      </c>
      <c r="D61">
        <v>0.12</v>
      </c>
    </row>
    <row r="62" spans="1:4" x14ac:dyDescent="0.3">
      <c r="A62">
        <v>2</v>
      </c>
      <c r="B62" s="5">
        <v>44016.25</v>
      </c>
      <c r="C62">
        <v>1.8</v>
      </c>
      <c r="D62">
        <v>0.26</v>
      </c>
    </row>
    <row r="63" spans="1:4" x14ac:dyDescent="0.3">
      <c r="A63">
        <v>2</v>
      </c>
      <c r="B63" s="5">
        <v>44016.270833333336</v>
      </c>
      <c r="C63">
        <v>2.02</v>
      </c>
      <c r="D63">
        <v>0.55000000000000004</v>
      </c>
    </row>
    <row r="64" spans="1:4" x14ac:dyDescent="0.3">
      <c r="A64">
        <v>2</v>
      </c>
      <c r="B64" s="5">
        <v>44016.291666666664</v>
      </c>
      <c r="C64">
        <v>2.34</v>
      </c>
      <c r="D64">
        <v>0.53</v>
      </c>
    </row>
    <row r="65" spans="1:4" x14ac:dyDescent="0.3">
      <c r="A65">
        <v>2</v>
      </c>
      <c r="B65" s="5">
        <v>44016.3125</v>
      </c>
      <c r="C65">
        <v>2.61</v>
      </c>
      <c r="D65">
        <v>0.65</v>
      </c>
    </row>
    <row r="66" spans="1:4" x14ac:dyDescent="0.3">
      <c r="A66">
        <v>2</v>
      </c>
      <c r="B66" s="5">
        <v>44016.333333333336</v>
      </c>
      <c r="C66">
        <v>2.7</v>
      </c>
      <c r="D66">
        <v>0.6</v>
      </c>
    </row>
    <row r="67" spans="1:4" x14ac:dyDescent="0.3">
      <c r="A67">
        <v>2</v>
      </c>
      <c r="B67" s="5">
        <v>44016.354166666664</v>
      </c>
      <c r="C67">
        <v>2.8</v>
      </c>
      <c r="D67">
        <v>0.94</v>
      </c>
    </row>
    <row r="68" spans="1:4" x14ac:dyDescent="0.3">
      <c r="A68">
        <v>2</v>
      </c>
      <c r="B68" s="5">
        <v>44016.375</v>
      </c>
      <c r="C68">
        <v>2.92</v>
      </c>
      <c r="D68">
        <v>0.67</v>
      </c>
    </row>
    <row r="69" spans="1:4" x14ac:dyDescent="0.3">
      <c r="A69">
        <v>2</v>
      </c>
      <c r="B69" s="5">
        <v>44016.395833333336</v>
      </c>
      <c r="C69">
        <v>3.02</v>
      </c>
      <c r="D69">
        <v>0.42</v>
      </c>
    </row>
    <row r="70" spans="1:4" x14ac:dyDescent="0.3">
      <c r="A70">
        <v>2</v>
      </c>
      <c r="B70" s="5">
        <v>44016.416666666664</v>
      </c>
      <c r="C70">
        <v>3.1</v>
      </c>
      <c r="D70">
        <v>0.48</v>
      </c>
    </row>
    <row r="71" spans="1:4" x14ac:dyDescent="0.3">
      <c r="A71">
        <v>2</v>
      </c>
      <c r="B71" s="5">
        <v>44016.4375</v>
      </c>
      <c r="C71">
        <v>3.1</v>
      </c>
      <c r="D71">
        <v>0.59</v>
      </c>
    </row>
    <row r="72" spans="1:4" x14ac:dyDescent="0.3">
      <c r="A72">
        <v>2</v>
      </c>
      <c r="B72" s="5">
        <v>44016.458333333336</v>
      </c>
      <c r="C72">
        <v>3.14</v>
      </c>
      <c r="D72">
        <v>0.62</v>
      </c>
    </row>
    <row r="73" spans="1:4" x14ac:dyDescent="0.3">
      <c r="A73">
        <v>2</v>
      </c>
      <c r="B73" s="5">
        <v>44016.479166666664</v>
      </c>
      <c r="C73">
        <v>3.17</v>
      </c>
      <c r="D73">
        <v>0.54</v>
      </c>
    </row>
    <row r="74" spans="1:4" x14ac:dyDescent="0.3">
      <c r="A74">
        <v>2</v>
      </c>
      <c r="B74" s="5">
        <v>44016.5</v>
      </c>
      <c r="C74">
        <v>3.11</v>
      </c>
      <c r="D74">
        <v>0.7</v>
      </c>
    </row>
    <row r="75" spans="1:4" x14ac:dyDescent="0.3">
      <c r="A75">
        <v>2</v>
      </c>
      <c r="B75" s="5">
        <v>44016.520833333336</v>
      </c>
      <c r="C75">
        <v>3</v>
      </c>
      <c r="D75">
        <v>0.83</v>
      </c>
    </row>
    <row r="76" spans="1:4" x14ac:dyDescent="0.3">
      <c r="A76">
        <v>2</v>
      </c>
      <c r="B76" s="5">
        <v>44016.541666666664</v>
      </c>
      <c r="C76">
        <v>2.89</v>
      </c>
      <c r="D76">
        <v>0.66</v>
      </c>
    </row>
    <row r="77" spans="1:4" x14ac:dyDescent="0.3">
      <c r="A77">
        <v>2</v>
      </c>
      <c r="B77" s="5">
        <v>44016.5625</v>
      </c>
      <c r="C77">
        <v>2.81</v>
      </c>
      <c r="D77">
        <v>0.71</v>
      </c>
    </row>
    <row r="78" spans="1:4" x14ac:dyDescent="0.3">
      <c r="A78">
        <v>2</v>
      </c>
      <c r="B78" s="5">
        <v>44016.583333333336</v>
      </c>
      <c r="C78">
        <v>2.79</v>
      </c>
      <c r="D78">
        <v>0.61</v>
      </c>
    </row>
    <row r="79" spans="1:4" x14ac:dyDescent="0.3">
      <c r="A79">
        <v>2</v>
      </c>
      <c r="B79" s="5">
        <v>44016.604166666664</v>
      </c>
      <c r="C79">
        <v>2.79</v>
      </c>
      <c r="D79">
        <v>0.61</v>
      </c>
    </row>
    <row r="80" spans="1:4" x14ac:dyDescent="0.3">
      <c r="A80">
        <v>2</v>
      </c>
      <c r="B80" s="5">
        <v>44016.625</v>
      </c>
      <c r="C80">
        <v>2.93</v>
      </c>
      <c r="D80">
        <v>0.55000000000000004</v>
      </c>
    </row>
    <row r="81" spans="1:4" x14ac:dyDescent="0.3">
      <c r="A81">
        <v>2</v>
      </c>
      <c r="B81" s="5">
        <v>44016.645833333336</v>
      </c>
      <c r="C81">
        <v>3.17</v>
      </c>
      <c r="D81">
        <v>0.5</v>
      </c>
    </row>
    <row r="82" spans="1:4" x14ac:dyDescent="0.3">
      <c r="A82">
        <v>2</v>
      </c>
      <c r="B82" s="5">
        <v>44016.666666666664</v>
      </c>
      <c r="C82">
        <v>3.41</v>
      </c>
      <c r="D82">
        <v>0.41</v>
      </c>
    </row>
    <row r="83" spans="1:4" x14ac:dyDescent="0.3">
      <c r="A83">
        <v>2</v>
      </c>
      <c r="B83" s="5">
        <v>44016.6875</v>
      </c>
      <c r="C83">
        <v>3.5</v>
      </c>
      <c r="D83">
        <v>0.32</v>
      </c>
    </row>
    <row r="84" spans="1:4" x14ac:dyDescent="0.3">
      <c r="A84">
        <v>2</v>
      </c>
      <c r="B84" s="5">
        <v>44016.708333333336</v>
      </c>
      <c r="C84">
        <v>3.5</v>
      </c>
      <c r="D84">
        <v>0.31</v>
      </c>
    </row>
    <row r="85" spans="1:4" x14ac:dyDescent="0.3">
      <c r="A85">
        <v>2</v>
      </c>
      <c r="B85" s="5">
        <v>44016.729166666664</v>
      </c>
      <c r="C85">
        <v>3.43</v>
      </c>
      <c r="D85">
        <v>0.17</v>
      </c>
    </row>
    <row r="86" spans="1:4" x14ac:dyDescent="0.3">
      <c r="A86">
        <v>2</v>
      </c>
      <c r="B86" s="5">
        <v>44016.75</v>
      </c>
      <c r="C86">
        <v>3.26</v>
      </c>
      <c r="D86">
        <v>0.11</v>
      </c>
    </row>
    <row r="87" spans="1:4" x14ac:dyDescent="0.3">
      <c r="A87">
        <v>2</v>
      </c>
      <c r="B87" s="5">
        <v>44016.770833333336</v>
      </c>
      <c r="C87">
        <v>3.02</v>
      </c>
      <c r="D87">
        <v>7.0000000000000007E-2</v>
      </c>
    </row>
    <row r="88" spans="1:4" x14ac:dyDescent="0.3">
      <c r="A88">
        <v>2</v>
      </c>
      <c r="B88" s="5">
        <v>44016.791666666664</v>
      </c>
      <c r="C88">
        <v>2.83</v>
      </c>
      <c r="D88">
        <v>0.04</v>
      </c>
    </row>
    <row r="89" spans="1:4" x14ac:dyDescent="0.3">
      <c r="A89">
        <v>2</v>
      </c>
      <c r="B89" s="5">
        <v>44016.8125</v>
      </c>
      <c r="C89">
        <v>2.68</v>
      </c>
      <c r="D89">
        <v>0.02</v>
      </c>
    </row>
    <row r="90" spans="1:4" x14ac:dyDescent="0.3">
      <c r="A90">
        <v>2</v>
      </c>
      <c r="B90" s="5">
        <v>44016.833333333336</v>
      </c>
      <c r="C90">
        <v>2.58</v>
      </c>
      <c r="D90">
        <v>0</v>
      </c>
    </row>
    <row r="91" spans="1:4" x14ac:dyDescent="0.3">
      <c r="A91">
        <v>2</v>
      </c>
      <c r="B91" s="5">
        <v>44016.854166666664</v>
      </c>
      <c r="C91">
        <v>2.6</v>
      </c>
      <c r="D91">
        <v>0</v>
      </c>
    </row>
    <row r="92" spans="1:4" x14ac:dyDescent="0.3">
      <c r="A92">
        <v>2</v>
      </c>
      <c r="B92" s="5">
        <v>44016.875</v>
      </c>
      <c r="C92">
        <v>2.42</v>
      </c>
      <c r="D92">
        <v>0</v>
      </c>
    </row>
    <row r="93" spans="1:4" x14ac:dyDescent="0.3">
      <c r="A93">
        <v>2</v>
      </c>
      <c r="B93" s="5">
        <v>44016.895833333336</v>
      </c>
      <c r="C93">
        <v>2.16</v>
      </c>
      <c r="D93">
        <v>0</v>
      </c>
    </row>
    <row r="94" spans="1:4" x14ac:dyDescent="0.3">
      <c r="A94">
        <v>2</v>
      </c>
      <c r="B94" s="5">
        <v>44016.916666666664</v>
      </c>
      <c r="C94">
        <v>1.96</v>
      </c>
      <c r="D94">
        <v>0</v>
      </c>
    </row>
    <row r="95" spans="1:4" x14ac:dyDescent="0.3">
      <c r="A95">
        <v>2</v>
      </c>
      <c r="B95" s="5">
        <v>44016.9375</v>
      </c>
      <c r="C95">
        <v>1.77</v>
      </c>
      <c r="D95">
        <v>0</v>
      </c>
    </row>
    <row r="96" spans="1:4" x14ac:dyDescent="0.3">
      <c r="A96">
        <v>2</v>
      </c>
      <c r="B96" s="5">
        <v>44016.958333333336</v>
      </c>
      <c r="C96">
        <v>1.7</v>
      </c>
      <c r="D96">
        <v>0</v>
      </c>
    </row>
    <row r="97" spans="1:4" x14ac:dyDescent="0.3">
      <c r="A97">
        <v>2</v>
      </c>
      <c r="B97" s="5">
        <v>44016.979166666664</v>
      </c>
      <c r="C97">
        <v>1.59</v>
      </c>
      <c r="D97">
        <v>0</v>
      </c>
    </row>
    <row r="98" spans="1:4" x14ac:dyDescent="0.3">
      <c r="A98">
        <v>3</v>
      </c>
      <c r="B98" s="5">
        <v>44017</v>
      </c>
      <c r="C98">
        <v>1.6</v>
      </c>
      <c r="D98">
        <v>0</v>
      </c>
    </row>
    <row r="99" spans="1:4" x14ac:dyDescent="0.3">
      <c r="A99">
        <v>3</v>
      </c>
      <c r="B99" s="5">
        <v>44017.020833333336</v>
      </c>
      <c r="C99">
        <v>1.52</v>
      </c>
      <c r="D99">
        <v>0</v>
      </c>
    </row>
    <row r="100" spans="1:4" x14ac:dyDescent="0.3">
      <c r="A100">
        <v>3</v>
      </c>
      <c r="B100" s="5">
        <v>44017.041666666664</v>
      </c>
      <c r="C100">
        <v>1.47</v>
      </c>
      <c r="D100">
        <v>0</v>
      </c>
    </row>
    <row r="101" spans="1:4" x14ac:dyDescent="0.3">
      <c r="A101">
        <v>3</v>
      </c>
      <c r="B101" s="5">
        <v>44017.0625</v>
      </c>
      <c r="C101">
        <v>1.41</v>
      </c>
      <c r="D101">
        <v>0</v>
      </c>
    </row>
    <row r="102" spans="1:4" x14ac:dyDescent="0.3">
      <c r="A102">
        <v>3</v>
      </c>
      <c r="B102" s="5">
        <v>44017.083333333336</v>
      </c>
      <c r="C102">
        <v>1.38</v>
      </c>
      <c r="D102">
        <v>0</v>
      </c>
    </row>
    <row r="103" spans="1:4" x14ac:dyDescent="0.3">
      <c r="A103">
        <v>3</v>
      </c>
      <c r="B103" s="5">
        <v>44017.104166666664</v>
      </c>
      <c r="C103">
        <v>1.34</v>
      </c>
      <c r="D103">
        <v>0</v>
      </c>
    </row>
    <row r="104" spans="1:4" x14ac:dyDescent="0.3">
      <c r="A104">
        <v>3</v>
      </c>
      <c r="B104" s="5">
        <v>44017.125</v>
      </c>
      <c r="C104">
        <v>1.36</v>
      </c>
      <c r="D104">
        <v>0</v>
      </c>
    </row>
    <row r="105" spans="1:4" x14ac:dyDescent="0.3">
      <c r="A105">
        <v>3</v>
      </c>
      <c r="B105" s="5">
        <v>44017.145833333336</v>
      </c>
      <c r="C105">
        <v>1.3</v>
      </c>
      <c r="D105">
        <v>0</v>
      </c>
    </row>
    <row r="106" spans="1:4" x14ac:dyDescent="0.3">
      <c r="A106">
        <v>3</v>
      </c>
      <c r="B106" s="5">
        <v>44017.166666666664</v>
      </c>
      <c r="C106">
        <v>1.3</v>
      </c>
      <c r="D106">
        <v>0</v>
      </c>
    </row>
    <row r="107" spans="1:4" x14ac:dyDescent="0.3">
      <c r="A107">
        <v>3</v>
      </c>
      <c r="B107" s="5">
        <v>44017.1875</v>
      </c>
      <c r="C107">
        <v>1.3</v>
      </c>
      <c r="D107">
        <v>0.03</v>
      </c>
    </row>
    <row r="108" spans="1:4" x14ac:dyDescent="0.3">
      <c r="A108">
        <v>3</v>
      </c>
      <c r="B108" s="5">
        <v>44017.208333333336</v>
      </c>
      <c r="C108">
        <v>1.38</v>
      </c>
      <c r="D108">
        <v>0.13</v>
      </c>
    </row>
    <row r="109" spans="1:4" x14ac:dyDescent="0.3">
      <c r="A109">
        <v>3</v>
      </c>
      <c r="B109" s="5">
        <v>44017.229166666664</v>
      </c>
      <c r="C109">
        <v>1.49</v>
      </c>
      <c r="D109">
        <v>0.26</v>
      </c>
    </row>
    <row r="110" spans="1:4" x14ac:dyDescent="0.3">
      <c r="A110">
        <v>3</v>
      </c>
      <c r="B110" s="5">
        <v>44017.25</v>
      </c>
      <c r="C110">
        <v>1.63</v>
      </c>
      <c r="D110">
        <v>0.35</v>
      </c>
    </row>
    <row r="111" spans="1:4" x14ac:dyDescent="0.3">
      <c r="A111">
        <v>3</v>
      </c>
      <c r="B111" s="5">
        <v>44017.270833333336</v>
      </c>
      <c r="C111">
        <v>1.79</v>
      </c>
      <c r="D111">
        <v>0.6</v>
      </c>
    </row>
    <row r="112" spans="1:4" x14ac:dyDescent="0.3">
      <c r="A112">
        <v>3</v>
      </c>
      <c r="B112" s="5">
        <v>44017.291666666664</v>
      </c>
      <c r="C112">
        <v>2.19</v>
      </c>
      <c r="D112">
        <v>0.89</v>
      </c>
    </row>
    <row r="113" spans="1:4" x14ac:dyDescent="0.3">
      <c r="A113">
        <v>3</v>
      </c>
      <c r="B113" s="5">
        <v>44017.3125</v>
      </c>
      <c r="C113">
        <v>2.42</v>
      </c>
      <c r="D113">
        <v>0.86</v>
      </c>
    </row>
    <row r="114" spans="1:4" x14ac:dyDescent="0.3">
      <c r="A114">
        <v>3</v>
      </c>
      <c r="B114" s="5">
        <v>44017.333333333336</v>
      </c>
      <c r="C114">
        <v>2.71</v>
      </c>
      <c r="D114">
        <v>0.81</v>
      </c>
    </row>
    <row r="115" spans="1:4" x14ac:dyDescent="0.3">
      <c r="A115">
        <v>3</v>
      </c>
      <c r="B115" s="5">
        <v>44017.354166666664</v>
      </c>
      <c r="C115">
        <v>2.69</v>
      </c>
      <c r="D115">
        <v>2.0099999999999998</v>
      </c>
    </row>
    <row r="116" spans="1:4" x14ac:dyDescent="0.3">
      <c r="A116">
        <v>3</v>
      </c>
      <c r="B116" s="5">
        <v>44017.375</v>
      </c>
      <c r="C116">
        <v>2.89</v>
      </c>
      <c r="D116">
        <v>1.91</v>
      </c>
    </row>
    <row r="117" spans="1:4" x14ac:dyDescent="0.3">
      <c r="A117">
        <v>3</v>
      </c>
      <c r="B117" s="5">
        <v>44017.395833333336</v>
      </c>
      <c r="C117">
        <v>2.85</v>
      </c>
      <c r="D117">
        <v>1.66</v>
      </c>
    </row>
    <row r="118" spans="1:4" x14ac:dyDescent="0.3">
      <c r="A118">
        <v>3</v>
      </c>
      <c r="B118" s="5">
        <v>44017.416666666664</v>
      </c>
      <c r="C118">
        <v>2.93</v>
      </c>
      <c r="D118">
        <v>1.83</v>
      </c>
    </row>
    <row r="119" spans="1:4" x14ac:dyDescent="0.3">
      <c r="A119">
        <v>3</v>
      </c>
      <c r="B119" s="5">
        <v>44017.4375</v>
      </c>
      <c r="C119">
        <v>2.76</v>
      </c>
      <c r="D119">
        <v>2.73</v>
      </c>
    </row>
    <row r="120" spans="1:4" x14ac:dyDescent="0.3">
      <c r="A120">
        <v>3</v>
      </c>
      <c r="B120" s="5">
        <v>44017.458333333336</v>
      </c>
      <c r="C120">
        <v>2.73</v>
      </c>
      <c r="D120">
        <v>3.14</v>
      </c>
    </row>
    <row r="121" spans="1:4" x14ac:dyDescent="0.3">
      <c r="A121">
        <v>3</v>
      </c>
      <c r="B121" s="5">
        <v>44017.479166666664</v>
      </c>
      <c r="C121">
        <v>2.5299999999999998</v>
      </c>
      <c r="D121">
        <v>2.86</v>
      </c>
    </row>
    <row r="122" spans="1:4" x14ac:dyDescent="0.3">
      <c r="A122">
        <v>3</v>
      </c>
      <c r="B122" s="5">
        <v>44017.5</v>
      </c>
      <c r="C122">
        <v>2.4300000000000002</v>
      </c>
      <c r="D122">
        <v>2.62</v>
      </c>
    </row>
    <row r="123" spans="1:4" x14ac:dyDescent="0.3">
      <c r="A123">
        <v>3</v>
      </c>
      <c r="B123" s="5">
        <v>44017.520833333336</v>
      </c>
      <c r="C123">
        <v>2.2799999999999998</v>
      </c>
      <c r="D123">
        <v>2.61</v>
      </c>
    </row>
    <row r="124" spans="1:4" x14ac:dyDescent="0.3">
      <c r="A124">
        <v>3</v>
      </c>
      <c r="B124" s="5">
        <v>44017.541666666664</v>
      </c>
      <c r="C124">
        <v>2.37</v>
      </c>
      <c r="D124">
        <v>2.17</v>
      </c>
    </row>
    <row r="125" spans="1:4" x14ac:dyDescent="0.3">
      <c r="A125">
        <v>3</v>
      </c>
      <c r="B125" s="5">
        <v>44017.5625</v>
      </c>
      <c r="C125">
        <v>2.37</v>
      </c>
      <c r="D125">
        <v>2.84</v>
      </c>
    </row>
    <row r="126" spans="1:4" x14ac:dyDescent="0.3">
      <c r="A126">
        <v>3</v>
      </c>
      <c r="B126" s="5">
        <v>44017.583333333336</v>
      </c>
      <c r="C126">
        <v>2.36</v>
      </c>
      <c r="D126">
        <v>2.71</v>
      </c>
    </row>
    <row r="127" spans="1:4" x14ac:dyDescent="0.3">
      <c r="A127">
        <v>3</v>
      </c>
      <c r="B127" s="5">
        <v>44017.604166666664</v>
      </c>
      <c r="C127">
        <v>2.4900000000000002</v>
      </c>
      <c r="D127">
        <v>2.2799999999999998</v>
      </c>
    </row>
    <row r="128" spans="1:4" x14ac:dyDescent="0.3">
      <c r="A128">
        <v>3</v>
      </c>
      <c r="B128" s="5">
        <v>44017.625</v>
      </c>
      <c r="C128">
        <v>2.72</v>
      </c>
      <c r="D128">
        <v>2.2599999999999998</v>
      </c>
    </row>
    <row r="129" spans="1:4" x14ac:dyDescent="0.3">
      <c r="A129">
        <v>3</v>
      </c>
      <c r="B129" s="5">
        <v>44017.645833333336</v>
      </c>
      <c r="C129">
        <v>3.04</v>
      </c>
      <c r="D129">
        <v>1.75</v>
      </c>
    </row>
    <row r="130" spans="1:4" x14ac:dyDescent="0.3">
      <c r="A130">
        <v>3</v>
      </c>
      <c r="B130" s="5">
        <v>44017.666666666664</v>
      </c>
      <c r="C130">
        <v>3.24</v>
      </c>
      <c r="D130">
        <v>2.21</v>
      </c>
    </row>
    <row r="131" spans="1:4" x14ac:dyDescent="0.3">
      <c r="A131">
        <v>3</v>
      </c>
      <c r="B131" s="5">
        <v>44017.6875</v>
      </c>
      <c r="C131">
        <v>3.22</v>
      </c>
      <c r="D131">
        <v>1.85</v>
      </c>
    </row>
    <row r="132" spans="1:4" x14ac:dyDescent="0.3">
      <c r="A132">
        <v>3</v>
      </c>
      <c r="B132" s="5">
        <v>44017.708333333336</v>
      </c>
      <c r="C132">
        <v>3.23</v>
      </c>
      <c r="D132">
        <v>1.23</v>
      </c>
    </row>
    <row r="133" spans="1:4" x14ac:dyDescent="0.3">
      <c r="A133">
        <v>3</v>
      </c>
      <c r="B133" s="5">
        <v>44017.729166666664</v>
      </c>
      <c r="C133">
        <v>3.14</v>
      </c>
      <c r="D133">
        <v>0.98</v>
      </c>
    </row>
    <row r="134" spans="1:4" x14ac:dyDescent="0.3">
      <c r="A134">
        <v>3</v>
      </c>
      <c r="B134" s="5">
        <v>44017.75</v>
      </c>
      <c r="C134">
        <v>2.95</v>
      </c>
      <c r="D134">
        <v>0.71</v>
      </c>
    </row>
    <row r="135" spans="1:4" x14ac:dyDescent="0.3">
      <c r="A135">
        <v>3</v>
      </c>
      <c r="B135" s="5">
        <v>44017.770833333336</v>
      </c>
      <c r="C135">
        <v>2.78</v>
      </c>
      <c r="D135">
        <v>0.39</v>
      </c>
    </row>
    <row r="136" spans="1:4" x14ac:dyDescent="0.3">
      <c r="A136">
        <v>3</v>
      </c>
      <c r="B136" s="5">
        <v>44017.791666666664</v>
      </c>
      <c r="C136">
        <v>2.71</v>
      </c>
      <c r="D136">
        <v>0.15</v>
      </c>
    </row>
    <row r="137" spans="1:4" x14ac:dyDescent="0.3">
      <c r="A137">
        <v>3</v>
      </c>
      <c r="B137" s="5">
        <v>44017.8125</v>
      </c>
      <c r="C137">
        <v>2.61</v>
      </c>
      <c r="D137">
        <v>0.09</v>
      </c>
    </row>
    <row r="138" spans="1:4" x14ac:dyDescent="0.3">
      <c r="A138">
        <v>3</v>
      </c>
      <c r="B138" s="5">
        <v>44017.833333333336</v>
      </c>
      <c r="C138">
        <v>2.5299999999999998</v>
      </c>
      <c r="D138">
        <v>0.01</v>
      </c>
    </row>
    <row r="139" spans="1:4" x14ac:dyDescent="0.3">
      <c r="A139">
        <v>3</v>
      </c>
      <c r="B139" s="5">
        <v>44017.854166666664</v>
      </c>
      <c r="C139">
        <v>2.5099999999999998</v>
      </c>
      <c r="D139">
        <v>0</v>
      </c>
    </row>
    <row r="140" spans="1:4" x14ac:dyDescent="0.3">
      <c r="A140">
        <v>3</v>
      </c>
      <c r="B140" s="5">
        <v>44017.875</v>
      </c>
      <c r="C140">
        <v>2.4500000000000002</v>
      </c>
      <c r="D140">
        <v>0</v>
      </c>
    </row>
    <row r="141" spans="1:4" x14ac:dyDescent="0.3">
      <c r="A141">
        <v>3</v>
      </c>
      <c r="B141" s="5">
        <v>44017.895833333336</v>
      </c>
      <c r="C141">
        <v>2.21</v>
      </c>
      <c r="D141">
        <v>0</v>
      </c>
    </row>
    <row r="142" spans="1:4" x14ac:dyDescent="0.3">
      <c r="A142">
        <v>3</v>
      </c>
      <c r="B142" s="5">
        <v>44017.916666666664</v>
      </c>
      <c r="C142">
        <v>1.97</v>
      </c>
      <c r="D142">
        <v>0</v>
      </c>
    </row>
    <row r="143" spans="1:4" x14ac:dyDescent="0.3">
      <c r="A143">
        <v>3</v>
      </c>
      <c r="B143" s="5">
        <v>44017.9375</v>
      </c>
      <c r="C143">
        <v>1.77</v>
      </c>
      <c r="D143">
        <v>0</v>
      </c>
    </row>
    <row r="144" spans="1:4" x14ac:dyDescent="0.3">
      <c r="A144">
        <v>3</v>
      </c>
      <c r="B144" s="5">
        <v>44017.958333333336</v>
      </c>
      <c r="C144">
        <v>1.68</v>
      </c>
      <c r="D144">
        <v>0</v>
      </c>
    </row>
    <row r="145" spans="1:4" x14ac:dyDescent="0.3">
      <c r="A145">
        <v>3</v>
      </c>
      <c r="B145" s="5">
        <v>44017.979166666664</v>
      </c>
      <c r="C145">
        <v>1.59</v>
      </c>
      <c r="D145">
        <v>0</v>
      </c>
    </row>
    <row r="146" spans="1:4" x14ac:dyDescent="0.3">
      <c r="A146">
        <v>4</v>
      </c>
      <c r="B146" s="5">
        <v>44018</v>
      </c>
      <c r="C146">
        <v>1.6</v>
      </c>
      <c r="D146">
        <v>0</v>
      </c>
    </row>
    <row r="147" spans="1:4" x14ac:dyDescent="0.3">
      <c r="A147">
        <v>4</v>
      </c>
      <c r="B147" s="5">
        <v>44018.020833333336</v>
      </c>
      <c r="C147">
        <v>1.52</v>
      </c>
      <c r="D147">
        <v>0</v>
      </c>
    </row>
    <row r="148" spans="1:4" x14ac:dyDescent="0.3">
      <c r="A148">
        <v>4</v>
      </c>
      <c r="B148" s="5">
        <v>44018.041666666664</v>
      </c>
      <c r="C148">
        <v>1.46</v>
      </c>
      <c r="D148">
        <v>0</v>
      </c>
    </row>
    <row r="149" spans="1:4" x14ac:dyDescent="0.3">
      <c r="A149">
        <v>4</v>
      </c>
      <c r="B149" s="5">
        <v>44018.0625</v>
      </c>
      <c r="C149">
        <v>1.41</v>
      </c>
      <c r="D149">
        <v>0</v>
      </c>
    </row>
    <row r="150" spans="1:4" x14ac:dyDescent="0.3">
      <c r="A150">
        <v>4</v>
      </c>
      <c r="B150" s="5">
        <v>44018.083333333336</v>
      </c>
      <c r="C150">
        <v>1.4</v>
      </c>
      <c r="D150">
        <v>0</v>
      </c>
    </row>
    <row r="151" spans="1:4" x14ac:dyDescent="0.3">
      <c r="A151">
        <v>4</v>
      </c>
      <c r="B151" s="5">
        <v>44018.104166666664</v>
      </c>
      <c r="C151">
        <v>1.4</v>
      </c>
      <c r="D151">
        <v>0</v>
      </c>
    </row>
    <row r="152" spans="1:4" x14ac:dyDescent="0.3">
      <c r="A152">
        <v>4</v>
      </c>
      <c r="B152" s="5">
        <v>44018.125</v>
      </c>
      <c r="C152">
        <v>1.42</v>
      </c>
      <c r="D152">
        <v>0</v>
      </c>
    </row>
    <row r="153" spans="1:4" x14ac:dyDescent="0.3">
      <c r="A153">
        <v>4</v>
      </c>
      <c r="B153" s="5">
        <v>44018.145833333336</v>
      </c>
      <c r="C153">
        <v>1.36</v>
      </c>
      <c r="D153">
        <v>0</v>
      </c>
    </row>
    <row r="154" spans="1:4" x14ac:dyDescent="0.3">
      <c r="A154">
        <v>4</v>
      </c>
      <c r="B154" s="5">
        <v>44018.166666666664</v>
      </c>
      <c r="C154">
        <v>1.37</v>
      </c>
      <c r="D154">
        <v>0.01</v>
      </c>
    </row>
    <row r="155" spans="1:4" x14ac:dyDescent="0.3">
      <c r="A155">
        <v>4</v>
      </c>
      <c r="B155" s="5">
        <v>44018.1875</v>
      </c>
      <c r="C155">
        <v>1.49</v>
      </c>
      <c r="D155">
        <v>0.05</v>
      </c>
    </row>
    <row r="156" spans="1:4" x14ac:dyDescent="0.3">
      <c r="A156">
        <v>4</v>
      </c>
      <c r="B156" s="5">
        <v>44018.208333333336</v>
      </c>
      <c r="C156">
        <v>1.65</v>
      </c>
      <c r="D156">
        <v>0.13</v>
      </c>
    </row>
    <row r="157" spans="1:4" x14ac:dyDescent="0.3">
      <c r="A157">
        <v>4</v>
      </c>
      <c r="B157" s="5">
        <v>44018.229166666664</v>
      </c>
      <c r="C157">
        <v>1.95</v>
      </c>
      <c r="D157">
        <v>0.21</v>
      </c>
    </row>
    <row r="158" spans="1:4" x14ac:dyDescent="0.3">
      <c r="A158">
        <v>4</v>
      </c>
      <c r="B158" s="5">
        <v>44018.25</v>
      </c>
      <c r="C158">
        <v>2.2799999999999998</v>
      </c>
      <c r="D158">
        <v>0.45</v>
      </c>
    </row>
    <row r="159" spans="1:4" x14ac:dyDescent="0.3">
      <c r="A159">
        <v>4</v>
      </c>
      <c r="B159" s="5">
        <v>44018.270833333336</v>
      </c>
      <c r="C159">
        <v>2.56</v>
      </c>
      <c r="D159">
        <v>0.62</v>
      </c>
    </row>
    <row r="160" spans="1:4" x14ac:dyDescent="0.3">
      <c r="A160">
        <v>4</v>
      </c>
      <c r="B160" s="5">
        <v>44018.291666666664</v>
      </c>
      <c r="C160">
        <v>2.63</v>
      </c>
      <c r="D160">
        <v>1</v>
      </c>
    </row>
    <row r="161" spans="1:4" x14ac:dyDescent="0.3">
      <c r="A161">
        <v>4</v>
      </c>
      <c r="B161" s="5">
        <v>44018.3125</v>
      </c>
      <c r="C161">
        <v>2.75</v>
      </c>
      <c r="D161">
        <v>1.24</v>
      </c>
    </row>
    <row r="162" spans="1:4" x14ac:dyDescent="0.3">
      <c r="A162">
        <v>4</v>
      </c>
      <c r="B162" s="5">
        <v>44018.333333333336</v>
      </c>
      <c r="C162">
        <v>2.89</v>
      </c>
      <c r="D162">
        <v>0.99</v>
      </c>
    </row>
    <row r="163" spans="1:4" x14ac:dyDescent="0.3">
      <c r="A163">
        <v>4</v>
      </c>
      <c r="B163" s="5">
        <v>44018.354166666664</v>
      </c>
      <c r="C163">
        <v>2.72</v>
      </c>
      <c r="D163">
        <v>1.3</v>
      </c>
    </row>
    <row r="164" spans="1:4" x14ac:dyDescent="0.3">
      <c r="A164">
        <v>4</v>
      </c>
      <c r="B164" s="5">
        <v>44018.375</v>
      </c>
      <c r="C164">
        <v>2.62</v>
      </c>
      <c r="D164">
        <v>1.53</v>
      </c>
    </row>
    <row r="165" spans="1:4" x14ac:dyDescent="0.3">
      <c r="A165">
        <v>4</v>
      </c>
      <c r="B165" s="5">
        <v>44018.395833333336</v>
      </c>
      <c r="C165">
        <v>2.5299999999999998</v>
      </c>
      <c r="D165">
        <v>2.15</v>
      </c>
    </row>
    <row r="166" spans="1:4" x14ac:dyDescent="0.3">
      <c r="A166">
        <v>4</v>
      </c>
      <c r="B166" s="5">
        <v>44018.416666666664</v>
      </c>
      <c r="C166">
        <v>2.64</v>
      </c>
      <c r="D166">
        <v>1.85</v>
      </c>
    </row>
    <row r="167" spans="1:4" x14ac:dyDescent="0.3">
      <c r="A167">
        <v>4</v>
      </c>
      <c r="B167" s="5">
        <v>44018.4375</v>
      </c>
      <c r="C167">
        <v>2.61</v>
      </c>
      <c r="D167">
        <v>2.21</v>
      </c>
    </row>
    <row r="168" spans="1:4" x14ac:dyDescent="0.3">
      <c r="A168">
        <v>4</v>
      </c>
      <c r="B168" s="5">
        <v>44018.458333333336</v>
      </c>
      <c r="C168">
        <v>2.5099999999999998</v>
      </c>
      <c r="D168">
        <v>2.0699999999999998</v>
      </c>
    </row>
    <row r="169" spans="1:4" x14ac:dyDescent="0.3">
      <c r="A169">
        <v>4</v>
      </c>
      <c r="B169" s="5">
        <v>44018.479166666664</v>
      </c>
      <c r="C169">
        <v>2.34</v>
      </c>
      <c r="D169">
        <v>3.3</v>
      </c>
    </row>
    <row r="170" spans="1:4" x14ac:dyDescent="0.3">
      <c r="A170">
        <v>4</v>
      </c>
      <c r="B170" s="5">
        <v>44018.5</v>
      </c>
      <c r="C170">
        <v>2.25</v>
      </c>
      <c r="D170">
        <v>2.88</v>
      </c>
    </row>
    <row r="171" spans="1:4" x14ac:dyDescent="0.3">
      <c r="A171">
        <v>4</v>
      </c>
      <c r="B171" s="5">
        <v>44018.520833333336</v>
      </c>
      <c r="C171">
        <v>2.21</v>
      </c>
      <c r="D171">
        <v>2.69</v>
      </c>
    </row>
    <row r="172" spans="1:4" x14ac:dyDescent="0.3">
      <c r="A172">
        <v>4</v>
      </c>
      <c r="B172" s="5">
        <v>44018.541666666664</v>
      </c>
      <c r="C172">
        <v>2.2799999999999998</v>
      </c>
      <c r="D172">
        <v>2.74</v>
      </c>
    </row>
    <row r="173" spans="1:4" x14ac:dyDescent="0.3">
      <c r="A173">
        <v>4</v>
      </c>
      <c r="B173" s="5">
        <v>44018.5625</v>
      </c>
      <c r="C173">
        <v>2.2799999999999998</v>
      </c>
      <c r="D173">
        <v>2.46</v>
      </c>
    </row>
    <row r="174" spans="1:4" x14ac:dyDescent="0.3">
      <c r="A174">
        <v>4</v>
      </c>
      <c r="B174" s="5">
        <v>44018.583333333336</v>
      </c>
      <c r="C174">
        <v>2.15</v>
      </c>
      <c r="D174">
        <v>2.17</v>
      </c>
    </row>
    <row r="175" spans="1:4" x14ac:dyDescent="0.3">
      <c r="A175">
        <v>4</v>
      </c>
      <c r="B175" s="5">
        <v>44018.604166666664</v>
      </c>
      <c r="C175">
        <v>2.2599999999999998</v>
      </c>
      <c r="D175">
        <v>1.65</v>
      </c>
    </row>
    <row r="176" spans="1:4" x14ac:dyDescent="0.3">
      <c r="A176">
        <v>4</v>
      </c>
      <c r="B176" s="5">
        <v>44018.625</v>
      </c>
      <c r="C176">
        <v>2.4</v>
      </c>
      <c r="D176">
        <v>2.38</v>
      </c>
    </row>
    <row r="177" spans="1:4" x14ac:dyDescent="0.3">
      <c r="A177">
        <v>4</v>
      </c>
      <c r="B177" s="5">
        <v>44018.645833333336</v>
      </c>
      <c r="C177">
        <v>2.62</v>
      </c>
      <c r="D177">
        <v>2.92</v>
      </c>
    </row>
    <row r="178" spans="1:4" x14ac:dyDescent="0.3">
      <c r="A178">
        <v>4</v>
      </c>
      <c r="B178" s="5">
        <v>44018.666666666664</v>
      </c>
      <c r="C178">
        <v>2.94</v>
      </c>
      <c r="D178">
        <v>1.88</v>
      </c>
    </row>
    <row r="179" spans="1:4" x14ac:dyDescent="0.3">
      <c r="A179">
        <v>4</v>
      </c>
      <c r="B179" s="5">
        <v>44018.6875</v>
      </c>
      <c r="C179">
        <v>3.12</v>
      </c>
      <c r="D179">
        <v>2.48</v>
      </c>
    </row>
    <row r="180" spans="1:4" x14ac:dyDescent="0.3">
      <c r="A180">
        <v>4</v>
      </c>
      <c r="B180" s="5">
        <v>44018.708333333336</v>
      </c>
      <c r="C180">
        <v>3.18</v>
      </c>
      <c r="D180">
        <v>1.82</v>
      </c>
    </row>
    <row r="181" spans="1:4" x14ac:dyDescent="0.3">
      <c r="A181">
        <v>4</v>
      </c>
      <c r="B181" s="5">
        <v>44018.729166666664</v>
      </c>
      <c r="C181">
        <v>3.12</v>
      </c>
      <c r="D181">
        <v>1.18</v>
      </c>
    </row>
    <row r="182" spans="1:4" x14ac:dyDescent="0.3">
      <c r="A182">
        <v>4</v>
      </c>
      <c r="B182" s="5">
        <v>44018.75</v>
      </c>
      <c r="C182">
        <v>3.03</v>
      </c>
      <c r="D182">
        <v>0.74</v>
      </c>
    </row>
    <row r="183" spans="1:4" x14ac:dyDescent="0.3">
      <c r="A183">
        <v>4</v>
      </c>
      <c r="B183" s="5">
        <v>44018.770833333336</v>
      </c>
      <c r="C183">
        <v>2.94</v>
      </c>
      <c r="D183">
        <v>0.39</v>
      </c>
    </row>
    <row r="184" spans="1:4" x14ac:dyDescent="0.3">
      <c r="A184">
        <v>4</v>
      </c>
      <c r="B184" s="5">
        <v>44018.791666666664</v>
      </c>
      <c r="C184">
        <v>2.84</v>
      </c>
      <c r="D184">
        <v>0.13</v>
      </c>
    </row>
    <row r="185" spans="1:4" x14ac:dyDescent="0.3">
      <c r="A185">
        <v>4</v>
      </c>
      <c r="B185" s="5">
        <v>44018.8125</v>
      </c>
      <c r="C185">
        <v>2.7</v>
      </c>
      <c r="D185">
        <v>7.0000000000000007E-2</v>
      </c>
    </row>
    <row r="186" spans="1:4" x14ac:dyDescent="0.3">
      <c r="A186">
        <v>4</v>
      </c>
      <c r="B186" s="5">
        <v>44018.833333333336</v>
      </c>
      <c r="C186">
        <v>2.6</v>
      </c>
      <c r="D186">
        <v>0.02</v>
      </c>
    </row>
    <row r="187" spans="1:4" x14ac:dyDescent="0.3">
      <c r="A187">
        <v>4</v>
      </c>
      <c r="B187" s="5">
        <v>44018.854166666664</v>
      </c>
      <c r="C187">
        <v>2.54</v>
      </c>
      <c r="D187">
        <v>0</v>
      </c>
    </row>
    <row r="188" spans="1:4" x14ac:dyDescent="0.3">
      <c r="A188">
        <v>4</v>
      </c>
      <c r="B188" s="5">
        <v>44018.875</v>
      </c>
      <c r="C188">
        <v>2.4700000000000002</v>
      </c>
      <c r="D188">
        <v>0</v>
      </c>
    </row>
    <row r="189" spans="1:4" x14ac:dyDescent="0.3">
      <c r="A189">
        <v>4</v>
      </c>
      <c r="B189" s="5">
        <v>44018.895833333336</v>
      </c>
      <c r="C189">
        <v>2.27</v>
      </c>
      <c r="D189">
        <v>0</v>
      </c>
    </row>
    <row r="190" spans="1:4" x14ac:dyDescent="0.3">
      <c r="A190">
        <v>4</v>
      </c>
      <c r="B190" s="5">
        <v>44018.916666666664</v>
      </c>
      <c r="C190">
        <v>2.06</v>
      </c>
      <c r="D190">
        <v>0</v>
      </c>
    </row>
    <row r="191" spans="1:4" x14ac:dyDescent="0.3">
      <c r="A191">
        <v>4</v>
      </c>
      <c r="B191" s="5">
        <v>44018.9375</v>
      </c>
      <c r="C191">
        <v>1.79</v>
      </c>
      <c r="D191">
        <v>0</v>
      </c>
    </row>
    <row r="192" spans="1:4" x14ac:dyDescent="0.3">
      <c r="A192">
        <v>4</v>
      </c>
      <c r="B192" s="5">
        <v>44018.958333333336</v>
      </c>
      <c r="C192">
        <v>1.64</v>
      </c>
      <c r="D192">
        <v>0</v>
      </c>
    </row>
    <row r="193" spans="1:4" x14ac:dyDescent="0.3">
      <c r="A193">
        <v>4</v>
      </c>
      <c r="B193" s="5">
        <v>44018.979166666664</v>
      </c>
      <c r="C193">
        <v>1.54</v>
      </c>
      <c r="D193">
        <v>0</v>
      </c>
    </row>
    <row r="194" spans="1:4" x14ac:dyDescent="0.3">
      <c r="A194">
        <v>5</v>
      </c>
      <c r="B194" s="5">
        <v>44019</v>
      </c>
      <c r="C194">
        <v>1.56</v>
      </c>
      <c r="D194">
        <v>0</v>
      </c>
    </row>
    <row r="195" spans="1:4" x14ac:dyDescent="0.3">
      <c r="A195">
        <v>5</v>
      </c>
      <c r="B195" s="5">
        <v>44019.020833333336</v>
      </c>
      <c r="C195">
        <v>1.48</v>
      </c>
      <c r="D195">
        <v>0</v>
      </c>
    </row>
    <row r="196" spans="1:4" x14ac:dyDescent="0.3">
      <c r="A196">
        <v>5</v>
      </c>
      <c r="B196" s="5">
        <v>44019.041666666664</v>
      </c>
      <c r="C196">
        <v>1.48</v>
      </c>
      <c r="D196">
        <v>0</v>
      </c>
    </row>
    <row r="197" spans="1:4" x14ac:dyDescent="0.3">
      <c r="A197">
        <v>5</v>
      </c>
      <c r="B197" s="5">
        <v>44019.0625</v>
      </c>
      <c r="C197">
        <v>1.45</v>
      </c>
      <c r="D197">
        <v>0</v>
      </c>
    </row>
    <row r="198" spans="1:4" x14ac:dyDescent="0.3">
      <c r="A198">
        <v>5</v>
      </c>
      <c r="B198" s="5">
        <v>44019.083333333336</v>
      </c>
      <c r="C198">
        <v>1.43</v>
      </c>
      <c r="D198">
        <v>0</v>
      </c>
    </row>
    <row r="199" spans="1:4" x14ac:dyDescent="0.3">
      <c r="A199">
        <v>5</v>
      </c>
      <c r="B199" s="5">
        <v>44019.104166666664</v>
      </c>
      <c r="C199">
        <v>1.41</v>
      </c>
      <c r="D199">
        <v>0</v>
      </c>
    </row>
    <row r="200" spans="1:4" x14ac:dyDescent="0.3">
      <c r="A200">
        <v>5</v>
      </c>
      <c r="B200" s="5">
        <v>44019.125</v>
      </c>
      <c r="C200">
        <v>1.41</v>
      </c>
      <c r="D200">
        <v>0</v>
      </c>
    </row>
    <row r="201" spans="1:4" x14ac:dyDescent="0.3">
      <c r="A201">
        <v>5</v>
      </c>
      <c r="B201" s="5">
        <v>44019.145833333336</v>
      </c>
      <c r="C201">
        <v>1.38</v>
      </c>
      <c r="D201">
        <v>0</v>
      </c>
    </row>
    <row r="202" spans="1:4" x14ac:dyDescent="0.3">
      <c r="A202">
        <v>5</v>
      </c>
      <c r="B202" s="5">
        <v>44019.166666666664</v>
      </c>
      <c r="C202">
        <v>1.39</v>
      </c>
      <c r="D202">
        <v>0</v>
      </c>
    </row>
    <row r="203" spans="1:4" x14ac:dyDescent="0.3">
      <c r="A203">
        <v>5</v>
      </c>
      <c r="B203" s="5">
        <v>44019.1875</v>
      </c>
      <c r="C203">
        <v>1.48</v>
      </c>
      <c r="D203">
        <v>0.05</v>
      </c>
    </row>
    <row r="204" spans="1:4" x14ac:dyDescent="0.3">
      <c r="A204">
        <v>5</v>
      </c>
      <c r="B204" s="5">
        <v>44019.208333333336</v>
      </c>
      <c r="C204">
        <v>1.7</v>
      </c>
      <c r="D204">
        <v>0.11</v>
      </c>
    </row>
    <row r="205" spans="1:4" x14ac:dyDescent="0.3">
      <c r="A205">
        <v>5</v>
      </c>
      <c r="B205" s="5">
        <v>44019.229166666664</v>
      </c>
      <c r="C205">
        <v>1.94</v>
      </c>
      <c r="D205">
        <v>0.27</v>
      </c>
    </row>
    <row r="206" spans="1:4" x14ac:dyDescent="0.3">
      <c r="A206">
        <v>5</v>
      </c>
      <c r="B206" s="5">
        <v>44019.25</v>
      </c>
      <c r="C206">
        <v>2.27</v>
      </c>
      <c r="D206">
        <v>0.47</v>
      </c>
    </row>
    <row r="207" spans="1:4" x14ac:dyDescent="0.3">
      <c r="A207">
        <v>5</v>
      </c>
      <c r="B207" s="5">
        <v>44019.270833333336</v>
      </c>
      <c r="C207">
        <v>2.4700000000000002</v>
      </c>
      <c r="D207">
        <v>0.81</v>
      </c>
    </row>
    <row r="208" spans="1:4" x14ac:dyDescent="0.3">
      <c r="A208">
        <v>5</v>
      </c>
      <c r="B208" s="5">
        <v>44019.291666666664</v>
      </c>
      <c r="C208">
        <v>2.59</v>
      </c>
      <c r="D208">
        <v>1.29</v>
      </c>
    </row>
    <row r="209" spans="1:4" x14ac:dyDescent="0.3">
      <c r="A209">
        <v>5</v>
      </c>
      <c r="B209" s="5">
        <v>44019.3125</v>
      </c>
      <c r="C209">
        <v>2.68</v>
      </c>
      <c r="D209">
        <v>1.34</v>
      </c>
    </row>
    <row r="210" spans="1:4" x14ac:dyDescent="0.3">
      <c r="A210">
        <v>5</v>
      </c>
      <c r="B210" s="5">
        <v>44019.333333333336</v>
      </c>
      <c r="C210">
        <v>2.79</v>
      </c>
      <c r="D210">
        <v>1.25</v>
      </c>
    </row>
    <row r="211" spans="1:4" x14ac:dyDescent="0.3">
      <c r="A211">
        <v>5</v>
      </c>
      <c r="B211" s="5">
        <v>44019.354166666664</v>
      </c>
      <c r="C211">
        <v>2.71</v>
      </c>
      <c r="D211">
        <v>1.79</v>
      </c>
    </row>
    <row r="212" spans="1:4" x14ac:dyDescent="0.3">
      <c r="A212">
        <v>5</v>
      </c>
      <c r="B212" s="5">
        <v>44019.375</v>
      </c>
      <c r="C212">
        <v>2.5499999999999998</v>
      </c>
      <c r="D212">
        <v>2.12</v>
      </c>
    </row>
    <row r="213" spans="1:4" x14ac:dyDescent="0.3">
      <c r="A213">
        <v>5</v>
      </c>
      <c r="B213" s="5">
        <v>44019.395833333336</v>
      </c>
      <c r="C213">
        <v>2.39</v>
      </c>
      <c r="D213">
        <v>2.56</v>
      </c>
    </row>
    <row r="214" spans="1:4" x14ac:dyDescent="0.3">
      <c r="A214">
        <v>5</v>
      </c>
      <c r="B214" s="5">
        <v>44019.416666666664</v>
      </c>
      <c r="C214">
        <v>2.23</v>
      </c>
      <c r="D214">
        <v>2.97</v>
      </c>
    </row>
    <row r="215" spans="1:4" x14ac:dyDescent="0.3">
      <c r="A215">
        <v>5</v>
      </c>
      <c r="B215" s="5">
        <v>44019.4375</v>
      </c>
      <c r="C215">
        <v>2.23</v>
      </c>
      <c r="D215">
        <v>3.52</v>
      </c>
    </row>
    <row r="216" spans="1:4" x14ac:dyDescent="0.3">
      <c r="A216">
        <v>5</v>
      </c>
      <c r="B216" s="5">
        <v>44019.458333333336</v>
      </c>
      <c r="C216">
        <v>2.33</v>
      </c>
      <c r="D216">
        <v>3.54</v>
      </c>
    </row>
    <row r="217" spans="1:4" x14ac:dyDescent="0.3">
      <c r="A217">
        <v>5</v>
      </c>
      <c r="B217" s="5">
        <v>44019.479166666664</v>
      </c>
      <c r="C217">
        <v>2.2599999999999998</v>
      </c>
      <c r="D217">
        <v>3.53</v>
      </c>
    </row>
    <row r="218" spans="1:4" x14ac:dyDescent="0.3">
      <c r="A218">
        <v>5</v>
      </c>
      <c r="B218" s="5">
        <v>44019.5</v>
      </c>
      <c r="C218">
        <v>2.17</v>
      </c>
      <c r="D218">
        <v>3.28</v>
      </c>
    </row>
    <row r="219" spans="1:4" x14ac:dyDescent="0.3">
      <c r="A219">
        <v>5</v>
      </c>
      <c r="B219" s="5">
        <v>44019.520833333336</v>
      </c>
      <c r="C219">
        <v>1.97</v>
      </c>
      <c r="D219">
        <v>3.61</v>
      </c>
    </row>
    <row r="220" spans="1:4" x14ac:dyDescent="0.3">
      <c r="A220">
        <v>5</v>
      </c>
      <c r="B220" s="5">
        <v>44019.541666666664</v>
      </c>
      <c r="C220">
        <v>1.97</v>
      </c>
      <c r="D220">
        <v>3.4</v>
      </c>
    </row>
    <row r="221" spans="1:4" x14ac:dyDescent="0.3">
      <c r="A221">
        <v>5</v>
      </c>
      <c r="B221" s="5">
        <v>44019.5625</v>
      </c>
      <c r="C221">
        <v>1.95</v>
      </c>
      <c r="D221">
        <v>3.35</v>
      </c>
    </row>
    <row r="222" spans="1:4" x14ac:dyDescent="0.3">
      <c r="A222">
        <v>5</v>
      </c>
      <c r="B222" s="5">
        <v>44019.583333333336</v>
      </c>
      <c r="C222">
        <v>2.0099999999999998</v>
      </c>
      <c r="D222">
        <v>2.97</v>
      </c>
    </row>
    <row r="223" spans="1:4" x14ac:dyDescent="0.3">
      <c r="A223">
        <v>5</v>
      </c>
      <c r="B223" s="5">
        <v>44019.604166666664</v>
      </c>
      <c r="C223">
        <v>2.16</v>
      </c>
      <c r="D223">
        <v>2.71</v>
      </c>
    </row>
    <row r="224" spans="1:4" x14ac:dyDescent="0.3">
      <c r="A224">
        <v>5</v>
      </c>
      <c r="B224" s="5">
        <v>44019.625</v>
      </c>
      <c r="C224">
        <v>2.37</v>
      </c>
      <c r="D224">
        <v>2.4</v>
      </c>
    </row>
    <row r="225" spans="1:4" x14ac:dyDescent="0.3">
      <c r="A225">
        <v>5</v>
      </c>
      <c r="B225" s="5">
        <v>44019.645833333336</v>
      </c>
      <c r="C225">
        <v>2.88</v>
      </c>
      <c r="D225">
        <v>2.58</v>
      </c>
    </row>
    <row r="226" spans="1:4" x14ac:dyDescent="0.3">
      <c r="A226">
        <v>5</v>
      </c>
      <c r="B226" s="5">
        <v>44019.666666666664</v>
      </c>
      <c r="C226">
        <v>3.39</v>
      </c>
      <c r="D226">
        <v>1.25</v>
      </c>
    </row>
    <row r="227" spans="1:4" x14ac:dyDescent="0.3">
      <c r="A227">
        <v>5</v>
      </c>
      <c r="B227" s="5">
        <v>44019.6875</v>
      </c>
      <c r="C227">
        <v>3.53</v>
      </c>
      <c r="D227">
        <v>0.81</v>
      </c>
    </row>
    <row r="228" spans="1:4" x14ac:dyDescent="0.3">
      <c r="A228">
        <v>5</v>
      </c>
      <c r="B228" s="5">
        <v>44019.708333333336</v>
      </c>
      <c r="C228">
        <v>3.49</v>
      </c>
      <c r="D228">
        <v>0.65</v>
      </c>
    </row>
    <row r="229" spans="1:4" x14ac:dyDescent="0.3">
      <c r="A229">
        <v>5</v>
      </c>
      <c r="B229" s="5">
        <v>44019.729166666664</v>
      </c>
      <c r="C229">
        <v>3.36</v>
      </c>
      <c r="D229">
        <v>0.39</v>
      </c>
    </row>
    <row r="230" spans="1:4" x14ac:dyDescent="0.3">
      <c r="A230">
        <v>5</v>
      </c>
      <c r="B230" s="5">
        <v>44019.75</v>
      </c>
      <c r="C230">
        <v>3.2</v>
      </c>
      <c r="D230">
        <v>0.31</v>
      </c>
    </row>
    <row r="231" spans="1:4" x14ac:dyDescent="0.3">
      <c r="A231">
        <v>5</v>
      </c>
      <c r="B231" s="5">
        <v>44019.770833333336</v>
      </c>
      <c r="C231">
        <v>3.17</v>
      </c>
      <c r="D231">
        <v>0.13</v>
      </c>
    </row>
    <row r="232" spans="1:4" x14ac:dyDescent="0.3">
      <c r="A232">
        <v>5</v>
      </c>
      <c r="B232" s="5">
        <v>44019.791666666664</v>
      </c>
      <c r="C232">
        <v>2.98</v>
      </c>
      <c r="D232">
        <v>0.04</v>
      </c>
    </row>
    <row r="233" spans="1:4" x14ac:dyDescent="0.3">
      <c r="A233">
        <v>5</v>
      </c>
      <c r="B233" s="5">
        <v>44019.8125</v>
      </c>
      <c r="C233">
        <v>2.83</v>
      </c>
      <c r="D233">
        <v>0.03</v>
      </c>
    </row>
    <row r="234" spans="1:4" x14ac:dyDescent="0.3">
      <c r="A234">
        <v>5</v>
      </c>
      <c r="B234" s="5">
        <v>44019.833333333336</v>
      </c>
      <c r="C234">
        <v>2.74</v>
      </c>
      <c r="D234">
        <v>0.01</v>
      </c>
    </row>
    <row r="235" spans="1:4" x14ac:dyDescent="0.3">
      <c r="A235">
        <v>5</v>
      </c>
      <c r="B235" s="5">
        <v>44019.854166666664</v>
      </c>
      <c r="C235">
        <v>2.64</v>
      </c>
      <c r="D235">
        <v>0</v>
      </c>
    </row>
    <row r="236" spans="1:4" x14ac:dyDescent="0.3">
      <c r="A236">
        <v>5</v>
      </c>
      <c r="B236" s="5">
        <v>44019.875</v>
      </c>
      <c r="C236">
        <v>2.42</v>
      </c>
      <c r="D236">
        <v>0</v>
      </c>
    </row>
    <row r="237" spans="1:4" x14ac:dyDescent="0.3">
      <c r="A237">
        <v>5</v>
      </c>
      <c r="B237" s="5">
        <v>44019.895833333336</v>
      </c>
      <c r="C237">
        <v>2.16</v>
      </c>
      <c r="D237">
        <v>0</v>
      </c>
    </row>
    <row r="238" spans="1:4" x14ac:dyDescent="0.3">
      <c r="A238">
        <v>5</v>
      </c>
      <c r="B238" s="5">
        <v>44019.916666666664</v>
      </c>
      <c r="C238">
        <v>1.95</v>
      </c>
      <c r="D238">
        <v>0</v>
      </c>
    </row>
    <row r="239" spans="1:4" x14ac:dyDescent="0.3">
      <c r="A239">
        <v>5</v>
      </c>
      <c r="B239" s="5">
        <v>44019.9375</v>
      </c>
      <c r="C239">
        <v>1.8</v>
      </c>
      <c r="D239">
        <v>0</v>
      </c>
    </row>
    <row r="240" spans="1:4" x14ac:dyDescent="0.3">
      <c r="A240">
        <v>5</v>
      </c>
      <c r="B240" s="5">
        <v>44019.958333333336</v>
      </c>
      <c r="C240">
        <v>1.72</v>
      </c>
      <c r="D240">
        <v>0</v>
      </c>
    </row>
    <row r="241" spans="1:4" x14ac:dyDescent="0.3">
      <c r="A241">
        <v>5</v>
      </c>
      <c r="B241" s="5">
        <v>44019.979166666664</v>
      </c>
      <c r="C241">
        <v>1.6</v>
      </c>
      <c r="D241">
        <v>0</v>
      </c>
    </row>
    <row r="242" spans="1:4" x14ac:dyDescent="0.3">
      <c r="A242">
        <v>6</v>
      </c>
      <c r="B242" s="5">
        <v>44020</v>
      </c>
      <c r="C242">
        <v>1.62</v>
      </c>
      <c r="D242">
        <v>0</v>
      </c>
    </row>
    <row r="243" spans="1:4" x14ac:dyDescent="0.3">
      <c r="A243">
        <v>6</v>
      </c>
      <c r="B243" s="5">
        <v>44020.020833333336</v>
      </c>
      <c r="C243">
        <v>1.58</v>
      </c>
      <c r="D243">
        <v>0</v>
      </c>
    </row>
    <row r="244" spans="1:4" x14ac:dyDescent="0.3">
      <c r="A244">
        <v>6</v>
      </c>
      <c r="B244" s="5">
        <v>44020.041666666664</v>
      </c>
      <c r="C244">
        <v>1.46</v>
      </c>
      <c r="D244">
        <v>0</v>
      </c>
    </row>
    <row r="245" spans="1:4" x14ac:dyDescent="0.3">
      <c r="A245">
        <v>6</v>
      </c>
      <c r="B245" s="5">
        <v>44020.0625</v>
      </c>
      <c r="C245">
        <v>1.42</v>
      </c>
      <c r="D245">
        <v>0</v>
      </c>
    </row>
    <row r="246" spans="1:4" x14ac:dyDescent="0.3">
      <c r="A246">
        <v>6</v>
      </c>
      <c r="B246" s="5">
        <v>44020.083333333336</v>
      </c>
      <c r="C246">
        <v>1.41</v>
      </c>
      <c r="D246">
        <v>0</v>
      </c>
    </row>
    <row r="247" spans="1:4" x14ac:dyDescent="0.3">
      <c r="A247">
        <v>6</v>
      </c>
      <c r="B247" s="5">
        <v>44020.104166666664</v>
      </c>
      <c r="C247">
        <v>1.39</v>
      </c>
      <c r="D247">
        <v>0</v>
      </c>
    </row>
    <row r="248" spans="1:4" x14ac:dyDescent="0.3">
      <c r="A248">
        <v>6</v>
      </c>
      <c r="B248" s="5">
        <v>44020.125</v>
      </c>
      <c r="C248">
        <v>1.39</v>
      </c>
      <c r="D248">
        <v>0</v>
      </c>
    </row>
    <row r="249" spans="1:4" x14ac:dyDescent="0.3">
      <c r="A249">
        <v>6</v>
      </c>
      <c r="B249" s="5">
        <v>44020.145833333336</v>
      </c>
      <c r="C249">
        <v>1.38</v>
      </c>
      <c r="D249">
        <v>0</v>
      </c>
    </row>
    <row r="250" spans="1:4" x14ac:dyDescent="0.3">
      <c r="A250">
        <v>6</v>
      </c>
      <c r="B250" s="5">
        <v>44020.166666666664</v>
      </c>
      <c r="C250">
        <v>1.38</v>
      </c>
      <c r="D250">
        <v>0</v>
      </c>
    </row>
    <row r="251" spans="1:4" x14ac:dyDescent="0.3">
      <c r="A251">
        <v>6</v>
      </c>
      <c r="B251" s="5">
        <v>44020.1875</v>
      </c>
      <c r="C251">
        <v>1.53</v>
      </c>
      <c r="D251">
        <v>0</v>
      </c>
    </row>
    <row r="252" spans="1:4" x14ac:dyDescent="0.3">
      <c r="A252">
        <v>6</v>
      </c>
      <c r="B252" s="5">
        <v>44020.208333333336</v>
      </c>
      <c r="C252">
        <v>1.71</v>
      </c>
      <c r="D252">
        <v>0.01</v>
      </c>
    </row>
    <row r="253" spans="1:4" x14ac:dyDescent="0.3">
      <c r="A253">
        <v>6</v>
      </c>
      <c r="B253" s="5">
        <v>44020.229166666664</v>
      </c>
      <c r="C253">
        <v>1.98</v>
      </c>
      <c r="D253">
        <v>7.0000000000000007E-2</v>
      </c>
    </row>
    <row r="254" spans="1:4" x14ac:dyDescent="0.3">
      <c r="A254">
        <v>6</v>
      </c>
      <c r="B254" s="5">
        <v>44020.25</v>
      </c>
      <c r="C254">
        <v>2.37</v>
      </c>
      <c r="D254">
        <v>0.13</v>
      </c>
    </row>
    <row r="255" spans="1:4" x14ac:dyDescent="0.3">
      <c r="A255">
        <v>6</v>
      </c>
      <c r="B255" s="5">
        <v>44020.270833333336</v>
      </c>
      <c r="C255">
        <v>2.59</v>
      </c>
      <c r="D255">
        <v>0.1</v>
      </c>
    </row>
    <row r="256" spans="1:4" x14ac:dyDescent="0.3">
      <c r="A256">
        <v>6</v>
      </c>
      <c r="B256" s="5">
        <v>44020.291666666664</v>
      </c>
      <c r="C256">
        <v>2.79</v>
      </c>
      <c r="D256">
        <v>0.25</v>
      </c>
    </row>
    <row r="257" spans="1:4" x14ac:dyDescent="0.3">
      <c r="A257">
        <v>6</v>
      </c>
      <c r="B257" s="5">
        <v>44020.3125</v>
      </c>
      <c r="C257">
        <v>2.88</v>
      </c>
      <c r="D257">
        <v>0.42</v>
      </c>
    </row>
    <row r="258" spans="1:4" x14ac:dyDescent="0.3">
      <c r="A258">
        <v>6</v>
      </c>
      <c r="B258" s="5">
        <v>44020.333333333336</v>
      </c>
      <c r="C258">
        <v>2.97</v>
      </c>
      <c r="D258">
        <v>0.37</v>
      </c>
    </row>
    <row r="259" spans="1:4" x14ac:dyDescent="0.3">
      <c r="A259">
        <v>6</v>
      </c>
      <c r="B259" s="5">
        <v>44020.354166666664</v>
      </c>
      <c r="C259">
        <v>3</v>
      </c>
      <c r="D259">
        <v>0.49</v>
      </c>
    </row>
    <row r="260" spans="1:4" x14ac:dyDescent="0.3">
      <c r="A260">
        <v>6</v>
      </c>
      <c r="B260" s="5">
        <v>44020.375</v>
      </c>
      <c r="C260">
        <v>3.05</v>
      </c>
      <c r="D260">
        <v>0.64</v>
      </c>
    </row>
    <row r="261" spans="1:4" x14ac:dyDescent="0.3">
      <c r="A261">
        <v>6</v>
      </c>
      <c r="B261" s="5">
        <v>44020.395833333336</v>
      </c>
      <c r="C261">
        <v>2.99</v>
      </c>
      <c r="D261">
        <v>0.81</v>
      </c>
    </row>
    <row r="262" spans="1:4" x14ac:dyDescent="0.3">
      <c r="A262">
        <v>6</v>
      </c>
      <c r="B262" s="5">
        <v>44020.416666666664</v>
      </c>
      <c r="C262">
        <v>2.93</v>
      </c>
      <c r="D262">
        <v>0.87</v>
      </c>
    </row>
    <row r="263" spans="1:4" x14ac:dyDescent="0.3">
      <c r="A263">
        <v>6</v>
      </c>
      <c r="B263" s="5">
        <v>44020.4375</v>
      </c>
      <c r="C263">
        <v>2.87</v>
      </c>
      <c r="D263">
        <v>1.22</v>
      </c>
    </row>
    <row r="264" spans="1:4" x14ac:dyDescent="0.3">
      <c r="A264">
        <v>6</v>
      </c>
      <c r="B264" s="5">
        <v>44020.458333333336</v>
      </c>
      <c r="C264">
        <v>2.94</v>
      </c>
      <c r="D264">
        <v>1.26</v>
      </c>
    </row>
    <row r="265" spans="1:4" x14ac:dyDescent="0.3">
      <c r="A265">
        <v>6</v>
      </c>
      <c r="B265" s="5">
        <v>44020.479166666664</v>
      </c>
      <c r="C265">
        <v>3.06</v>
      </c>
      <c r="D265">
        <v>0.9</v>
      </c>
    </row>
    <row r="266" spans="1:4" x14ac:dyDescent="0.3">
      <c r="A266">
        <v>6</v>
      </c>
      <c r="B266" s="5">
        <v>44020.5</v>
      </c>
      <c r="C266">
        <v>2.94</v>
      </c>
      <c r="D266">
        <v>1.77</v>
      </c>
    </row>
    <row r="267" spans="1:4" x14ac:dyDescent="0.3">
      <c r="A267">
        <v>6</v>
      </c>
      <c r="B267" s="5">
        <v>44020.520833333336</v>
      </c>
      <c r="C267">
        <v>2.74</v>
      </c>
      <c r="D267">
        <v>1.75</v>
      </c>
    </row>
    <row r="268" spans="1:4" x14ac:dyDescent="0.3">
      <c r="A268">
        <v>6</v>
      </c>
      <c r="B268" s="5">
        <v>44020.541666666664</v>
      </c>
      <c r="C268">
        <v>2.65</v>
      </c>
      <c r="D268">
        <v>1.23</v>
      </c>
    </row>
    <row r="269" spans="1:4" x14ac:dyDescent="0.3">
      <c r="A269">
        <v>6</v>
      </c>
      <c r="B269" s="5">
        <v>44020.5625</v>
      </c>
      <c r="C269">
        <v>2.5499999999999998</v>
      </c>
      <c r="D269">
        <v>1.1399999999999999</v>
      </c>
    </row>
    <row r="270" spans="1:4" x14ac:dyDescent="0.3">
      <c r="A270">
        <v>6</v>
      </c>
      <c r="B270" s="5">
        <v>44020.583333333336</v>
      </c>
      <c r="C270">
        <v>2.5299999999999998</v>
      </c>
      <c r="D270">
        <v>1.57</v>
      </c>
    </row>
    <row r="271" spans="1:4" x14ac:dyDescent="0.3">
      <c r="A271">
        <v>6</v>
      </c>
      <c r="B271" s="5">
        <v>44020.604166666664</v>
      </c>
      <c r="C271">
        <v>2.57</v>
      </c>
      <c r="D271">
        <v>1.29</v>
      </c>
    </row>
    <row r="272" spans="1:4" x14ac:dyDescent="0.3">
      <c r="A272">
        <v>6</v>
      </c>
      <c r="B272" s="5">
        <v>44020.625</v>
      </c>
      <c r="C272">
        <v>2.64</v>
      </c>
      <c r="D272">
        <v>1.26</v>
      </c>
    </row>
    <row r="273" spans="1:4" x14ac:dyDescent="0.3">
      <c r="A273">
        <v>6</v>
      </c>
      <c r="B273" s="5">
        <v>44020.645833333336</v>
      </c>
      <c r="C273">
        <v>2.98</v>
      </c>
      <c r="D273">
        <v>1.1299999999999999</v>
      </c>
    </row>
    <row r="274" spans="1:4" x14ac:dyDescent="0.3">
      <c r="A274">
        <v>6</v>
      </c>
      <c r="B274" s="5">
        <v>44020.666666666664</v>
      </c>
      <c r="C274">
        <v>3.23</v>
      </c>
      <c r="D274">
        <v>1.2</v>
      </c>
    </row>
    <row r="275" spans="1:4" x14ac:dyDescent="0.3">
      <c r="A275">
        <v>6</v>
      </c>
      <c r="B275" s="5">
        <v>44020.6875</v>
      </c>
      <c r="C275">
        <v>3.36</v>
      </c>
      <c r="D275">
        <v>1.06</v>
      </c>
    </row>
    <row r="276" spans="1:4" x14ac:dyDescent="0.3">
      <c r="A276">
        <v>6</v>
      </c>
      <c r="B276" s="5">
        <v>44020.708333333336</v>
      </c>
      <c r="C276">
        <v>3.37</v>
      </c>
      <c r="D276">
        <v>1.36</v>
      </c>
    </row>
    <row r="277" spans="1:4" x14ac:dyDescent="0.3">
      <c r="A277">
        <v>6</v>
      </c>
      <c r="B277" s="5">
        <v>44020.729166666664</v>
      </c>
      <c r="C277">
        <v>3.35</v>
      </c>
      <c r="D277">
        <v>0.7</v>
      </c>
    </row>
    <row r="278" spans="1:4" x14ac:dyDescent="0.3">
      <c r="A278">
        <v>6</v>
      </c>
      <c r="B278" s="5">
        <v>44020.75</v>
      </c>
      <c r="C278">
        <v>3.2</v>
      </c>
      <c r="D278">
        <v>0.57999999999999996</v>
      </c>
    </row>
    <row r="279" spans="1:4" x14ac:dyDescent="0.3">
      <c r="A279">
        <v>6</v>
      </c>
      <c r="B279" s="5">
        <v>44020.770833333336</v>
      </c>
      <c r="C279">
        <v>2.9</v>
      </c>
      <c r="D279">
        <v>0.27</v>
      </c>
    </row>
    <row r="280" spans="1:4" x14ac:dyDescent="0.3">
      <c r="A280">
        <v>6</v>
      </c>
      <c r="B280" s="5">
        <v>44020.791666666664</v>
      </c>
      <c r="C280">
        <v>2.84</v>
      </c>
      <c r="D280">
        <v>0.1</v>
      </c>
    </row>
    <row r="281" spans="1:4" x14ac:dyDescent="0.3">
      <c r="A281">
        <v>6</v>
      </c>
      <c r="B281" s="5">
        <v>44020.8125</v>
      </c>
      <c r="C281">
        <v>2.71</v>
      </c>
      <c r="D281">
        <v>0.03</v>
      </c>
    </row>
    <row r="282" spans="1:4" x14ac:dyDescent="0.3">
      <c r="A282">
        <v>6</v>
      </c>
      <c r="B282" s="5">
        <v>44020.833333333336</v>
      </c>
      <c r="C282">
        <v>2.64</v>
      </c>
      <c r="D282">
        <v>0</v>
      </c>
    </row>
    <row r="283" spans="1:4" x14ac:dyDescent="0.3">
      <c r="A283">
        <v>6</v>
      </c>
      <c r="B283" s="5">
        <v>44020.854166666664</v>
      </c>
      <c r="C283">
        <v>2.5</v>
      </c>
      <c r="D283">
        <v>0</v>
      </c>
    </row>
    <row r="284" spans="1:4" x14ac:dyDescent="0.3">
      <c r="A284">
        <v>6</v>
      </c>
      <c r="B284" s="5">
        <v>44020.875</v>
      </c>
      <c r="C284">
        <v>2.42</v>
      </c>
      <c r="D284">
        <v>0</v>
      </c>
    </row>
    <row r="285" spans="1:4" x14ac:dyDescent="0.3">
      <c r="A285">
        <v>6</v>
      </c>
      <c r="B285" s="5">
        <v>44020.895833333336</v>
      </c>
      <c r="C285">
        <v>2.25</v>
      </c>
      <c r="D285">
        <v>0</v>
      </c>
    </row>
    <row r="286" spans="1:4" x14ac:dyDescent="0.3">
      <c r="A286">
        <v>6</v>
      </c>
      <c r="B286" s="5">
        <v>44020.916666666664</v>
      </c>
      <c r="C286">
        <v>2.0299999999999998</v>
      </c>
      <c r="D286">
        <v>0</v>
      </c>
    </row>
    <row r="287" spans="1:4" x14ac:dyDescent="0.3">
      <c r="A287">
        <v>6</v>
      </c>
      <c r="B287" s="5">
        <v>44020.9375</v>
      </c>
      <c r="C287">
        <v>1.72</v>
      </c>
      <c r="D287">
        <v>0</v>
      </c>
    </row>
    <row r="288" spans="1:4" x14ac:dyDescent="0.3">
      <c r="A288">
        <v>6</v>
      </c>
      <c r="B288" s="5">
        <v>44020.958333333336</v>
      </c>
      <c r="C288">
        <v>1.7</v>
      </c>
      <c r="D288">
        <v>0</v>
      </c>
    </row>
    <row r="289" spans="1:4" x14ac:dyDescent="0.3">
      <c r="A289">
        <v>6</v>
      </c>
      <c r="B289" s="5">
        <v>44020.979166666664</v>
      </c>
      <c r="C289">
        <v>1.6</v>
      </c>
      <c r="D289">
        <v>0</v>
      </c>
    </row>
    <row r="290" spans="1:4" x14ac:dyDescent="0.3">
      <c r="A290">
        <v>7</v>
      </c>
      <c r="B290" s="5">
        <v>44021</v>
      </c>
      <c r="C290">
        <v>1.6</v>
      </c>
      <c r="D290">
        <v>0</v>
      </c>
    </row>
    <row r="291" spans="1:4" x14ac:dyDescent="0.3">
      <c r="A291">
        <v>7</v>
      </c>
      <c r="B291" s="5">
        <v>44021.020833333336</v>
      </c>
      <c r="C291">
        <v>1.54</v>
      </c>
      <c r="D291">
        <v>0</v>
      </c>
    </row>
    <row r="292" spans="1:4" x14ac:dyDescent="0.3">
      <c r="A292">
        <v>7</v>
      </c>
      <c r="B292" s="5">
        <v>44021.041666666664</v>
      </c>
      <c r="C292">
        <v>1.49</v>
      </c>
      <c r="D292">
        <v>0</v>
      </c>
    </row>
    <row r="293" spans="1:4" x14ac:dyDescent="0.3">
      <c r="A293">
        <v>7</v>
      </c>
      <c r="B293" s="5">
        <v>44021.0625</v>
      </c>
      <c r="C293">
        <v>1.43</v>
      </c>
      <c r="D293">
        <v>0</v>
      </c>
    </row>
    <row r="294" spans="1:4" x14ac:dyDescent="0.3">
      <c r="A294">
        <v>7</v>
      </c>
      <c r="B294" s="5">
        <v>44021.083333333336</v>
      </c>
      <c r="C294">
        <v>1.4</v>
      </c>
      <c r="D294">
        <v>0</v>
      </c>
    </row>
    <row r="295" spans="1:4" x14ac:dyDescent="0.3">
      <c r="A295">
        <v>7</v>
      </c>
      <c r="B295" s="5">
        <v>44021.104166666664</v>
      </c>
      <c r="C295">
        <v>1.38</v>
      </c>
      <c r="D295">
        <v>0</v>
      </c>
    </row>
    <row r="296" spans="1:4" x14ac:dyDescent="0.3">
      <c r="A296">
        <v>7</v>
      </c>
      <c r="B296" s="5">
        <v>44021.125</v>
      </c>
      <c r="C296">
        <v>1.38</v>
      </c>
      <c r="D296">
        <v>0</v>
      </c>
    </row>
    <row r="297" spans="1:4" x14ac:dyDescent="0.3">
      <c r="A297">
        <v>7</v>
      </c>
      <c r="B297" s="5">
        <v>44021.145833333336</v>
      </c>
      <c r="C297">
        <v>1.38</v>
      </c>
      <c r="D297">
        <v>0</v>
      </c>
    </row>
    <row r="298" spans="1:4" x14ac:dyDescent="0.3">
      <c r="A298">
        <v>7</v>
      </c>
      <c r="B298" s="5">
        <v>44021.166666666664</v>
      </c>
      <c r="C298">
        <v>1.41</v>
      </c>
      <c r="D298">
        <v>0</v>
      </c>
    </row>
    <row r="299" spans="1:4" x14ac:dyDescent="0.3">
      <c r="A299">
        <v>7</v>
      </c>
      <c r="B299" s="5">
        <v>44021.1875</v>
      </c>
      <c r="C299">
        <v>1.53</v>
      </c>
      <c r="D299">
        <v>0</v>
      </c>
    </row>
    <row r="300" spans="1:4" x14ac:dyDescent="0.3">
      <c r="A300">
        <v>7</v>
      </c>
      <c r="B300" s="5">
        <v>44021.208333333336</v>
      </c>
      <c r="C300">
        <v>1.75</v>
      </c>
      <c r="D300">
        <v>0.03</v>
      </c>
    </row>
    <row r="301" spans="1:4" x14ac:dyDescent="0.3">
      <c r="A301">
        <v>7</v>
      </c>
      <c r="B301" s="5">
        <v>44021.229166666664</v>
      </c>
      <c r="C301">
        <v>1.97</v>
      </c>
      <c r="D301">
        <v>0.08</v>
      </c>
    </row>
    <row r="302" spans="1:4" x14ac:dyDescent="0.3">
      <c r="A302">
        <v>7</v>
      </c>
      <c r="B302" s="5">
        <v>44021.25</v>
      </c>
      <c r="C302">
        <v>2.35</v>
      </c>
      <c r="D302">
        <v>0.11</v>
      </c>
    </row>
    <row r="303" spans="1:4" x14ac:dyDescent="0.3">
      <c r="A303">
        <v>7</v>
      </c>
      <c r="B303" s="5">
        <v>44021.270833333336</v>
      </c>
      <c r="C303">
        <v>2.57</v>
      </c>
      <c r="D303">
        <v>0.19</v>
      </c>
    </row>
    <row r="304" spans="1:4" x14ac:dyDescent="0.3">
      <c r="A304">
        <v>7</v>
      </c>
      <c r="B304" s="5">
        <v>44021.291666666664</v>
      </c>
      <c r="C304">
        <v>2.82</v>
      </c>
      <c r="D304">
        <v>0.28000000000000003</v>
      </c>
    </row>
    <row r="305" spans="1:4" x14ac:dyDescent="0.3">
      <c r="A305">
        <v>7</v>
      </c>
      <c r="B305" s="5">
        <v>44021.3125</v>
      </c>
      <c r="C305">
        <v>2.92</v>
      </c>
      <c r="D305">
        <v>0.36</v>
      </c>
    </row>
    <row r="306" spans="1:4" x14ac:dyDescent="0.3">
      <c r="A306">
        <v>7</v>
      </c>
      <c r="B306" s="5">
        <v>44021.333333333336</v>
      </c>
      <c r="C306">
        <v>2.92</v>
      </c>
      <c r="D306">
        <v>0.56000000000000005</v>
      </c>
    </row>
    <row r="307" spans="1:4" x14ac:dyDescent="0.3">
      <c r="A307">
        <v>7</v>
      </c>
      <c r="B307" s="5">
        <v>44021.354166666664</v>
      </c>
      <c r="C307">
        <v>2.92</v>
      </c>
      <c r="D307">
        <v>0.77</v>
      </c>
    </row>
    <row r="308" spans="1:4" x14ac:dyDescent="0.3">
      <c r="A308">
        <v>7</v>
      </c>
      <c r="B308" s="5">
        <v>44021.375</v>
      </c>
      <c r="C308">
        <v>2.93</v>
      </c>
      <c r="D308">
        <v>0.86</v>
      </c>
    </row>
    <row r="309" spans="1:4" x14ac:dyDescent="0.3">
      <c r="A309">
        <v>7</v>
      </c>
      <c r="B309" s="5">
        <v>44021.395833333336</v>
      </c>
      <c r="C309">
        <v>2.84</v>
      </c>
      <c r="D309">
        <v>1.02</v>
      </c>
    </row>
    <row r="310" spans="1:4" x14ac:dyDescent="0.3">
      <c r="A310">
        <v>7</v>
      </c>
      <c r="B310" s="5">
        <v>44021.416666666664</v>
      </c>
      <c r="C310">
        <v>2.81</v>
      </c>
      <c r="D310">
        <v>1.48</v>
      </c>
    </row>
    <row r="311" spans="1:4" x14ac:dyDescent="0.3">
      <c r="A311">
        <v>7</v>
      </c>
      <c r="B311" s="5">
        <v>44021.4375</v>
      </c>
      <c r="C311">
        <v>2.79</v>
      </c>
      <c r="D311">
        <v>1.53</v>
      </c>
    </row>
    <row r="312" spans="1:4" x14ac:dyDescent="0.3">
      <c r="A312">
        <v>7</v>
      </c>
      <c r="B312" s="5">
        <v>44021.458333333336</v>
      </c>
      <c r="C312">
        <v>2.83</v>
      </c>
      <c r="D312">
        <v>1.4</v>
      </c>
    </row>
    <row r="313" spans="1:4" x14ac:dyDescent="0.3">
      <c r="A313">
        <v>7</v>
      </c>
      <c r="B313" s="5">
        <v>44021.479166666664</v>
      </c>
      <c r="C313">
        <v>2.94</v>
      </c>
      <c r="D313">
        <v>1.26</v>
      </c>
    </row>
    <row r="314" spans="1:4" x14ac:dyDescent="0.3">
      <c r="A314">
        <v>7</v>
      </c>
      <c r="B314" s="5">
        <v>44021.5</v>
      </c>
      <c r="C314">
        <v>2.9</v>
      </c>
      <c r="D314">
        <v>1.04</v>
      </c>
    </row>
    <row r="315" spans="1:4" x14ac:dyDescent="0.3">
      <c r="A315">
        <v>7</v>
      </c>
      <c r="B315" s="5">
        <v>44021.520833333336</v>
      </c>
      <c r="C315">
        <v>2.77</v>
      </c>
      <c r="D315">
        <v>1.1499999999999999</v>
      </c>
    </row>
    <row r="316" spans="1:4" x14ac:dyDescent="0.3">
      <c r="A316">
        <v>7</v>
      </c>
      <c r="B316" s="5">
        <v>44021.541666666664</v>
      </c>
      <c r="C316">
        <v>2.46</v>
      </c>
      <c r="D316">
        <v>2.19</v>
      </c>
    </row>
    <row r="317" spans="1:4" x14ac:dyDescent="0.3">
      <c r="A317">
        <v>7</v>
      </c>
      <c r="B317" s="5">
        <v>44021.5625</v>
      </c>
      <c r="C317">
        <v>2.71</v>
      </c>
      <c r="D317">
        <v>1.99</v>
      </c>
    </row>
    <row r="318" spans="1:4" x14ac:dyDescent="0.3">
      <c r="A318">
        <v>7</v>
      </c>
      <c r="B318" s="5">
        <v>44021.583333333336</v>
      </c>
      <c r="C318">
        <v>2.77</v>
      </c>
      <c r="D318">
        <v>0.84</v>
      </c>
    </row>
    <row r="319" spans="1:4" x14ac:dyDescent="0.3">
      <c r="A319">
        <v>7</v>
      </c>
      <c r="B319" s="5">
        <v>44021.604166666664</v>
      </c>
      <c r="C319">
        <v>2.67</v>
      </c>
      <c r="D319">
        <v>0.94</v>
      </c>
    </row>
    <row r="320" spans="1:4" x14ac:dyDescent="0.3">
      <c r="A320">
        <v>7</v>
      </c>
      <c r="B320" s="5">
        <v>44021.625</v>
      </c>
      <c r="C320">
        <v>2.98</v>
      </c>
      <c r="D320">
        <v>0.81</v>
      </c>
    </row>
    <row r="321" spans="1:4" x14ac:dyDescent="0.3">
      <c r="A321">
        <v>7</v>
      </c>
      <c r="B321" s="5">
        <v>44021.645833333336</v>
      </c>
      <c r="C321">
        <v>3.39</v>
      </c>
      <c r="D321">
        <v>0.59</v>
      </c>
    </row>
    <row r="322" spans="1:4" x14ac:dyDescent="0.3">
      <c r="A322">
        <v>7</v>
      </c>
      <c r="B322" s="5">
        <v>44021.666666666664</v>
      </c>
      <c r="C322">
        <v>3.54</v>
      </c>
      <c r="D322">
        <v>0.88</v>
      </c>
    </row>
    <row r="323" spans="1:4" x14ac:dyDescent="0.3">
      <c r="A323">
        <v>7</v>
      </c>
      <c r="B323" s="5">
        <v>44021.6875</v>
      </c>
      <c r="C323">
        <v>3.61</v>
      </c>
      <c r="D323">
        <v>0.73</v>
      </c>
    </row>
    <row r="324" spans="1:4" x14ac:dyDescent="0.3">
      <c r="A324">
        <v>7</v>
      </c>
      <c r="B324" s="5">
        <v>44021.708333333336</v>
      </c>
      <c r="C324">
        <v>3.58</v>
      </c>
      <c r="D324">
        <v>0.56000000000000005</v>
      </c>
    </row>
    <row r="325" spans="1:4" x14ac:dyDescent="0.3">
      <c r="A325">
        <v>7</v>
      </c>
      <c r="B325" s="5">
        <v>44021.729166666664</v>
      </c>
      <c r="C325">
        <v>3.52</v>
      </c>
      <c r="D325">
        <v>0.19</v>
      </c>
    </row>
    <row r="326" spans="1:4" x14ac:dyDescent="0.3">
      <c r="A326">
        <v>7</v>
      </c>
      <c r="B326" s="5">
        <v>44021.75</v>
      </c>
      <c r="C326">
        <v>3.25</v>
      </c>
      <c r="D326">
        <v>0.39</v>
      </c>
    </row>
    <row r="327" spans="1:4" x14ac:dyDescent="0.3">
      <c r="A327">
        <v>7</v>
      </c>
      <c r="B327" s="5">
        <v>44021.770833333336</v>
      </c>
      <c r="C327">
        <v>3.07</v>
      </c>
      <c r="D327">
        <v>0.39</v>
      </c>
    </row>
    <row r="328" spans="1:4" x14ac:dyDescent="0.3">
      <c r="A328">
        <v>7</v>
      </c>
      <c r="B328" s="5">
        <v>44021.791666666664</v>
      </c>
      <c r="C328">
        <v>2.91</v>
      </c>
      <c r="D328">
        <v>0.25</v>
      </c>
    </row>
    <row r="329" spans="1:4" x14ac:dyDescent="0.3">
      <c r="A329">
        <v>7</v>
      </c>
      <c r="B329" s="5">
        <v>44021.8125</v>
      </c>
      <c r="C329">
        <v>2.79</v>
      </c>
      <c r="D329">
        <v>0.08</v>
      </c>
    </row>
    <row r="330" spans="1:4" x14ac:dyDescent="0.3">
      <c r="A330">
        <v>7</v>
      </c>
      <c r="B330" s="5">
        <v>44021.833333333336</v>
      </c>
      <c r="C330">
        <v>2.63</v>
      </c>
      <c r="D330">
        <v>0.01</v>
      </c>
    </row>
    <row r="331" spans="1:4" x14ac:dyDescent="0.3">
      <c r="A331">
        <v>7</v>
      </c>
      <c r="B331" s="5">
        <v>44021.854166666664</v>
      </c>
      <c r="C331">
        <v>2.63</v>
      </c>
      <c r="D331">
        <v>0</v>
      </c>
    </row>
    <row r="332" spans="1:4" x14ac:dyDescent="0.3">
      <c r="A332">
        <v>7</v>
      </c>
      <c r="B332" s="5">
        <v>44021.875</v>
      </c>
      <c r="C332">
        <v>2.59</v>
      </c>
      <c r="D332">
        <v>0</v>
      </c>
    </row>
    <row r="333" spans="1:4" x14ac:dyDescent="0.3">
      <c r="A333">
        <v>7</v>
      </c>
      <c r="B333" s="5">
        <v>44021.895833333336</v>
      </c>
      <c r="C333">
        <v>2.35</v>
      </c>
      <c r="D333">
        <v>0</v>
      </c>
    </row>
    <row r="334" spans="1:4" x14ac:dyDescent="0.3">
      <c r="A334">
        <v>7</v>
      </c>
      <c r="B334" s="5">
        <v>44021.916666666664</v>
      </c>
      <c r="C334">
        <v>2.02</v>
      </c>
      <c r="D334">
        <v>0</v>
      </c>
    </row>
    <row r="335" spans="1:4" x14ac:dyDescent="0.3">
      <c r="A335">
        <v>7</v>
      </c>
      <c r="B335" s="5">
        <v>44021.9375</v>
      </c>
      <c r="C335">
        <v>1.83</v>
      </c>
      <c r="D335">
        <v>0</v>
      </c>
    </row>
    <row r="336" spans="1:4" x14ac:dyDescent="0.3">
      <c r="A336">
        <v>7</v>
      </c>
      <c r="B336" s="5">
        <v>44021.958333333336</v>
      </c>
      <c r="C336">
        <v>1.74</v>
      </c>
      <c r="D336">
        <v>0</v>
      </c>
    </row>
    <row r="337" spans="1:4" x14ac:dyDescent="0.3">
      <c r="A337">
        <v>7</v>
      </c>
      <c r="B337" s="5">
        <v>44021.979166666664</v>
      </c>
      <c r="C337">
        <v>1.61</v>
      </c>
      <c r="D337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0ED5-DDEC-4057-9894-3C6D7FF731AF}">
  <dimension ref="A1:D337"/>
  <sheetViews>
    <sheetView topLeftCell="A309" workbookViewId="0">
      <selection activeCell="A2" sqref="A2:A337"/>
    </sheetView>
  </sheetViews>
  <sheetFormatPr defaultRowHeight="14.4" x14ac:dyDescent="0.3"/>
  <cols>
    <col min="1" max="1" width="6.109375" customWidth="1"/>
    <col min="2" max="2" width="15.6640625" bestFit="1" customWidth="1"/>
    <col min="3" max="3" width="10" customWidth="1"/>
  </cols>
  <sheetData>
    <row r="1" spans="1:4" x14ac:dyDescent="0.3">
      <c r="A1" t="s">
        <v>30</v>
      </c>
      <c r="B1" t="s">
        <v>49</v>
      </c>
      <c r="C1" t="s">
        <v>47</v>
      </c>
      <c r="D1" t="s">
        <v>48</v>
      </c>
    </row>
    <row r="2" spans="1:4" x14ac:dyDescent="0.3">
      <c r="A2">
        <v>1</v>
      </c>
      <c r="B2" s="5">
        <v>44008</v>
      </c>
      <c r="C2">
        <v>1.67</v>
      </c>
      <c r="D2">
        <v>0</v>
      </c>
    </row>
    <row r="3" spans="1:4" x14ac:dyDescent="0.3">
      <c r="A3">
        <v>1</v>
      </c>
      <c r="B3" s="5">
        <v>44008.020833333336</v>
      </c>
      <c r="C3">
        <v>1.59</v>
      </c>
      <c r="D3">
        <v>0</v>
      </c>
    </row>
    <row r="4" spans="1:4" x14ac:dyDescent="0.3">
      <c r="A4">
        <v>1</v>
      </c>
      <c r="B4" s="5">
        <v>44008.041666666664</v>
      </c>
      <c r="C4">
        <v>1.55</v>
      </c>
      <c r="D4">
        <v>0</v>
      </c>
    </row>
    <row r="5" spans="1:4" x14ac:dyDescent="0.3">
      <c r="A5">
        <v>1</v>
      </c>
      <c r="B5" s="5">
        <v>44008.0625</v>
      </c>
      <c r="C5">
        <v>1.49</v>
      </c>
      <c r="D5">
        <v>0</v>
      </c>
    </row>
    <row r="6" spans="1:4" x14ac:dyDescent="0.3">
      <c r="A6">
        <v>1</v>
      </c>
      <c r="B6" s="5">
        <v>44008.083333333336</v>
      </c>
      <c r="C6">
        <v>1.48</v>
      </c>
      <c r="D6">
        <v>0</v>
      </c>
    </row>
    <row r="7" spans="1:4" x14ac:dyDescent="0.3">
      <c r="A7">
        <v>1</v>
      </c>
      <c r="B7" s="5">
        <v>44008.104166666664</v>
      </c>
      <c r="C7">
        <v>1.47</v>
      </c>
      <c r="D7">
        <v>0</v>
      </c>
    </row>
    <row r="8" spans="1:4" x14ac:dyDescent="0.3">
      <c r="A8">
        <v>1</v>
      </c>
      <c r="B8" s="5">
        <v>44008.125</v>
      </c>
      <c r="C8">
        <v>1.5</v>
      </c>
      <c r="D8">
        <v>0</v>
      </c>
    </row>
    <row r="9" spans="1:4" x14ac:dyDescent="0.3">
      <c r="A9">
        <v>1</v>
      </c>
      <c r="B9" s="5">
        <v>44008.145833333336</v>
      </c>
      <c r="C9">
        <v>1.44</v>
      </c>
      <c r="D9">
        <v>0</v>
      </c>
    </row>
    <row r="10" spans="1:4" x14ac:dyDescent="0.3">
      <c r="A10">
        <v>1</v>
      </c>
      <c r="B10" s="5">
        <v>44008.166666666664</v>
      </c>
      <c r="C10">
        <v>1.42</v>
      </c>
      <c r="D10">
        <v>0</v>
      </c>
    </row>
    <row r="11" spans="1:4" x14ac:dyDescent="0.3">
      <c r="A11">
        <v>1</v>
      </c>
      <c r="B11" s="5">
        <v>44008.1875</v>
      </c>
      <c r="C11">
        <v>1.52</v>
      </c>
      <c r="D11">
        <v>0</v>
      </c>
    </row>
    <row r="12" spans="1:4" x14ac:dyDescent="0.3">
      <c r="A12">
        <v>1</v>
      </c>
      <c r="B12" s="5">
        <v>44008.208333333336</v>
      </c>
      <c r="C12">
        <v>1.73</v>
      </c>
      <c r="D12">
        <v>0.03</v>
      </c>
    </row>
    <row r="13" spans="1:4" x14ac:dyDescent="0.3">
      <c r="A13">
        <v>1</v>
      </c>
      <c r="B13" s="5">
        <v>44008.229166666664</v>
      </c>
      <c r="C13">
        <v>1.97</v>
      </c>
      <c r="D13">
        <v>0.08</v>
      </c>
    </row>
    <row r="14" spans="1:4" x14ac:dyDescent="0.3">
      <c r="A14">
        <v>1</v>
      </c>
      <c r="B14" s="5">
        <v>44008.25</v>
      </c>
      <c r="C14">
        <v>2.23</v>
      </c>
      <c r="D14">
        <v>0.18</v>
      </c>
    </row>
    <row r="15" spans="1:4" x14ac:dyDescent="0.3">
      <c r="A15">
        <v>1</v>
      </c>
      <c r="B15" s="5">
        <v>44008.270833333336</v>
      </c>
      <c r="C15">
        <v>2.52</v>
      </c>
      <c r="D15">
        <v>0.25</v>
      </c>
    </row>
    <row r="16" spans="1:4" x14ac:dyDescent="0.3">
      <c r="A16">
        <v>1</v>
      </c>
      <c r="B16" s="5">
        <v>44008.291666666664</v>
      </c>
      <c r="C16">
        <v>2.72</v>
      </c>
      <c r="D16">
        <v>0.39</v>
      </c>
    </row>
    <row r="17" spans="1:4" x14ac:dyDescent="0.3">
      <c r="A17">
        <v>1</v>
      </c>
      <c r="B17" s="5">
        <v>44008.3125</v>
      </c>
      <c r="C17">
        <v>2.81</v>
      </c>
      <c r="D17">
        <v>0.51</v>
      </c>
    </row>
    <row r="18" spans="1:4" x14ac:dyDescent="0.3">
      <c r="A18">
        <v>1</v>
      </c>
      <c r="B18" s="5">
        <v>44008.333333333336</v>
      </c>
      <c r="C18">
        <v>2.84</v>
      </c>
      <c r="D18">
        <v>0.5</v>
      </c>
    </row>
    <row r="19" spans="1:4" x14ac:dyDescent="0.3">
      <c r="A19">
        <v>1</v>
      </c>
      <c r="B19" s="5">
        <v>44008.354166666664</v>
      </c>
      <c r="C19">
        <v>2.87</v>
      </c>
      <c r="D19">
        <v>0.68</v>
      </c>
    </row>
    <row r="20" spans="1:4" x14ac:dyDescent="0.3">
      <c r="A20">
        <v>1</v>
      </c>
      <c r="B20" s="5">
        <v>44008.375</v>
      </c>
      <c r="C20">
        <v>2.82</v>
      </c>
      <c r="D20">
        <v>0.7</v>
      </c>
    </row>
    <row r="21" spans="1:4" x14ac:dyDescent="0.3">
      <c r="A21">
        <v>1</v>
      </c>
      <c r="B21" s="5">
        <v>44008.395833333336</v>
      </c>
      <c r="C21">
        <v>2.8</v>
      </c>
      <c r="D21">
        <v>0.66</v>
      </c>
    </row>
    <row r="22" spans="1:4" x14ac:dyDescent="0.3">
      <c r="A22">
        <v>1</v>
      </c>
      <c r="B22" s="5">
        <v>44008.416666666664</v>
      </c>
      <c r="C22">
        <v>2.83</v>
      </c>
      <c r="D22">
        <v>0.62</v>
      </c>
    </row>
    <row r="23" spans="1:4" x14ac:dyDescent="0.3">
      <c r="A23">
        <v>1</v>
      </c>
      <c r="B23" s="5">
        <v>44008.4375</v>
      </c>
      <c r="C23">
        <v>2.79</v>
      </c>
      <c r="D23">
        <v>0.84</v>
      </c>
    </row>
    <row r="24" spans="1:4" x14ac:dyDescent="0.3">
      <c r="A24">
        <v>1</v>
      </c>
      <c r="B24" s="5">
        <v>44008.458333333336</v>
      </c>
      <c r="C24">
        <v>2.79</v>
      </c>
      <c r="D24">
        <v>0.94</v>
      </c>
    </row>
    <row r="25" spans="1:4" x14ac:dyDescent="0.3">
      <c r="A25">
        <v>1</v>
      </c>
      <c r="B25" s="5">
        <v>44008.479166666664</v>
      </c>
      <c r="C25">
        <v>2.9</v>
      </c>
      <c r="D25">
        <v>1.34</v>
      </c>
    </row>
    <row r="26" spans="1:4" x14ac:dyDescent="0.3">
      <c r="A26">
        <v>1</v>
      </c>
      <c r="B26" s="5">
        <v>44008.5</v>
      </c>
      <c r="C26">
        <v>2.73</v>
      </c>
      <c r="D26">
        <v>1.85</v>
      </c>
    </row>
    <row r="27" spans="1:4" x14ac:dyDescent="0.3">
      <c r="A27">
        <v>1</v>
      </c>
      <c r="B27" s="5">
        <v>44008.520833333336</v>
      </c>
      <c r="C27">
        <v>2.52</v>
      </c>
      <c r="D27">
        <v>1.65</v>
      </c>
    </row>
    <row r="28" spans="1:4" x14ac:dyDescent="0.3">
      <c r="A28">
        <v>1</v>
      </c>
      <c r="B28" s="5">
        <v>44008.541666666664</v>
      </c>
      <c r="C28">
        <v>2.48</v>
      </c>
      <c r="D28">
        <v>1.58</v>
      </c>
    </row>
    <row r="29" spans="1:4" x14ac:dyDescent="0.3">
      <c r="A29">
        <v>1</v>
      </c>
      <c r="B29" s="5">
        <v>44008.5625</v>
      </c>
      <c r="C29">
        <v>2.4</v>
      </c>
      <c r="D29">
        <v>1.27</v>
      </c>
    </row>
    <row r="30" spans="1:4" x14ac:dyDescent="0.3">
      <c r="A30">
        <v>1</v>
      </c>
      <c r="B30" s="5">
        <v>44008.583333333336</v>
      </c>
      <c r="C30">
        <v>2.35</v>
      </c>
      <c r="D30">
        <v>1.81</v>
      </c>
    </row>
    <row r="31" spans="1:4" x14ac:dyDescent="0.3">
      <c r="A31">
        <v>1</v>
      </c>
      <c r="B31" s="5">
        <v>44008.604166666664</v>
      </c>
      <c r="C31">
        <v>2.33</v>
      </c>
      <c r="D31">
        <v>2.0499999999999998</v>
      </c>
    </row>
    <row r="32" spans="1:4" x14ac:dyDescent="0.3">
      <c r="A32">
        <v>1</v>
      </c>
      <c r="B32" s="5">
        <v>44008.625</v>
      </c>
      <c r="C32">
        <v>2.5499999999999998</v>
      </c>
      <c r="D32">
        <v>1.9</v>
      </c>
    </row>
    <row r="33" spans="1:4" x14ac:dyDescent="0.3">
      <c r="A33">
        <v>1</v>
      </c>
      <c r="B33" s="5">
        <v>44008.645833333336</v>
      </c>
      <c r="C33">
        <v>2.5499999999999998</v>
      </c>
      <c r="D33">
        <v>1.74</v>
      </c>
    </row>
    <row r="34" spans="1:4" x14ac:dyDescent="0.3">
      <c r="A34">
        <v>1</v>
      </c>
      <c r="B34" s="5">
        <v>44008.666666666664</v>
      </c>
      <c r="C34">
        <v>2.77</v>
      </c>
      <c r="D34">
        <v>1.64</v>
      </c>
    </row>
    <row r="35" spans="1:4" x14ac:dyDescent="0.3">
      <c r="A35">
        <v>1</v>
      </c>
      <c r="B35" s="5">
        <v>44008.6875</v>
      </c>
      <c r="C35">
        <v>2.77</v>
      </c>
      <c r="D35">
        <v>2.1</v>
      </c>
    </row>
    <row r="36" spans="1:4" x14ac:dyDescent="0.3">
      <c r="A36">
        <v>1</v>
      </c>
      <c r="B36" s="5">
        <v>44008.708333333336</v>
      </c>
      <c r="C36">
        <v>2.9</v>
      </c>
      <c r="D36">
        <v>1.28</v>
      </c>
    </row>
    <row r="37" spans="1:4" x14ac:dyDescent="0.3">
      <c r="A37">
        <v>1</v>
      </c>
      <c r="B37" s="5">
        <v>44008.729166666664</v>
      </c>
      <c r="C37">
        <v>2.89</v>
      </c>
      <c r="D37">
        <v>0.6</v>
      </c>
    </row>
    <row r="38" spans="1:4" x14ac:dyDescent="0.3">
      <c r="A38">
        <v>1</v>
      </c>
      <c r="B38" s="5">
        <v>44008.75</v>
      </c>
      <c r="C38">
        <v>2.74</v>
      </c>
      <c r="D38">
        <v>0.74</v>
      </c>
    </row>
    <row r="39" spans="1:4" x14ac:dyDescent="0.3">
      <c r="A39">
        <v>1</v>
      </c>
      <c r="B39" s="5">
        <v>44008.770833333336</v>
      </c>
      <c r="C39">
        <v>2.82</v>
      </c>
      <c r="D39">
        <v>0.46</v>
      </c>
    </row>
    <row r="40" spans="1:4" x14ac:dyDescent="0.3">
      <c r="A40">
        <v>1</v>
      </c>
      <c r="B40" s="5">
        <v>44008.791666666664</v>
      </c>
      <c r="C40">
        <v>2.8</v>
      </c>
      <c r="D40">
        <v>0.08</v>
      </c>
    </row>
    <row r="41" spans="1:4" x14ac:dyDescent="0.3">
      <c r="A41">
        <v>1</v>
      </c>
      <c r="B41" s="5">
        <v>44008.8125</v>
      </c>
      <c r="C41">
        <v>2.73</v>
      </c>
      <c r="D41">
        <v>0.01</v>
      </c>
    </row>
    <row r="42" spans="1:4" x14ac:dyDescent="0.3">
      <c r="A42">
        <v>1</v>
      </c>
      <c r="B42" s="5">
        <v>44008.833333333336</v>
      </c>
      <c r="C42">
        <v>2.62</v>
      </c>
      <c r="D42">
        <v>0</v>
      </c>
    </row>
    <row r="43" spans="1:4" x14ac:dyDescent="0.3">
      <c r="A43">
        <v>1</v>
      </c>
      <c r="B43" s="5">
        <v>44008.854166666664</v>
      </c>
      <c r="C43">
        <v>2.59</v>
      </c>
      <c r="D43">
        <v>0</v>
      </c>
    </row>
    <row r="44" spans="1:4" x14ac:dyDescent="0.3">
      <c r="A44">
        <v>1</v>
      </c>
      <c r="B44" s="5">
        <v>44008.875</v>
      </c>
      <c r="C44">
        <v>2.4500000000000002</v>
      </c>
      <c r="D44">
        <v>0</v>
      </c>
    </row>
    <row r="45" spans="1:4" x14ac:dyDescent="0.3">
      <c r="A45">
        <v>1</v>
      </c>
      <c r="B45" s="5">
        <v>44008.895833333336</v>
      </c>
      <c r="C45">
        <v>2.3199999999999998</v>
      </c>
      <c r="D45">
        <v>0</v>
      </c>
    </row>
    <row r="46" spans="1:4" x14ac:dyDescent="0.3">
      <c r="A46">
        <v>1</v>
      </c>
      <c r="B46" s="5">
        <v>44008.916666666664</v>
      </c>
      <c r="C46">
        <v>2.12</v>
      </c>
      <c r="D46">
        <v>0</v>
      </c>
    </row>
    <row r="47" spans="1:4" x14ac:dyDescent="0.3">
      <c r="A47">
        <v>1</v>
      </c>
      <c r="B47" s="5">
        <v>44008.9375</v>
      </c>
      <c r="C47">
        <v>1.96</v>
      </c>
      <c r="D47">
        <v>0</v>
      </c>
    </row>
    <row r="48" spans="1:4" x14ac:dyDescent="0.3">
      <c r="A48">
        <v>1</v>
      </c>
      <c r="B48" s="5">
        <v>44008.958333333336</v>
      </c>
      <c r="C48">
        <v>1.8</v>
      </c>
      <c r="D48">
        <v>0</v>
      </c>
    </row>
    <row r="49" spans="1:4" x14ac:dyDescent="0.3">
      <c r="A49">
        <v>1</v>
      </c>
      <c r="B49" s="5">
        <v>44008.979166666664</v>
      </c>
      <c r="C49">
        <v>1.68</v>
      </c>
      <c r="D49">
        <v>0</v>
      </c>
    </row>
    <row r="50" spans="1:4" x14ac:dyDescent="0.3">
      <c r="A50">
        <v>2</v>
      </c>
      <c r="B50" s="5">
        <v>44009</v>
      </c>
      <c r="C50">
        <v>1.7</v>
      </c>
      <c r="D50">
        <v>0</v>
      </c>
    </row>
    <row r="51" spans="1:4" x14ac:dyDescent="0.3">
      <c r="A51">
        <v>2</v>
      </c>
      <c r="B51" s="5">
        <v>44009.020833333336</v>
      </c>
      <c r="C51">
        <v>1.63</v>
      </c>
      <c r="D51">
        <v>0</v>
      </c>
    </row>
    <row r="52" spans="1:4" x14ac:dyDescent="0.3">
      <c r="A52">
        <v>2</v>
      </c>
      <c r="B52" s="5">
        <v>44009.041666666664</v>
      </c>
      <c r="C52">
        <v>1.57</v>
      </c>
      <c r="D52">
        <v>0</v>
      </c>
    </row>
    <row r="53" spans="1:4" x14ac:dyDescent="0.3">
      <c r="A53">
        <v>2</v>
      </c>
      <c r="B53" s="5">
        <v>44009.0625</v>
      </c>
      <c r="C53">
        <v>1.48</v>
      </c>
      <c r="D53">
        <v>0</v>
      </c>
    </row>
    <row r="54" spans="1:4" x14ac:dyDescent="0.3">
      <c r="A54">
        <v>2</v>
      </c>
      <c r="B54" s="5">
        <v>44009.083333333336</v>
      </c>
      <c r="C54">
        <v>1.45</v>
      </c>
      <c r="D54">
        <v>0</v>
      </c>
    </row>
    <row r="55" spans="1:4" x14ac:dyDescent="0.3">
      <c r="A55">
        <v>2</v>
      </c>
      <c r="B55" s="5">
        <v>44009.104166666664</v>
      </c>
      <c r="C55">
        <v>1.45</v>
      </c>
      <c r="D55">
        <v>0</v>
      </c>
    </row>
    <row r="56" spans="1:4" x14ac:dyDescent="0.3">
      <c r="A56">
        <v>2</v>
      </c>
      <c r="B56" s="5">
        <v>44009.125</v>
      </c>
      <c r="C56">
        <v>1.45</v>
      </c>
      <c r="D56">
        <v>0</v>
      </c>
    </row>
    <row r="57" spans="1:4" x14ac:dyDescent="0.3">
      <c r="A57">
        <v>2</v>
      </c>
      <c r="B57" s="5">
        <v>44009.145833333336</v>
      </c>
      <c r="C57">
        <v>1.44</v>
      </c>
      <c r="D57">
        <v>0</v>
      </c>
    </row>
    <row r="58" spans="1:4" x14ac:dyDescent="0.3">
      <c r="A58">
        <v>2</v>
      </c>
      <c r="B58" s="5">
        <v>44009.166666666664</v>
      </c>
      <c r="C58">
        <v>1.41</v>
      </c>
      <c r="D58">
        <v>0</v>
      </c>
    </row>
    <row r="59" spans="1:4" x14ac:dyDescent="0.3">
      <c r="A59">
        <v>2</v>
      </c>
      <c r="B59" s="5">
        <v>44009.1875</v>
      </c>
      <c r="C59">
        <v>1.46</v>
      </c>
      <c r="D59">
        <v>0</v>
      </c>
    </row>
    <row r="60" spans="1:4" x14ac:dyDescent="0.3">
      <c r="A60">
        <v>2</v>
      </c>
      <c r="B60" s="5">
        <v>44009.208333333336</v>
      </c>
      <c r="C60">
        <v>1.56</v>
      </c>
      <c r="D60">
        <v>0.01</v>
      </c>
    </row>
    <row r="61" spans="1:4" x14ac:dyDescent="0.3">
      <c r="A61">
        <v>2</v>
      </c>
      <c r="B61" s="5">
        <v>44009.229166666664</v>
      </c>
      <c r="C61">
        <v>1.63</v>
      </c>
      <c r="D61">
        <v>0.11</v>
      </c>
    </row>
    <row r="62" spans="1:4" x14ac:dyDescent="0.3">
      <c r="A62">
        <v>2</v>
      </c>
      <c r="B62" s="5">
        <v>44009.25</v>
      </c>
      <c r="C62">
        <v>1.76</v>
      </c>
      <c r="D62">
        <v>0.39</v>
      </c>
    </row>
    <row r="63" spans="1:4" x14ac:dyDescent="0.3">
      <c r="A63">
        <v>2</v>
      </c>
      <c r="B63" s="5">
        <v>44009.270833333336</v>
      </c>
      <c r="C63">
        <v>1.98</v>
      </c>
      <c r="D63">
        <v>0.56999999999999995</v>
      </c>
    </row>
    <row r="64" spans="1:4" x14ac:dyDescent="0.3">
      <c r="A64">
        <v>2</v>
      </c>
      <c r="B64" s="5">
        <v>44009.291666666664</v>
      </c>
      <c r="C64">
        <v>2.16</v>
      </c>
      <c r="D64">
        <v>1.01</v>
      </c>
    </row>
    <row r="65" spans="1:4" x14ac:dyDescent="0.3">
      <c r="A65">
        <v>2</v>
      </c>
      <c r="B65" s="5">
        <v>44009.3125</v>
      </c>
      <c r="C65">
        <v>2.48</v>
      </c>
      <c r="D65">
        <v>0.78</v>
      </c>
    </row>
    <row r="66" spans="1:4" x14ac:dyDescent="0.3">
      <c r="A66">
        <v>2</v>
      </c>
      <c r="B66" s="5">
        <v>44009.333333333336</v>
      </c>
      <c r="C66">
        <v>2.68</v>
      </c>
      <c r="D66">
        <v>1.18</v>
      </c>
    </row>
    <row r="67" spans="1:4" x14ac:dyDescent="0.3">
      <c r="A67">
        <v>2</v>
      </c>
      <c r="B67" s="5">
        <v>44009.354166666664</v>
      </c>
      <c r="C67">
        <v>2.67</v>
      </c>
      <c r="D67">
        <v>1.18</v>
      </c>
    </row>
    <row r="68" spans="1:4" x14ac:dyDescent="0.3">
      <c r="A68">
        <v>2</v>
      </c>
      <c r="B68" s="5">
        <v>44009.375</v>
      </c>
      <c r="C68">
        <v>2.63</v>
      </c>
      <c r="D68">
        <v>1.94</v>
      </c>
    </row>
    <row r="69" spans="1:4" x14ac:dyDescent="0.3">
      <c r="A69">
        <v>2</v>
      </c>
      <c r="B69" s="5">
        <v>44009.395833333336</v>
      </c>
      <c r="C69">
        <v>2.78</v>
      </c>
      <c r="D69">
        <v>1.67</v>
      </c>
    </row>
    <row r="70" spans="1:4" x14ac:dyDescent="0.3">
      <c r="A70">
        <v>2</v>
      </c>
      <c r="B70" s="5">
        <v>44009.416666666664</v>
      </c>
      <c r="C70">
        <v>2.62</v>
      </c>
      <c r="D70">
        <v>2.06</v>
      </c>
    </row>
    <row r="71" spans="1:4" x14ac:dyDescent="0.3">
      <c r="A71">
        <v>2</v>
      </c>
      <c r="B71" s="5">
        <v>44009.4375</v>
      </c>
      <c r="C71">
        <v>2.6</v>
      </c>
      <c r="D71">
        <v>1.76</v>
      </c>
    </row>
    <row r="72" spans="1:4" x14ac:dyDescent="0.3">
      <c r="A72">
        <v>2</v>
      </c>
      <c r="B72" s="5">
        <v>44009.458333333336</v>
      </c>
      <c r="C72">
        <v>2.63</v>
      </c>
      <c r="D72">
        <v>2.75</v>
      </c>
    </row>
    <row r="73" spans="1:4" x14ac:dyDescent="0.3">
      <c r="A73">
        <v>2</v>
      </c>
      <c r="B73" s="5">
        <v>44009.479166666664</v>
      </c>
      <c r="C73">
        <v>2.5</v>
      </c>
      <c r="D73">
        <v>2.71</v>
      </c>
    </row>
    <row r="74" spans="1:4" x14ac:dyDescent="0.3">
      <c r="A74">
        <v>2</v>
      </c>
      <c r="B74" s="5">
        <v>44009.5</v>
      </c>
      <c r="C74">
        <v>2.5299999999999998</v>
      </c>
      <c r="D74">
        <v>2.69</v>
      </c>
    </row>
    <row r="75" spans="1:4" x14ac:dyDescent="0.3">
      <c r="A75">
        <v>2</v>
      </c>
      <c r="B75" s="5">
        <v>44009.520833333336</v>
      </c>
      <c r="C75">
        <v>2.4700000000000002</v>
      </c>
      <c r="D75">
        <v>2.11</v>
      </c>
    </row>
    <row r="76" spans="1:4" x14ac:dyDescent="0.3">
      <c r="A76">
        <v>2</v>
      </c>
      <c r="B76" s="5">
        <v>44009.541666666664</v>
      </c>
      <c r="C76">
        <v>2.31</v>
      </c>
      <c r="D76">
        <v>2.41</v>
      </c>
    </row>
    <row r="77" spans="1:4" x14ac:dyDescent="0.3">
      <c r="A77">
        <v>2</v>
      </c>
      <c r="B77" s="5">
        <v>44009.5625</v>
      </c>
      <c r="C77">
        <v>2.3199999999999998</v>
      </c>
      <c r="D77">
        <v>1.54</v>
      </c>
    </row>
    <row r="78" spans="1:4" x14ac:dyDescent="0.3">
      <c r="A78">
        <v>2</v>
      </c>
      <c r="B78" s="5">
        <v>44009.583333333336</v>
      </c>
      <c r="C78">
        <v>2.11</v>
      </c>
      <c r="D78">
        <v>1.68</v>
      </c>
    </row>
    <row r="79" spans="1:4" x14ac:dyDescent="0.3">
      <c r="A79">
        <v>2</v>
      </c>
      <c r="B79" s="5">
        <v>44009.604166666664</v>
      </c>
      <c r="C79">
        <v>2.04</v>
      </c>
      <c r="D79">
        <v>2.7</v>
      </c>
    </row>
    <row r="80" spans="1:4" x14ac:dyDescent="0.3">
      <c r="A80">
        <v>2</v>
      </c>
      <c r="B80" s="5">
        <v>44009.625</v>
      </c>
      <c r="C80">
        <v>2.44</v>
      </c>
      <c r="D80">
        <v>0.85</v>
      </c>
    </row>
    <row r="81" spans="1:4" x14ac:dyDescent="0.3">
      <c r="A81">
        <v>2</v>
      </c>
      <c r="B81" s="5">
        <v>44009.645833333336</v>
      </c>
      <c r="C81">
        <v>2.5499999999999998</v>
      </c>
      <c r="D81">
        <v>2.09</v>
      </c>
    </row>
    <row r="82" spans="1:4" x14ac:dyDescent="0.3">
      <c r="A82">
        <v>2</v>
      </c>
      <c r="B82" s="5">
        <v>44009.666666666664</v>
      </c>
      <c r="C82">
        <v>2.82</v>
      </c>
      <c r="D82">
        <v>1.98</v>
      </c>
    </row>
    <row r="83" spans="1:4" x14ac:dyDescent="0.3">
      <c r="A83">
        <v>2</v>
      </c>
      <c r="B83" s="5">
        <v>44009.6875</v>
      </c>
      <c r="C83">
        <v>2.96</v>
      </c>
      <c r="D83">
        <v>1.8</v>
      </c>
    </row>
    <row r="84" spans="1:4" x14ac:dyDescent="0.3">
      <c r="A84">
        <v>2</v>
      </c>
      <c r="B84" s="5">
        <v>44009.708333333336</v>
      </c>
      <c r="C84">
        <v>3.02</v>
      </c>
      <c r="D84">
        <v>1.36</v>
      </c>
    </row>
    <row r="85" spans="1:4" x14ac:dyDescent="0.3">
      <c r="A85">
        <v>2</v>
      </c>
      <c r="B85" s="5">
        <v>44009.729166666664</v>
      </c>
      <c r="C85">
        <v>3</v>
      </c>
      <c r="D85">
        <v>1.1599999999999999</v>
      </c>
    </row>
    <row r="86" spans="1:4" x14ac:dyDescent="0.3">
      <c r="A86">
        <v>2</v>
      </c>
      <c r="B86" s="5">
        <v>44009.75</v>
      </c>
      <c r="C86">
        <v>2.92</v>
      </c>
      <c r="D86">
        <v>0.95</v>
      </c>
    </row>
    <row r="87" spans="1:4" x14ac:dyDescent="0.3">
      <c r="A87">
        <v>2</v>
      </c>
      <c r="B87" s="5">
        <v>44009.770833333336</v>
      </c>
      <c r="C87">
        <v>2.91</v>
      </c>
      <c r="D87">
        <v>0.34</v>
      </c>
    </row>
    <row r="88" spans="1:4" x14ac:dyDescent="0.3">
      <c r="A88">
        <v>2</v>
      </c>
      <c r="B88" s="5">
        <v>44009.791666666664</v>
      </c>
      <c r="C88">
        <v>2.79</v>
      </c>
      <c r="D88">
        <v>0.13</v>
      </c>
    </row>
    <row r="89" spans="1:4" x14ac:dyDescent="0.3">
      <c r="A89">
        <v>2</v>
      </c>
      <c r="B89" s="5">
        <v>44009.8125</v>
      </c>
      <c r="C89">
        <v>2.68</v>
      </c>
      <c r="D89">
        <v>0.03</v>
      </c>
    </row>
    <row r="90" spans="1:4" x14ac:dyDescent="0.3">
      <c r="A90">
        <v>2</v>
      </c>
      <c r="B90" s="5">
        <v>44009.833333333336</v>
      </c>
      <c r="C90">
        <v>2.5499999999999998</v>
      </c>
      <c r="D90">
        <v>0.01</v>
      </c>
    </row>
    <row r="91" spans="1:4" x14ac:dyDescent="0.3">
      <c r="A91">
        <v>2</v>
      </c>
      <c r="B91" s="5">
        <v>44009.854166666664</v>
      </c>
      <c r="C91">
        <v>2.5</v>
      </c>
      <c r="D91">
        <v>0</v>
      </c>
    </row>
    <row r="92" spans="1:4" x14ac:dyDescent="0.3">
      <c r="A92">
        <v>2</v>
      </c>
      <c r="B92" s="5">
        <v>44009.875</v>
      </c>
      <c r="C92">
        <v>2.4700000000000002</v>
      </c>
      <c r="D92">
        <v>0</v>
      </c>
    </row>
    <row r="93" spans="1:4" x14ac:dyDescent="0.3">
      <c r="A93">
        <v>2</v>
      </c>
      <c r="B93" s="5">
        <v>44009.895833333336</v>
      </c>
      <c r="C93">
        <v>2.31</v>
      </c>
      <c r="D93">
        <v>0</v>
      </c>
    </row>
    <row r="94" spans="1:4" x14ac:dyDescent="0.3">
      <c r="A94">
        <v>2</v>
      </c>
      <c r="B94" s="5">
        <v>44009.916666666664</v>
      </c>
      <c r="C94">
        <v>2.06</v>
      </c>
      <c r="D94">
        <v>0</v>
      </c>
    </row>
    <row r="95" spans="1:4" x14ac:dyDescent="0.3">
      <c r="A95">
        <v>2</v>
      </c>
      <c r="B95" s="5">
        <v>44009.9375</v>
      </c>
      <c r="C95">
        <v>1.93</v>
      </c>
      <c r="D95">
        <v>0</v>
      </c>
    </row>
    <row r="96" spans="1:4" x14ac:dyDescent="0.3">
      <c r="A96">
        <v>2</v>
      </c>
      <c r="B96" s="5">
        <v>44009.958333333336</v>
      </c>
      <c r="C96">
        <v>1.8</v>
      </c>
      <c r="D96">
        <v>0</v>
      </c>
    </row>
    <row r="97" spans="1:4" x14ac:dyDescent="0.3">
      <c r="A97">
        <v>2</v>
      </c>
      <c r="B97" s="5">
        <v>44009.979166666664</v>
      </c>
      <c r="C97">
        <v>1.68</v>
      </c>
      <c r="D97">
        <v>0</v>
      </c>
    </row>
    <row r="98" spans="1:4" x14ac:dyDescent="0.3">
      <c r="A98">
        <v>3</v>
      </c>
      <c r="B98" s="5">
        <v>44010</v>
      </c>
      <c r="C98">
        <v>1.68</v>
      </c>
      <c r="D98">
        <v>0</v>
      </c>
    </row>
    <row r="99" spans="1:4" x14ac:dyDescent="0.3">
      <c r="A99">
        <v>3</v>
      </c>
      <c r="B99" s="5">
        <v>44010.020833333336</v>
      </c>
      <c r="C99">
        <v>1.57</v>
      </c>
      <c r="D99">
        <v>0</v>
      </c>
    </row>
    <row r="100" spans="1:4" x14ac:dyDescent="0.3">
      <c r="A100">
        <v>3</v>
      </c>
      <c r="B100" s="5">
        <v>44010.041666666664</v>
      </c>
      <c r="C100">
        <v>1.51</v>
      </c>
      <c r="D100">
        <v>0</v>
      </c>
    </row>
    <row r="101" spans="1:4" x14ac:dyDescent="0.3">
      <c r="A101">
        <v>3</v>
      </c>
      <c r="B101" s="5">
        <v>44010.0625</v>
      </c>
      <c r="C101">
        <v>1.48</v>
      </c>
      <c r="D101">
        <v>0</v>
      </c>
    </row>
    <row r="102" spans="1:4" x14ac:dyDescent="0.3">
      <c r="A102">
        <v>3</v>
      </c>
      <c r="B102" s="5">
        <v>44010.083333333336</v>
      </c>
      <c r="C102">
        <v>1.46</v>
      </c>
      <c r="D102">
        <v>0</v>
      </c>
    </row>
    <row r="103" spans="1:4" x14ac:dyDescent="0.3">
      <c r="A103">
        <v>3</v>
      </c>
      <c r="B103" s="5">
        <v>44010.104166666664</v>
      </c>
      <c r="C103">
        <v>1.36</v>
      </c>
      <c r="D103">
        <v>0</v>
      </c>
    </row>
    <row r="104" spans="1:4" x14ac:dyDescent="0.3">
      <c r="A104">
        <v>3</v>
      </c>
      <c r="B104" s="5">
        <v>44010.125</v>
      </c>
      <c r="C104">
        <v>1.34</v>
      </c>
      <c r="D104">
        <v>0</v>
      </c>
    </row>
    <row r="105" spans="1:4" x14ac:dyDescent="0.3">
      <c r="A105">
        <v>3</v>
      </c>
      <c r="B105" s="5">
        <v>44010.145833333336</v>
      </c>
      <c r="C105">
        <v>1.33</v>
      </c>
      <c r="D105">
        <v>0</v>
      </c>
    </row>
    <row r="106" spans="1:4" x14ac:dyDescent="0.3">
      <c r="A106">
        <v>3</v>
      </c>
      <c r="B106" s="5">
        <v>44010.166666666664</v>
      </c>
      <c r="C106">
        <v>1.25</v>
      </c>
      <c r="D106">
        <v>0.01</v>
      </c>
    </row>
    <row r="107" spans="1:4" x14ac:dyDescent="0.3">
      <c r="A107">
        <v>3</v>
      </c>
      <c r="B107" s="5">
        <v>44010.1875</v>
      </c>
      <c r="C107">
        <v>1.28</v>
      </c>
      <c r="D107">
        <v>0.09</v>
      </c>
    </row>
    <row r="108" spans="1:4" x14ac:dyDescent="0.3">
      <c r="A108">
        <v>3</v>
      </c>
      <c r="B108" s="5">
        <v>44010.208333333336</v>
      </c>
      <c r="C108">
        <v>1.32</v>
      </c>
      <c r="D108">
        <v>0.19</v>
      </c>
    </row>
    <row r="109" spans="1:4" x14ac:dyDescent="0.3">
      <c r="A109">
        <v>3</v>
      </c>
      <c r="B109" s="5">
        <v>44010.229166666664</v>
      </c>
      <c r="C109">
        <v>1.41</v>
      </c>
      <c r="D109">
        <v>0.26</v>
      </c>
    </row>
    <row r="110" spans="1:4" x14ac:dyDescent="0.3">
      <c r="A110">
        <v>3</v>
      </c>
      <c r="B110" s="5">
        <v>44010.25</v>
      </c>
      <c r="C110">
        <v>1.48</v>
      </c>
      <c r="D110">
        <v>0.68</v>
      </c>
    </row>
    <row r="111" spans="1:4" x14ac:dyDescent="0.3">
      <c r="A111">
        <v>3</v>
      </c>
      <c r="B111" s="5">
        <v>44010.270833333336</v>
      </c>
      <c r="C111">
        <v>1.63</v>
      </c>
      <c r="D111">
        <v>0.87</v>
      </c>
    </row>
    <row r="112" spans="1:4" x14ac:dyDescent="0.3">
      <c r="A112">
        <v>3</v>
      </c>
      <c r="B112" s="5">
        <v>44010.291666666664</v>
      </c>
      <c r="C112">
        <v>1.96</v>
      </c>
      <c r="D112">
        <v>1.0900000000000001</v>
      </c>
    </row>
    <row r="113" spans="1:4" x14ac:dyDescent="0.3">
      <c r="A113">
        <v>3</v>
      </c>
      <c r="B113" s="5">
        <v>44010.3125</v>
      </c>
      <c r="C113">
        <v>2.0699999999999998</v>
      </c>
      <c r="D113">
        <v>1.64</v>
      </c>
    </row>
    <row r="114" spans="1:4" x14ac:dyDescent="0.3">
      <c r="A114">
        <v>3</v>
      </c>
      <c r="B114" s="5">
        <v>44010.333333333336</v>
      </c>
      <c r="C114">
        <v>2.41</v>
      </c>
      <c r="D114">
        <v>2.17</v>
      </c>
    </row>
    <row r="115" spans="1:4" x14ac:dyDescent="0.3">
      <c r="A115">
        <v>3</v>
      </c>
      <c r="B115" s="5">
        <v>44010.354166666664</v>
      </c>
      <c r="C115">
        <v>2.4300000000000002</v>
      </c>
      <c r="D115">
        <v>2.52</v>
      </c>
    </row>
    <row r="116" spans="1:4" x14ac:dyDescent="0.3">
      <c r="A116">
        <v>3</v>
      </c>
      <c r="B116" s="5">
        <v>44010.375</v>
      </c>
      <c r="C116">
        <v>2.58</v>
      </c>
      <c r="D116">
        <v>2.75</v>
      </c>
    </row>
    <row r="117" spans="1:4" x14ac:dyDescent="0.3">
      <c r="A117">
        <v>3</v>
      </c>
      <c r="B117" s="5">
        <v>44010.395833333336</v>
      </c>
      <c r="C117">
        <v>2.59</v>
      </c>
      <c r="D117">
        <v>2.25</v>
      </c>
    </row>
    <row r="118" spans="1:4" x14ac:dyDescent="0.3">
      <c r="A118">
        <v>3</v>
      </c>
      <c r="B118" s="5">
        <v>44010.416666666664</v>
      </c>
      <c r="C118">
        <v>2.64</v>
      </c>
      <c r="D118">
        <v>2.5099999999999998</v>
      </c>
    </row>
    <row r="119" spans="1:4" x14ac:dyDescent="0.3">
      <c r="A119">
        <v>3</v>
      </c>
      <c r="B119" s="5">
        <v>44010.4375</v>
      </c>
      <c r="C119">
        <v>2.92</v>
      </c>
      <c r="D119">
        <v>1.32</v>
      </c>
    </row>
    <row r="120" spans="1:4" x14ac:dyDescent="0.3">
      <c r="A120">
        <v>3</v>
      </c>
      <c r="B120" s="5">
        <v>44010.458333333336</v>
      </c>
      <c r="C120">
        <v>2.66</v>
      </c>
      <c r="D120">
        <v>2.61</v>
      </c>
    </row>
    <row r="121" spans="1:4" x14ac:dyDescent="0.3">
      <c r="A121">
        <v>3</v>
      </c>
      <c r="B121" s="5">
        <v>44010.479166666664</v>
      </c>
      <c r="C121">
        <v>2.5</v>
      </c>
      <c r="D121">
        <v>3.22</v>
      </c>
    </row>
    <row r="122" spans="1:4" x14ac:dyDescent="0.3">
      <c r="A122">
        <v>3</v>
      </c>
      <c r="B122" s="5">
        <v>44010.5</v>
      </c>
      <c r="C122">
        <v>2.5299999999999998</v>
      </c>
      <c r="D122">
        <v>2.42</v>
      </c>
    </row>
    <row r="123" spans="1:4" x14ac:dyDescent="0.3">
      <c r="A123">
        <v>3</v>
      </c>
      <c r="B123" s="5">
        <v>44010.520833333336</v>
      </c>
      <c r="C123">
        <v>2.2200000000000002</v>
      </c>
      <c r="D123">
        <v>3.01</v>
      </c>
    </row>
    <row r="124" spans="1:4" x14ac:dyDescent="0.3">
      <c r="A124">
        <v>3</v>
      </c>
      <c r="B124" s="5">
        <v>44010.541666666664</v>
      </c>
      <c r="C124">
        <v>2.3199999999999998</v>
      </c>
      <c r="D124">
        <v>2.2000000000000002</v>
      </c>
    </row>
    <row r="125" spans="1:4" x14ac:dyDescent="0.3">
      <c r="A125">
        <v>3</v>
      </c>
      <c r="B125" s="5">
        <v>44010.5625</v>
      </c>
      <c r="C125">
        <v>2.0099999999999998</v>
      </c>
      <c r="D125">
        <v>2.62</v>
      </c>
    </row>
    <row r="126" spans="1:4" x14ac:dyDescent="0.3">
      <c r="A126">
        <v>3</v>
      </c>
      <c r="B126" s="5">
        <v>44010.583333333336</v>
      </c>
      <c r="C126">
        <v>2.2400000000000002</v>
      </c>
      <c r="D126">
        <v>2.68</v>
      </c>
    </row>
    <row r="127" spans="1:4" x14ac:dyDescent="0.3">
      <c r="A127">
        <v>3</v>
      </c>
      <c r="B127" s="5">
        <v>44010.604166666664</v>
      </c>
      <c r="C127">
        <v>2.36</v>
      </c>
      <c r="D127">
        <v>1.65</v>
      </c>
    </row>
    <row r="128" spans="1:4" x14ac:dyDescent="0.3">
      <c r="A128">
        <v>3</v>
      </c>
      <c r="B128" s="5">
        <v>44010.625</v>
      </c>
      <c r="C128">
        <v>2.6</v>
      </c>
      <c r="D128">
        <v>2.2000000000000002</v>
      </c>
    </row>
    <row r="129" spans="1:4" x14ac:dyDescent="0.3">
      <c r="A129">
        <v>3</v>
      </c>
      <c r="B129" s="5">
        <v>44010.645833333336</v>
      </c>
      <c r="C129">
        <v>3.24</v>
      </c>
      <c r="D129">
        <v>0.77</v>
      </c>
    </row>
    <row r="130" spans="1:4" x14ac:dyDescent="0.3">
      <c r="A130">
        <v>3</v>
      </c>
      <c r="B130" s="5">
        <v>44010.666666666664</v>
      </c>
      <c r="C130">
        <v>3.29</v>
      </c>
      <c r="D130">
        <v>1.81</v>
      </c>
    </row>
    <row r="131" spans="1:4" x14ac:dyDescent="0.3">
      <c r="A131">
        <v>3</v>
      </c>
      <c r="B131" s="5">
        <v>44010.6875</v>
      </c>
      <c r="C131">
        <v>3.41</v>
      </c>
      <c r="D131">
        <v>1.23</v>
      </c>
    </row>
    <row r="132" spans="1:4" x14ac:dyDescent="0.3">
      <c r="A132">
        <v>3</v>
      </c>
      <c r="B132" s="5">
        <v>44010.708333333336</v>
      </c>
      <c r="C132">
        <v>3.33</v>
      </c>
      <c r="D132">
        <v>0.93</v>
      </c>
    </row>
    <row r="133" spans="1:4" x14ac:dyDescent="0.3">
      <c r="A133">
        <v>3</v>
      </c>
      <c r="B133" s="5">
        <v>44010.729166666664</v>
      </c>
      <c r="C133">
        <v>3.2</v>
      </c>
      <c r="D133">
        <v>0.63</v>
      </c>
    </row>
    <row r="134" spans="1:4" x14ac:dyDescent="0.3">
      <c r="A134">
        <v>3</v>
      </c>
      <c r="B134" s="5">
        <v>44010.75</v>
      </c>
      <c r="C134">
        <v>3.03</v>
      </c>
      <c r="D134">
        <v>0.41</v>
      </c>
    </row>
    <row r="135" spans="1:4" x14ac:dyDescent="0.3">
      <c r="A135">
        <v>3</v>
      </c>
      <c r="B135" s="5">
        <v>44010.770833333336</v>
      </c>
      <c r="C135">
        <v>3</v>
      </c>
      <c r="D135">
        <v>0.13</v>
      </c>
    </row>
    <row r="136" spans="1:4" x14ac:dyDescent="0.3">
      <c r="A136">
        <v>3</v>
      </c>
      <c r="B136" s="5">
        <v>44010.791666666664</v>
      </c>
      <c r="C136">
        <v>2.82</v>
      </c>
      <c r="D136">
        <v>0.26</v>
      </c>
    </row>
    <row r="137" spans="1:4" x14ac:dyDescent="0.3">
      <c r="A137">
        <v>3</v>
      </c>
      <c r="B137" s="5">
        <v>44010.8125</v>
      </c>
      <c r="C137">
        <v>2.68</v>
      </c>
      <c r="D137">
        <v>0.08</v>
      </c>
    </row>
    <row r="138" spans="1:4" x14ac:dyDescent="0.3">
      <c r="A138">
        <v>3</v>
      </c>
      <c r="B138" s="5">
        <v>44010.833333333336</v>
      </c>
      <c r="C138">
        <v>2.5499999999999998</v>
      </c>
      <c r="D138">
        <v>0.03</v>
      </c>
    </row>
    <row r="139" spans="1:4" x14ac:dyDescent="0.3">
      <c r="A139">
        <v>3</v>
      </c>
      <c r="B139" s="5">
        <v>44010.854166666664</v>
      </c>
      <c r="C139">
        <v>2.52</v>
      </c>
      <c r="D139">
        <v>0</v>
      </c>
    </row>
    <row r="140" spans="1:4" x14ac:dyDescent="0.3">
      <c r="A140">
        <v>3</v>
      </c>
      <c r="B140" s="5">
        <v>44010.875</v>
      </c>
      <c r="C140">
        <v>2.48</v>
      </c>
      <c r="D140">
        <v>0</v>
      </c>
    </row>
    <row r="141" spans="1:4" x14ac:dyDescent="0.3">
      <c r="A141">
        <v>3</v>
      </c>
      <c r="B141" s="5">
        <v>44010.895833333336</v>
      </c>
      <c r="C141">
        <v>2.2200000000000002</v>
      </c>
      <c r="D141">
        <v>0</v>
      </c>
    </row>
    <row r="142" spans="1:4" x14ac:dyDescent="0.3">
      <c r="A142">
        <v>3</v>
      </c>
      <c r="B142" s="5">
        <v>44010.916666666664</v>
      </c>
      <c r="C142">
        <v>1.97</v>
      </c>
      <c r="D142">
        <v>0</v>
      </c>
    </row>
    <row r="143" spans="1:4" x14ac:dyDescent="0.3">
      <c r="A143">
        <v>3</v>
      </c>
      <c r="B143" s="5">
        <v>44010.9375</v>
      </c>
      <c r="C143">
        <v>1.79</v>
      </c>
      <c r="D143">
        <v>0</v>
      </c>
    </row>
    <row r="144" spans="1:4" x14ac:dyDescent="0.3">
      <c r="A144">
        <v>3</v>
      </c>
      <c r="B144" s="5">
        <v>44010.958333333336</v>
      </c>
      <c r="C144">
        <v>1.7</v>
      </c>
      <c r="D144">
        <v>0</v>
      </c>
    </row>
    <row r="145" spans="1:4" x14ac:dyDescent="0.3">
      <c r="A145">
        <v>3</v>
      </c>
      <c r="B145" s="5">
        <v>44010.979166666664</v>
      </c>
      <c r="C145">
        <v>1.6</v>
      </c>
      <c r="D145">
        <v>0</v>
      </c>
    </row>
    <row r="146" spans="1:4" x14ac:dyDescent="0.3">
      <c r="A146">
        <v>4</v>
      </c>
      <c r="B146" s="5">
        <v>44011</v>
      </c>
      <c r="C146">
        <v>1.6</v>
      </c>
      <c r="D146">
        <v>0</v>
      </c>
    </row>
    <row r="147" spans="1:4" x14ac:dyDescent="0.3">
      <c r="A147">
        <v>4</v>
      </c>
      <c r="B147" s="5">
        <v>44011.020833333336</v>
      </c>
      <c r="C147">
        <v>1.52</v>
      </c>
      <c r="D147">
        <v>0</v>
      </c>
    </row>
    <row r="148" spans="1:4" x14ac:dyDescent="0.3">
      <c r="A148">
        <v>4</v>
      </c>
      <c r="B148" s="5">
        <v>44011.041666666664</v>
      </c>
      <c r="C148">
        <v>1.46</v>
      </c>
      <c r="D148">
        <v>0</v>
      </c>
    </row>
    <row r="149" spans="1:4" x14ac:dyDescent="0.3">
      <c r="A149">
        <v>4</v>
      </c>
      <c r="B149" s="5">
        <v>44011.0625</v>
      </c>
      <c r="C149">
        <v>1.43</v>
      </c>
      <c r="D149">
        <v>0</v>
      </c>
    </row>
    <row r="150" spans="1:4" x14ac:dyDescent="0.3">
      <c r="A150">
        <v>4</v>
      </c>
      <c r="B150" s="5">
        <v>44011.083333333336</v>
      </c>
      <c r="C150">
        <v>1.41</v>
      </c>
      <c r="D150">
        <v>0</v>
      </c>
    </row>
    <row r="151" spans="1:4" x14ac:dyDescent="0.3">
      <c r="A151">
        <v>4</v>
      </c>
      <c r="B151" s="5">
        <v>44011.104166666664</v>
      </c>
      <c r="C151">
        <v>1.41</v>
      </c>
      <c r="D151">
        <v>0</v>
      </c>
    </row>
    <row r="152" spans="1:4" x14ac:dyDescent="0.3">
      <c r="A152">
        <v>4</v>
      </c>
      <c r="B152" s="5">
        <v>44011.125</v>
      </c>
      <c r="C152">
        <v>1.4</v>
      </c>
      <c r="D152">
        <v>0</v>
      </c>
    </row>
    <row r="153" spans="1:4" x14ac:dyDescent="0.3">
      <c r="A153">
        <v>4</v>
      </c>
      <c r="B153" s="5">
        <v>44011.145833333336</v>
      </c>
      <c r="C153">
        <v>1.34</v>
      </c>
      <c r="D153">
        <v>0</v>
      </c>
    </row>
    <row r="154" spans="1:4" x14ac:dyDescent="0.3">
      <c r="A154">
        <v>4</v>
      </c>
      <c r="B154" s="5">
        <v>44011.166666666664</v>
      </c>
      <c r="C154">
        <v>1.34</v>
      </c>
      <c r="D154">
        <v>0.01</v>
      </c>
    </row>
    <row r="155" spans="1:4" x14ac:dyDescent="0.3">
      <c r="A155">
        <v>4</v>
      </c>
      <c r="B155" s="5">
        <v>44011.1875</v>
      </c>
      <c r="C155">
        <v>1.44</v>
      </c>
      <c r="D155">
        <v>0.05</v>
      </c>
    </row>
    <row r="156" spans="1:4" x14ac:dyDescent="0.3">
      <c r="A156">
        <v>4</v>
      </c>
      <c r="B156" s="5">
        <v>44011.208333333336</v>
      </c>
      <c r="C156">
        <v>1.68</v>
      </c>
      <c r="D156">
        <v>0.12</v>
      </c>
    </row>
    <row r="157" spans="1:4" x14ac:dyDescent="0.3">
      <c r="A157">
        <v>4</v>
      </c>
      <c r="B157" s="5">
        <v>44011.229166666664</v>
      </c>
      <c r="C157">
        <v>1.9</v>
      </c>
      <c r="D157">
        <v>0.24</v>
      </c>
    </row>
    <row r="158" spans="1:4" x14ac:dyDescent="0.3">
      <c r="A158">
        <v>4</v>
      </c>
      <c r="B158" s="5">
        <v>44011.25</v>
      </c>
      <c r="C158">
        <v>2.14</v>
      </c>
      <c r="D158">
        <v>0.34</v>
      </c>
    </row>
    <row r="159" spans="1:4" x14ac:dyDescent="0.3">
      <c r="A159">
        <v>4</v>
      </c>
      <c r="B159" s="5">
        <v>44011.270833333336</v>
      </c>
      <c r="C159">
        <v>2.4</v>
      </c>
      <c r="D159">
        <v>0.7</v>
      </c>
    </row>
    <row r="160" spans="1:4" x14ac:dyDescent="0.3">
      <c r="A160">
        <v>4</v>
      </c>
      <c r="B160" s="5">
        <v>44011.291666666664</v>
      </c>
      <c r="C160">
        <v>2.62</v>
      </c>
      <c r="D160">
        <v>1.02</v>
      </c>
    </row>
    <row r="161" spans="1:4" x14ac:dyDescent="0.3">
      <c r="A161">
        <v>4</v>
      </c>
      <c r="B161" s="5">
        <v>44011.3125</v>
      </c>
      <c r="C161">
        <v>2.8</v>
      </c>
      <c r="D161">
        <v>1</v>
      </c>
    </row>
    <row r="162" spans="1:4" x14ac:dyDescent="0.3">
      <c r="A162">
        <v>4</v>
      </c>
      <c r="B162" s="5">
        <v>44011.333333333336</v>
      </c>
      <c r="C162">
        <v>2.83</v>
      </c>
      <c r="D162">
        <v>0.66</v>
      </c>
    </row>
    <row r="163" spans="1:4" x14ac:dyDescent="0.3">
      <c r="A163">
        <v>4</v>
      </c>
      <c r="B163" s="5">
        <v>44011.354166666664</v>
      </c>
      <c r="C163">
        <v>2.72</v>
      </c>
      <c r="D163">
        <v>1.46</v>
      </c>
    </row>
    <row r="164" spans="1:4" x14ac:dyDescent="0.3">
      <c r="A164">
        <v>4</v>
      </c>
      <c r="B164" s="5">
        <v>44011.375</v>
      </c>
      <c r="C164">
        <v>2.89</v>
      </c>
      <c r="D164">
        <v>0.85</v>
      </c>
    </row>
    <row r="165" spans="1:4" x14ac:dyDescent="0.3">
      <c r="A165">
        <v>4</v>
      </c>
      <c r="B165" s="5">
        <v>44011.395833333336</v>
      </c>
      <c r="C165">
        <v>2.69</v>
      </c>
      <c r="D165">
        <v>1.36</v>
      </c>
    </row>
    <row r="166" spans="1:4" x14ac:dyDescent="0.3">
      <c r="A166">
        <v>4</v>
      </c>
      <c r="B166" s="5">
        <v>44011.416666666664</v>
      </c>
      <c r="C166">
        <v>2.8</v>
      </c>
      <c r="D166">
        <v>1.1200000000000001</v>
      </c>
    </row>
    <row r="167" spans="1:4" x14ac:dyDescent="0.3">
      <c r="A167">
        <v>4</v>
      </c>
      <c r="B167" s="5">
        <v>44011.4375</v>
      </c>
      <c r="C167">
        <v>2.78</v>
      </c>
      <c r="D167">
        <v>1.78</v>
      </c>
    </row>
    <row r="168" spans="1:4" x14ac:dyDescent="0.3">
      <c r="A168">
        <v>4</v>
      </c>
      <c r="B168" s="5">
        <v>44011.458333333336</v>
      </c>
      <c r="C168">
        <v>2.66</v>
      </c>
      <c r="D168">
        <v>2.63</v>
      </c>
    </row>
    <row r="169" spans="1:4" x14ac:dyDescent="0.3">
      <c r="A169">
        <v>4</v>
      </c>
      <c r="B169" s="5">
        <v>44011.479166666664</v>
      </c>
      <c r="C169">
        <v>2.63</v>
      </c>
      <c r="D169">
        <v>2.2599999999999998</v>
      </c>
    </row>
    <row r="170" spans="1:4" x14ac:dyDescent="0.3">
      <c r="A170">
        <v>4</v>
      </c>
      <c r="B170" s="5">
        <v>44011.5</v>
      </c>
      <c r="C170">
        <v>2.87</v>
      </c>
      <c r="D170">
        <v>1.27</v>
      </c>
    </row>
    <row r="171" spans="1:4" x14ac:dyDescent="0.3">
      <c r="A171">
        <v>4</v>
      </c>
      <c r="B171" s="5">
        <v>44011.520833333336</v>
      </c>
      <c r="C171">
        <v>2.5299999999999998</v>
      </c>
      <c r="D171">
        <v>2.0299999999999998</v>
      </c>
    </row>
    <row r="172" spans="1:4" x14ac:dyDescent="0.3">
      <c r="A172">
        <v>4</v>
      </c>
      <c r="B172" s="5">
        <v>44011.541666666664</v>
      </c>
      <c r="C172">
        <v>2.35</v>
      </c>
      <c r="D172">
        <v>2.37</v>
      </c>
    </row>
    <row r="173" spans="1:4" x14ac:dyDescent="0.3">
      <c r="A173">
        <v>4</v>
      </c>
      <c r="B173" s="5">
        <v>44011.5625</v>
      </c>
      <c r="C173">
        <v>2.35</v>
      </c>
      <c r="D173">
        <v>2.14</v>
      </c>
    </row>
    <row r="174" spans="1:4" x14ac:dyDescent="0.3">
      <c r="A174">
        <v>4</v>
      </c>
      <c r="B174" s="5">
        <v>44011.583333333336</v>
      </c>
      <c r="C174">
        <v>2.29</v>
      </c>
      <c r="D174">
        <v>1.98</v>
      </c>
    </row>
    <row r="175" spans="1:4" x14ac:dyDescent="0.3">
      <c r="A175">
        <v>4</v>
      </c>
      <c r="B175" s="5">
        <v>44011.604166666664</v>
      </c>
      <c r="C175">
        <v>2.46</v>
      </c>
      <c r="D175">
        <v>1.92</v>
      </c>
    </row>
    <row r="176" spans="1:4" x14ac:dyDescent="0.3">
      <c r="A176">
        <v>4</v>
      </c>
      <c r="B176" s="5">
        <v>44011.625</v>
      </c>
      <c r="C176">
        <v>2.72</v>
      </c>
      <c r="D176">
        <v>1.1599999999999999</v>
      </c>
    </row>
    <row r="177" spans="1:4" x14ac:dyDescent="0.3">
      <c r="A177">
        <v>4</v>
      </c>
      <c r="B177" s="5">
        <v>44011.645833333336</v>
      </c>
      <c r="C177">
        <v>2.89</v>
      </c>
      <c r="D177">
        <v>2.08</v>
      </c>
    </row>
    <row r="178" spans="1:4" x14ac:dyDescent="0.3">
      <c r="A178">
        <v>4</v>
      </c>
      <c r="B178" s="5">
        <v>44011.666666666664</v>
      </c>
      <c r="C178">
        <v>3.24</v>
      </c>
      <c r="D178">
        <v>1.78</v>
      </c>
    </row>
    <row r="179" spans="1:4" x14ac:dyDescent="0.3">
      <c r="A179">
        <v>4</v>
      </c>
      <c r="B179" s="5">
        <v>44011.6875</v>
      </c>
      <c r="C179">
        <v>3.32</v>
      </c>
      <c r="D179">
        <v>1.83</v>
      </c>
    </row>
    <row r="180" spans="1:4" x14ac:dyDescent="0.3">
      <c r="A180">
        <v>4</v>
      </c>
      <c r="B180" s="5">
        <v>44011.708333333336</v>
      </c>
      <c r="C180">
        <v>3.25</v>
      </c>
      <c r="D180">
        <v>1.64</v>
      </c>
    </row>
    <row r="181" spans="1:4" x14ac:dyDescent="0.3">
      <c r="A181">
        <v>4</v>
      </c>
      <c r="B181" s="5">
        <v>44011.729166666664</v>
      </c>
      <c r="C181">
        <v>3.19</v>
      </c>
      <c r="D181">
        <v>1.19</v>
      </c>
    </row>
    <row r="182" spans="1:4" x14ac:dyDescent="0.3">
      <c r="A182">
        <v>4</v>
      </c>
      <c r="B182" s="5">
        <v>44011.75</v>
      </c>
      <c r="C182">
        <v>3.03</v>
      </c>
      <c r="D182">
        <v>0.91</v>
      </c>
    </row>
    <row r="183" spans="1:4" x14ac:dyDescent="0.3">
      <c r="A183">
        <v>4</v>
      </c>
      <c r="B183" s="5">
        <v>44011.770833333336</v>
      </c>
      <c r="C183">
        <v>2.93</v>
      </c>
      <c r="D183">
        <v>0.31</v>
      </c>
    </row>
    <row r="184" spans="1:4" x14ac:dyDescent="0.3">
      <c r="A184">
        <v>4</v>
      </c>
      <c r="B184" s="5">
        <v>44011.791666666664</v>
      </c>
      <c r="C184">
        <v>2.71</v>
      </c>
      <c r="D184">
        <v>0.32</v>
      </c>
    </row>
    <row r="185" spans="1:4" x14ac:dyDescent="0.3">
      <c r="A185">
        <v>4</v>
      </c>
      <c r="B185" s="5">
        <v>44011.8125</v>
      </c>
      <c r="C185">
        <v>2.62</v>
      </c>
      <c r="D185">
        <v>0.1</v>
      </c>
    </row>
    <row r="186" spans="1:4" x14ac:dyDescent="0.3">
      <c r="A186">
        <v>4</v>
      </c>
      <c r="B186" s="5">
        <v>44011.833333333336</v>
      </c>
      <c r="C186">
        <v>2.54</v>
      </c>
      <c r="D186">
        <v>0.02</v>
      </c>
    </row>
    <row r="187" spans="1:4" x14ac:dyDescent="0.3">
      <c r="A187">
        <v>4</v>
      </c>
      <c r="B187" s="5">
        <v>44011.854166666664</v>
      </c>
      <c r="C187">
        <v>2.52</v>
      </c>
      <c r="D187">
        <v>0</v>
      </c>
    </row>
    <row r="188" spans="1:4" x14ac:dyDescent="0.3">
      <c r="A188">
        <v>4</v>
      </c>
      <c r="B188" s="5">
        <v>44011.875</v>
      </c>
      <c r="C188">
        <v>2.41</v>
      </c>
      <c r="D188">
        <v>0</v>
      </c>
    </row>
    <row r="189" spans="1:4" x14ac:dyDescent="0.3">
      <c r="A189">
        <v>4</v>
      </c>
      <c r="B189" s="5">
        <v>44011.895833333336</v>
      </c>
      <c r="C189">
        <v>2.2599999999999998</v>
      </c>
      <c r="D189">
        <v>0</v>
      </c>
    </row>
    <row r="190" spans="1:4" x14ac:dyDescent="0.3">
      <c r="A190">
        <v>4</v>
      </c>
      <c r="B190" s="5">
        <v>44011.916666666664</v>
      </c>
      <c r="C190">
        <v>2.0699999999999998</v>
      </c>
      <c r="D190">
        <v>0</v>
      </c>
    </row>
    <row r="191" spans="1:4" x14ac:dyDescent="0.3">
      <c r="A191">
        <v>4</v>
      </c>
      <c r="B191" s="5">
        <v>44011.9375</v>
      </c>
      <c r="C191">
        <v>1.85</v>
      </c>
      <c r="D191">
        <v>0</v>
      </c>
    </row>
    <row r="192" spans="1:4" x14ac:dyDescent="0.3">
      <c r="A192">
        <v>4</v>
      </c>
      <c r="B192" s="5">
        <v>44011.958333333336</v>
      </c>
      <c r="C192">
        <v>1.74</v>
      </c>
      <c r="D192">
        <v>0</v>
      </c>
    </row>
    <row r="193" spans="1:4" x14ac:dyDescent="0.3">
      <c r="A193">
        <v>4</v>
      </c>
      <c r="B193" s="5">
        <v>44011.979166666664</v>
      </c>
      <c r="C193">
        <v>1.64</v>
      </c>
      <c r="D193">
        <v>0</v>
      </c>
    </row>
    <row r="194" spans="1:4" x14ac:dyDescent="0.3">
      <c r="A194">
        <v>5</v>
      </c>
      <c r="B194" s="5">
        <v>44012</v>
      </c>
      <c r="C194">
        <v>1.65</v>
      </c>
      <c r="D194">
        <v>0</v>
      </c>
    </row>
    <row r="195" spans="1:4" x14ac:dyDescent="0.3">
      <c r="A195">
        <v>5</v>
      </c>
      <c r="B195" s="5">
        <v>44012.020833333336</v>
      </c>
      <c r="C195">
        <v>1.56</v>
      </c>
      <c r="D195">
        <v>0</v>
      </c>
    </row>
    <row r="196" spans="1:4" x14ac:dyDescent="0.3">
      <c r="A196">
        <v>5</v>
      </c>
      <c r="B196" s="5">
        <v>44012.041666666664</v>
      </c>
      <c r="C196">
        <v>1.49</v>
      </c>
      <c r="D196">
        <v>0</v>
      </c>
    </row>
    <row r="197" spans="1:4" x14ac:dyDescent="0.3">
      <c r="A197">
        <v>5</v>
      </c>
      <c r="B197" s="5">
        <v>44012.0625</v>
      </c>
      <c r="C197">
        <v>1.47</v>
      </c>
      <c r="D197">
        <v>0</v>
      </c>
    </row>
    <row r="198" spans="1:4" x14ac:dyDescent="0.3">
      <c r="A198">
        <v>5</v>
      </c>
      <c r="B198" s="5">
        <v>44012.083333333336</v>
      </c>
      <c r="C198">
        <v>1.45</v>
      </c>
      <c r="D198">
        <v>0</v>
      </c>
    </row>
    <row r="199" spans="1:4" x14ac:dyDescent="0.3">
      <c r="A199">
        <v>5</v>
      </c>
      <c r="B199" s="5">
        <v>44012.104166666664</v>
      </c>
      <c r="C199">
        <v>1.42</v>
      </c>
      <c r="D199">
        <v>0</v>
      </c>
    </row>
    <row r="200" spans="1:4" x14ac:dyDescent="0.3">
      <c r="A200">
        <v>5</v>
      </c>
      <c r="B200" s="5">
        <v>44012.125</v>
      </c>
      <c r="C200">
        <v>1.42</v>
      </c>
      <c r="D200">
        <v>0</v>
      </c>
    </row>
    <row r="201" spans="1:4" x14ac:dyDescent="0.3">
      <c r="A201">
        <v>5</v>
      </c>
      <c r="B201" s="5">
        <v>44012.145833333336</v>
      </c>
      <c r="C201">
        <v>1.39</v>
      </c>
      <c r="D201">
        <v>0</v>
      </c>
    </row>
    <row r="202" spans="1:4" x14ac:dyDescent="0.3">
      <c r="A202">
        <v>5</v>
      </c>
      <c r="B202" s="5">
        <v>44012.166666666664</v>
      </c>
      <c r="C202">
        <v>1.39</v>
      </c>
      <c r="D202">
        <v>0</v>
      </c>
    </row>
    <row r="203" spans="1:4" x14ac:dyDescent="0.3">
      <c r="A203">
        <v>5</v>
      </c>
      <c r="B203" s="5">
        <v>44012.1875</v>
      </c>
      <c r="C203">
        <v>1.5</v>
      </c>
      <c r="D203">
        <v>0.01</v>
      </c>
    </row>
    <row r="204" spans="1:4" x14ac:dyDescent="0.3">
      <c r="A204">
        <v>5</v>
      </c>
      <c r="B204" s="5">
        <v>44012.208333333336</v>
      </c>
      <c r="C204">
        <v>1.7</v>
      </c>
      <c r="D204">
        <v>0.05</v>
      </c>
    </row>
    <row r="205" spans="1:4" x14ac:dyDescent="0.3">
      <c r="A205">
        <v>5</v>
      </c>
      <c r="B205" s="5">
        <v>44012.229166666664</v>
      </c>
      <c r="C205">
        <v>1.87</v>
      </c>
      <c r="D205">
        <v>0.08</v>
      </c>
    </row>
    <row r="206" spans="1:4" x14ac:dyDescent="0.3">
      <c r="A206">
        <v>5</v>
      </c>
      <c r="B206" s="5">
        <v>44012.25</v>
      </c>
      <c r="C206">
        <v>2.21</v>
      </c>
      <c r="D206">
        <v>0.12</v>
      </c>
    </row>
    <row r="207" spans="1:4" x14ac:dyDescent="0.3">
      <c r="A207">
        <v>5</v>
      </c>
      <c r="B207" s="5">
        <v>44012.270833333336</v>
      </c>
      <c r="C207">
        <v>2.4700000000000002</v>
      </c>
      <c r="D207">
        <v>0.12</v>
      </c>
    </row>
    <row r="208" spans="1:4" x14ac:dyDescent="0.3">
      <c r="A208">
        <v>5</v>
      </c>
      <c r="B208" s="5">
        <v>44012.291666666664</v>
      </c>
      <c r="C208">
        <v>2.62</v>
      </c>
      <c r="D208">
        <v>0.2</v>
      </c>
    </row>
    <row r="209" spans="1:4" x14ac:dyDescent="0.3">
      <c r="A209">
        <v>5</v>
      </c>
      <c r="B209" s="5">
        <v>44012.3125</v>
      </c>
      <c r="C209">
        <v>2.73</v>
      </c>
      <c r="D209">
        <v>0.28999999999999998</v>
      </c>
    </row>
    <row r="210" spans="1:4" x14ac:dyDescent="0.3">
      <c r="A210">
        <v>5</v>
      </c>
      <c r="B210" s="5">
        <v>44012.333333333336</v>
      </c>
      <c r="C210">
        <v>2.75</v>
      </c>
      <c r="D210">
        <v>0.72</v>
      </c>
    </row>
    <row r="211" spans="1:4" x14ac:dyDescent="0.3">
      <c r="A211">
        <v>5</v>
      </c>
      <c r="B211" s="5">
        <v>44012.354166666664</v>
      </c>
      <c r="C211">
        <v>2.8</v>
      </c>
      <c r="D211">
        <v>0.77</v>
      </c>
    </row>
    <row r="212" spans="1:4" x14ac:dyDescent="0.3">
      <c r="A212">
        <v>5</v>
      </c>
      <c r="B212" s="5">
        <v>44012.375</v>
      </c>
      <c r="C212">
        <v>2.85</v>
      </c>
      <c r="D212">
        <v>0.68</v>
      </c>
    </row>
    <row r="213" spans="1:4" x14ac:dyDescent="0.3">
      <c r="A213">
        <v>5</v>
      </c>
      <c r="B213" s="5">
        <v>44012.395833333336</v>
      </c>
      <c r="C213">
        <v>2.99</v>
      </c>
      <c r="D213">
        <v>0.48</v>
      </c>
    </row>
    <row r="214" spans="1:4" x14ac:dyDescent="0.3">
      <c r="A214">
        <v>5</v>
      </c>
      <c r="B214" s="5">
        <v>44012.416666666664</v>
      </c>
      <c r="C214">
        <v>3.12</v>
      </c>
      <c r="D214">
        <v>0.28000000000000003</v>
      </c>
    </row>
    <row r="215" spans="1:4" x14ac:dyDescent="0.3">
      <c r="A215">
        <v>5</v>
      </c>
      <c r="B215" s="5">
        <v>44012.4375</v>
      </c>
      <c r="C215">
        <v>3.08</v>
      </c>
      <c r="D215">
        <v>0.46</v>
      </c>
    </row>
    <row r="216" spans="1:4" x14ac:dyDescent="0.3">
      <c r="A216">
        <v>5</v>
      </c>
      <c r="B216" s="5">
        <v>44012.458333333336</v>
      </c>
      <c r="C216">
        <v>3.24</v>
      </c>
      <c r="D216">
        <v>0.6</v>
      </c>
    </row>
    <row r="217" spans="1:4" x14ac:dyDescent="0.3">
      <c r="A217">
        <v>5</v>
      </c>
      <c r="B217" s="5">
        <v>44012.479166666664</v>
      </c>
      <c r="C217">
        <v>3.12</v>
      </c>
      <c r="D217">
        <v>0.88</v>
      </c>
    </row>
    <row r="218" spans="1:4" x14ac:dyDescent="0.3">
      <c r="A218">
        <v>5</v>
      </c>
      <c r="B218" s="5">
        <v>44012.5</v>
      </c>
      <c r="C218">
        <v>3.02</v>
      </c>
      <c r="D218">
        <v>0.91</v>
      </c>
    </row>
    <row r="219" spans="1:4" x14ac:dyDescent="0.3">
      <c r="A219">
        <v>5</v>
      </c>
      <c r="B219" s="5">
        <v>44012.520833333336</v>
      </c>
      <c r="C219">
        <v>2.95</v>
      </c>
      <c r="D219">
        <v>0.83</v>
      </c>
    </row>
    <row r="220" spans="1:4" x14ac:dyDescent="0.3">
      <c r="A220">
        <v>5</v>
      </c>
      <c r="B220" s="5">
        <v>44012.541666666664</v>
      </c>
      <c r="C220">
        <v>2.81</v>
      </c>
      <c r="D220">
        <v>0.82</v>
      </c>
    </row>
    <row r="221" spans="1:4" x14ac:dyDescent="0.3">
      <c r="A221">
        <v>5</v>
      </c>
      <c r="B221" s="5">
        <v>44012.5625</v>
      </c>
      <c r="C221">
        <v>2.73</v>
      </c>
      <c r="D221">
        <v>0.85</v>
      </c>
    </row>
    <row r="222" spans="1:4" x14ac:dyDescent="0.3">
      <c r="A222">
        <v>5</v>
      </c>
      <c r="B222" s="5">
        <v>44012.583333333336</v>
      </c>
      <c r="C222">
        <v>2.68</v>
      </c>
      <c r="D222">
        <v>0.86</v>
      </c>
    </row>
    <row r="223" spans="1:4" x14ac:dyDescent="0.3">
      <c r="A223">
        <v>5</v>
      </c>
      <c r="B223" s="5">
        <v>44012.604166666664</v>
      </c>
      <c r="C223">
        <v>2.73</v>
      </c>
      <c r="D223">
        <v>0.9</v>
      </c>
    </row>
    <row r="224" spans="1:4" x14ac:dyDescent="0.3">
      <c r="A224">
        <v>5</v>
      </c>
      <c r="B224" s="5">
        <v>44012.625</v>
      </c>
      <c r="C224">
        <v>2.95</v>
      </c>
      <c r="D224">
        <v>0.65</v>
      </c>
    </row>
    <row r="225" spans="1:4" x14ac:dyDescent="0.3">
      <c r="A225">
        <v>5</v>
      </c>
      <c r="B225" s="5">
        <v>44012.645833333336</v>
      </c>
      <c r="C225">
        <v>3.28</v>
      </c>
      <c r="D225">
        <v>0.64</v>
      </c>
    </row>
    <row r="226" spans="1:4" x14ac:dyDescent="0.3">
      <c r="A226">
        <v>5</v>
      </c>
      <c r="B226" s="5">
        <v>44012.666666666664</v>
      </c>
      <c r="C226">
        <v>3.56</v>
      </c>
      <c r="D226">
        <v>0.54</v>
      </c>
    </row>
    <row r="227" spans="1:4" x14ac:dyDescent="0.3">
      <c r="A227">
        <v>5</v>
      </c>
      <c r="B227" s="5">
        <v>44012.6875</v>
      </c>
      <c r="C227">
        <v>3.65</v>
      </c>
      <c r="D227">
        <v>0.39</v>
      </c>
    </row>
    <row r="228" spans="1:4" x14ac:dyDescent="0.3">
      <c r="A228">
        <v>5</v>
      </c>
      <c r="B228" s="5">
        <v>44012.708333333336</v>
      </c>
      <c r="C228">
        <v>3.57</v>
      </c>
      <c r="D228">
        <v>0.33</v>
      </c>
    </row>
    <row r="229" spans="1:4" x14ac:dyDescent="0.3">
      <c r="A229">
        <v>5</v>
      </c>
      <c r="B229" s="5">
        <v>44012.729166666664</v>
      </c>
      <c r="C229">
        <v>3.4</v>
      </c>
      <c r="D229">
        <v>0.41</v>
      </c>
    </row>
    <row r="230" spans="1:4" x14ac:dyDescent="0.3">
      <c r="A230">
        <v>5</v>
      </c>
      <c r="B230" s="5">
        <v>44012.75</v>
      </c>
      <c r="C230">
        <v>3.24</v>
      </c>
      <c r="D230">
        <v>0.21</v>
      </c>
    </row>
    <row r="231" spans="1:4" x14ac:dyDescent="0.3">
      <c r="A231">
        <v>5</v>
      </c>
      <c r="B231" s="5">
        <v>44012.770833333336</v>
      </c>
      <c r="C231">
        <v>3.04</v>
      </c>
      <c r="D231">
        <v>0.2</v>
      </c>
    </row>
    <row r="232" spans="1:4" x14ac:dyDescent="0.3">
      <c r="A232">
        <v>5</v>
      </c>
      <c r="B232" s="5">
        <v>44012.791666666664</v>
      </c>
      <c r="C232">
        <v>2.79</v>
      </c>
      <c r="D232">
        <v>0.3</v>
      </c>
    </row>
    <row r="233" spans="1:4" x14ac:dyDescent="0.3">
      <c r="A233">
        <v>5</v>
      </c>
      <c r="B233" s="5">
        <v>44012.8125</v>
      </c>
      <c r="C233">
        <v>2.75</v>
      </c>
      <c r="D233">
        <v>0.11</v>
      </c>
    </row>
    <row r="234" spans="1:4" x14ac:dyDescent="0.3">
      <c r="A234">
        <v>5</v>
      </c>
      <c r="B234" s="5">
        <v>44012.833333333336</v>
      </c>
      <c r="C234">
        <v>2.72</v>
      </c>
      <c r="D234">
        <v>0.01</v>
      </c>
    </row>
    <row r="235" spans="1:4" x14ac:dyDescent="0.3">
      <c r="A235">
        <v>5</v>
      </c>
      <c r="B235" s="5">
        <v>44012.854166666664</v>
      </c>
      <c r="C235">
        <v>2.7</v>
      </c>
      <c r="D235">
        <v>0</v>
      </c>
    </row>
    <row r="236" spans="1:4" x14ac:dyDescent="0.3">
      <c r="A236">
        <v>5</v>
      </c>
      <c r="B236" s="5">
        <v>44012.875</v>
      </c>
      <c r="C236">
        <v>2.5499999999999998</v>
      </c>
      <c r="D236">
        <v>0</v>
      </c>
    </row>
    <row r="237" spans="1:4" x14ac:dyDescent="0.3">
      <c r="A237">
        <v>5</v>
      </c>
      <c r="B237" s="5">
        <v>44012.895833333336</v>
      </c>
      <c r="C237">
        <v>2.2599999999999998</v>
      </c>
      <c r="D237">
        <v>0</v>
      </c>
    </row>
    <row r="238" spans="1:4" x14ac:dyDescent="0.3">
      <c r="A238">
        <v>5</v>
      </c>
      <c r="B238" s="5">
        <v>44012.916666666664</v>
      </c>
      <c r="C238">
        <v>2.0299999999999998</v>
      </c>
      <c r="D238">
        <v>0</v>
      </c>
    </row>
    <row r="239" spans="1:4" x14ac:dyDescent="0.3">
      <c r="A239">
        <v>5</v>
      </c>
      <c r="B239" s="5">
        <v>44012.9375</v>
      </c>
      <c r="C239">
        <v>1.76</v>
      </c>
      <c r="D239">
        <v>0</v>
      </c>
    </row>
    <row r="240" spans="1:4" x14ac:dyDescent="0.3">
      <c r="A240">
        <v>5</v>
      </c>
      <c r="B240" s="5">
        <v>44012.958333333336</v>
      </c>
      <c r="C240">
        <v>1.7</v>
      </c>
      <c r="D240">
        <v>0</v>
      </c>
    </row>
    <row r="241" spans="1:4" x14ac:dyDescent="0.3">
      <c r="A241">
        <v>5</v>
      </c>
      <c r="B241" s="5">
        <v>44012.979166666664</v>
      </c>
      <c r="C241">
        <v>1.62</v>
      </c>
      <c r="D241">
        <v>0</v>
      </c>
    </row>
    <row r="242" spans="1:4" x14ac:dyDescent="0.3">
      <c r="A242">
        <v>6</v>
      </c>
      <c r="B242" s="5">
        <v>44013</v>
      </c>
      <c r="C242">
        <v>1.7</v>
      </c>
      <c r="D242">
        <v>0</v>
      </c>
    </row>
    <row r="243" spans="1:4" x14ac:dyDescent="0.3">
      <c r="A243">
        <v>6</v>
      </c>
      <c r="B243" s="5">
        <v>44013.020833333336</v>
      </c>
      <c r="C243">
        <v>1.58</v>
      </c>
      <c r="D243">
        <v>0</v>
      </c>
    </row>
    <row r="244" spans="1:4" x14ac:dyDescent="0.3">
      <c r="A244">
        <v>6</v>
      </c>
      <c r="B244" s="5">
        <v>44013.041666666664</v>
      </c>
      <c r="C244">
        <v>1.5</v>
      </c>
      <c r="D244">
        <v>0</v>
      </c>
    </row>
    <row r="245" spans="1:4" x14ac:dyDescent="0.3">
      <c r="A245">
        <v>6</v>
      </c>
      <c r="B245" s="5">
        <v>44013.0625</v>
      </c>
      <c r="C245">
        <v>1.47</v>
      </c>
      <c r="D245">
        <v>0</v>
      </c>
    </row>
    <row r="246" spans="1:4" x14ac:dyDescent="0.3">
      <c r="A246">
        <v>6</v>
      </c>
      <c r="B246" s="5">
        <v>44013.083333333336</v>
      </c>
      <c r="C246">
        <v>1.47</v>
      </c>
      <c r="D246">
        <v>0</v>
      </c>
    </row>
    <row r="247" spans="1:4" x14ac:dyDescent="0.3">
      <c r="A247">
        <v>6</v>
      </c>
      <c r="B247" s="5">
        <v>44013.104166666664</v>
      </c>
      <c r="C247">
        <v>1.43</v>
      </c>
      <c r="D247">
        <v>0</v>
      </c>
    </row>
    <row r="248" spans="1:4" x14ac:dyDescent="0.3">
      <c r="A248">
        <v>6</v>
      </c>
      <c r="B248" s="5">
        <v>44013.125</v>
      </c>
      <c r="C248">
        <v>1.43</v>
      </c>
      <c r="D248">
        <v>0</v>
      </c>
    </row>
    <row r="249" spans="1:4" x14ac:dyDescent="0.3">
      <c r="A249">
        <v>6</v>
      </c>
      <c r="B249" s="5">
        <v>44013.145833333336</v>
      </c>
      <c r="C249">
        <v>1.37</v>
      </c>
      <c r="D249">
        <v>0</v>
      </c>
    </row>
    <row r="250" spans="1:4" x14ac:dyDescent="0.3">
      <c r="A250">
        <v>6</v>
      </c>
      <c r="B250" s="5">
        <v>44013.166666666664</v>
      </c>
      <c r="C250">
        <v>1.37</v>
      </c>
      <c r="D250">
        <v>0</v>
      </c>
    </row>
    <row r="251" spans="1:4" x14ac:dyDescent="0.3">
      <c r="A251">
        <v>6</v>
      </c>
      <c r="B251" s="5">
        <v>44013.1875</v>
      </c>
      <c r="C251">
        <v>1.51</v>
      </c>
      <c r="D251">
        <v>0.03</v>
      </c>
    </row>
    <row r="252" spans="1:4" x14ac:dyDescent="0.3">
      <c r="A252">
        <v>6</v>
      </c>
      <c r="B252" s="5">
        <v>44013.208333333336</v>
      </c>
      <c r="C252">
        <v>1.69</v>
      </c>
      <c r="D252">
        <v>0.06</v>
      </c>
    </row>
    <row r="253" spans="1:4" x14ac:dyDescent="0.3">
      <c r="A253">
        <v>6</v>
      </c>
      <c r="B253" s="5">
        <v>44013.229166666664</v>
      </c>
      <c r="C253">
        <v>1.97</v>
      </c>
      <c r="D253">
        <v>0.12</v>
      </c>
    </row>
    <row r="254" spans="1:4" x14ac:dyDescent="0.3">
      <c r="A254">
        <v>6</v>
      </c>
      <c r="B254" s="5">
        <v>44013.25</v>
      </c>
      <c r="C254">
        <v>2.2200000000000002</v>
      </c>
      <c r="D254">
        <v>0.28999999999999998</v>
      </c>
    </row>
    <row r="255" spans="1:4" x14ac:dyDescent="0.3">
      <c r="A255">
        <v>6</v>
      </c>
      <c r="B255" s="5">
        <v>44013.270833333336</v>
      </c>
      <c r="C255">
        <v>2.4900000000000002</v>
      </c>
      <c r="D255">
        <v>0.27</v>
      </c>
    </row>
    <row r="256" spans="1:4" x14ac:dyDescent="0.3">
      <c r="A256">
        <v>6</v>
      </c>
      <c r="B256" s="5">
        <v>44013.291666666664</v>
      </c>
      <c r="C256">
        <v>2.81</v>
      </c>
      <c r="D256">
        <v>0.47</v>
      </c>
    </row>
    <row r="257" spans="1:4" x14ac:dyDescent="0.3">
      <c r="A257">
        <v>6</v>
      </c>
      <c r="B257" s="5">
        <v>44013.3125</v>
      </c>
      <c r="C257">
        <v>2.78</v>
      </c>
      <c r="D257">
        <v>0.51</v>
      </c>
    </row>
    <row r="258" spans="1:4" x14ac:dyDescent="0.3">
      <c r="A258">
        <v>6</v>
      </c>
      <c r="B258" s="5">
        <v>44013.333333333336</v>
      </c>
      <c r="C258">
        <v>2.75</v>
      </c>
      <c r="D258">
        <v>0.64</v>
      </c>
    </row>
    <row r="259" spans="1:4" x14ac:dyDescent="0.3">
      <c r="A259">
        <v>6</v>
      </c>
      <c r="B259" s="5">
        <v>44013.354166666664</v>
      </c>
      <c r="C259">
        <v>2.75</v>
      </c>
      <c r="D259">
        <v>0.93</v>
      </c>
    </row>
    <row r="260" spans="1:4" x14ac:dyDescent="0.3">
      <c r="A260">
        <v>6</v>
      </c>
      <c r="B260" s="5">
        <v>44013.375</v>
      </c>
      <c r="C260">
        <v>2.82</v>
      </c>
      <c r="D260">
        <v>1.1299999999999999</v>
      </c>
    </row>
    <row r="261" spans="1:4" x14ac:dyDescent="0.3">
      <c r="A261">
        <v>6</v>
      </c>
      <c r="B261" s="5">
        <v>44013.395833333336</v>
      </c>
      <c r="C261">
        <v>2.68</v>
      </c>
      <c r="D261">
        <v>1.54</v>
      </c>
    </row>
    <row r="262" spans="1:4" x14ac:dyDescent="0.3">
      <c r="A262">
        <v>6</v>
      </c>
      <c r="B262" s="5">
        <v>44013.416666666664</v>
      </c>
      <c r="C262">
        <v>2.69</v>
      </c>
      <c r="D262">
        <v>1.8</v>
      </c>
    </row>
    <row r="263" spans="1:4" x14ac:dyDescent="0.3">
      <c r="A263">
        <v>6</v>
      </c>
      <c r="B263" s="5">
        <v>44013.4375</v>
      </c>
      <c r="C263">
        <v>2.69</v>
      </c>
      <c r="D263">
        <v>1.94</v>
      </c>
    </row>
    <row r="264" spans="1:4" x14ac:dyDescent="0.3">
      <c r="A264">
        <v>6</v>
      </c>
      <c r="B264" s="5">
        <v>44013.458333333336</v>
      </c>
      <c r="C264">
        <v>2.78</v>
      </c>
      <c r="D264">
        <v>1.64</v>
      </c>
    </row>
    <row r="265" spans="1:4" x14ac:dyDescent="0.3">
      <c r="A265">
        <v>6</v>
      </c>
      <c r="B265" s="5">
        <v>44013.479166666664</v>
      </c>
      <c r="C265">
        <v>2.59</v>
      </c>
      <c r="D265">
        <v>1.5</v>
      </c>
    </row>
    <row r="266" spans="1:4" x14ac:dyDescent="0.3">
      <c r="A266">
        <v>6</v>
      </c>
      <c r="B266" s="5">
        <v>44013.5</v>
      </c>
      <c r="C266">
        <v>2.74</v>
      </c>
      <c r="D266">
        <v>0.91</v>
      </c>
    </row>
    <row r="267" spans="1:4" x14ac:dyDescent="0.3">
      <c r="A267">
        <v>6</v>
      </c>
      <c r="B267" s="5">
        <v>44013.520833333336</v>
      </c>
      <c r="C267">
        <v>2.4700000000000002</v>
      </c>
      <c r="D267">
        <v>1.85</v>
      </c>
    </row>
    <row r="268" spans="1:4" x14ac:dyDescent="0.3">
      <c r="A268">
        <v>6</v>
      </c>
      <c r="B268" s="5">
        <v>44013.541666666664</v>
      </c>
      <c r="C268">
        <v>2.38</v>
      </c>
      <c r="D268">
        <v>2.6</v>
      </c>
    </row>
    <row r="269" spans="1:4" x14ac:dyDescent="0.3">
      <c r="A269">
        <v>6</v>
      </c>
      <c r="B269" s="5">
        <v>44013.5625</v>
      </c>
      <c r="C269">
        <v>2.39</v>
      </c>
      <c r="D269">
        <v>1.2</v>
      </c>
    </row>
    <row r="270" spans="1:4" x14ac:dyDescent="0.3">
      <c r="A270">
        <v>6</v>
      </c>
      <c r="B270" s="5">
        <v>44013.583333333336</v>
      </c>
      <c r="C270">
        <v>2.39</v>
      </c>
      <c r="D270">
        <v>1.47</v>
      </c>
    </row>
    <row r="271" spans="1:4" x14ac:dyDescent="0.3">
      <c r="A271">
        <v>6</v>
      </c>
      <c r="B271" s="5">
        <v>44013.604166666664</v>
      </c>
      <c r="C271">
        <v>2.46</v>
      </c>
      <c r="D271">
        <v>1.85</v>
      </c>
    </row>
    <row r="272" spans="1:4" x14ac:dyDescent="0.3">
      <c r="A272">
        <v>6</v>
      </c>
      <c r="B272" s="5">
        <v>44013.625</v>
      </c>
      <c r="C272">
        <v>2.4</v>
      </c>
      <c r="D272">
        <v>2.56</v>
      </c>
    </row>
    <row r="273" spans="1:4" x14ac:dyDescent="0.3">
      <c r="A273">
        <v>6</v>
      </c>
      <c r="B273" s="5">
        <v>44013.645833333336</v>
      </c>
      <c r="C273">
        <v>2.84</v>
      </c>
      <c r="D273">
        <v>2.4500000000000002</v>
      </c>
    </row>
    <row r="274" spans="1:4" x14ac:dyDescent="0.3">
      <c r="A274">
        <v>6</v>
      </c>
      <c r="B274" s="5">
        <v>44013.666666666664</v>
      </c>
      <c r="C274">
        <v>3.11</v>
      </c>
      <c r="D274">
        <v>2.35</v>
      </c>
    </row>
    <row r="275" spans="1:4" x14ac:dyDescent="0.3">
      <c r="A275">
        <v>6</v>
      </c>
      <c r="B275" s="5">
        <v>44013.6875</v>
      </c>
      <c r="C275">
        <v>3.26</v>
      </c>
      <c r="D275">
        <v>2.08</v>
      </c>
    </row>
    <row r="276" spans="1:4" x14ac:dyDescent="0.3">
      <c r="A276">
        <v>6</v>
      </c>
      <c r="B276" s="5">
        <v>44013.708333333336</v>
      </c>
      <c r="C276">
        <v>3.14</v>
      </c>
      <c r="D276">
        <v>1.73</v>
      </c>
    </row>
    <row r="277" spans="1:4" x14ac:dyDescent="0.3">
      <c r="A277">
        <v>6</v>
      </c>
      <c r="B277" s="5">
        <v>44013.729166666664</v>
      </c>
      <c r="C277">
        <v>3.08</v>
      </c>
      <c r="D277">
        <v>1.25</v>
      </c>
    </row>
    <row r="278" spans="1:4" x14ac:dyDescent="0.3">
      <c r="A278">
        <v>6</v>
      </c>
      <c r="B278" s="5">
        <v>44013.75</v>
      </c>
      <c r="C278">
        <v>2.99</v>
      </c>
      <c r="D278">
        <v>0.77</v>
      </c>
    </row>
    <row r="279" spans="1:4" x14ac:dyDescent="0.3">
      <c r="A279">
        <v>6</v>
      </c>
      <c r="B279" s="5">
        <v>44013.770833333336</v>
      </c>
      <c r="C279">
        <v>2.84</v>
      </c>
      <c r="D279">
        <v>0.37</v>
      </c>
    </row>
    <row r="280" spans="1:4" x14ac:dyDescent="0.3">
      <c r="A280">
        <v>6</v>
      </c>
      <c r="B280" s="5">
        <v>44013.791666666664</v>
      </c>
      <c r="C280">
        <v>2.78</v>
      </c>
      <c r="D280">
        <v>0.18</v>
      </c>
    </row>
    <row r="281" spans="1:4" x14ac:dyDescent="0.3">
      <c r="A281">
        <v>6</v>
      </c>
      <c r="B281" s="5">
        <v>44013.8125</v>
      </c>
      <c r="C281">
        <v>2.77</v>
      </c>
      <c r="D281">
        <v>0.1</v>
      </c>
    </row>
    <row r="282" spans="1:4" x14ac:dyDescent="0.3">
      <c r="A282">
        <v>6</v>
      </c>
      <c r="B282" s="5">
        <v>44013.833333333336</v>
      </c>
      <c r="C282">
        <v>2.63</v>
      </c>
      <c r="D282">
        <v>0.02</v>
      </c>
    </row>
    <row r="283" spans="1:4" x14ac:dyDescent="0.3">
      <c r="A283">
        <v>6</v>
      </c>
      <c r="B283" s="5">
        <v>44013.854166666664</v>
      </c>
      <c r="C283">
        <v>2.5299999999999998</v>
      </c>
      <c r="D283">
        <v>0</v>
      </c>
    </row>
    <row r="284" spans="1:4" x14ac:dyDescent="0.3">
      <c r="A284">
        <v>6</v>
      </c>
      <c r="B284" s="5">
        <v>44013.875</v>
      </c>
      <c r="C284">
        <v>2.5299999999999998</v>
      </c>
      <c r="D284">
        <v>0</v>
      </c>
    </row>
    <row r="285" spans="1:4" x14ac:dyDescent="0.3">
      <c r="A285">
        <v>6</v>
      </c>
      <c r="B285" s="5">
        <v>44013.895833333336</v>
      </c>
      <c r="C285">
        <v>2.2999999999999998</v>
      </c>
      <c r="D285">
        <v>0</v>
      </c>
    </row>
    <row r="286" spans="1:4" x14ac:dyDescent="0.3">
      <c r="A286">
        <v>6</v>
      </c>
      <c r="B286" s="5">
        <v>44013.916666666664</v>
      </c>
      <c r="C286">
        <v>2.0099999999999998</v>
      </c>
      <c r="D286">
        <v>0</v>
      </c>
    </row>
    <row r="287" spans="1:4" x14ac:dyDescent="0.3">
      <c r="A287">
        <v>6</v>
      </c>
      <c r="B287" s="5">
        <v>44013.9375</v>
      </c>
      <c r="C287">
        <v>1.82</v>
      </c>
      <c r="D287">
        <v>0</v>
      </c>
    </row>
    <row r="288" spans="1:4" x14ac:dyDescent="0.3">
      <c r="A288">
        <v>6</v>
      </c>
      <c r="B288" s="5">
        <v>44013.958333333336</v>
      </c>
      <c r="C288">
        <v>1.74</v>
      </c>
      <c r="D288">
        <v>0</v>
      </c>
    </row>
    <row r="289" spans="1:4" x14ac:dyDescent="0.3">
      <c r="A289">
        <v>6</v>
      </c>
      <c r="B289" s="5">
        <v>44013.979166666664</v>
      </c>
      <c r="C289">
        <v>1.62</v>
      </c>
      <c r="D289">
        <v>0</v>
      </c>
    </row>
    <row r="290" spans="1:4" x14ac:dyDescent="0.3">
      <c r="A290">
        <v>7</v>
      </c>
      <c r="B290" s="5">
        <v>44014</v>
      </c>
      <c r="C290">
        <v>1.64</v>
      </c>
      <c r="D290">
        <v>0</v>
      </c>
    </row>
    <row r="291" spans="1:4" x14ac:dyDescent="0.3">
      <c r="A291">
        <v>7</v>
      </c>
      <c r="B291" s="5">
        <v>44014.020833333336</v>
      </c>
      <c r="C291">
        <v>1.56</v>
      </c>
      <c r="D291">
        <v>0</v>
      </c>
    </row>
    <row r="292" spans="1:4" x14ac:dyDescent="0.3">
      <c r="A292">
        <v>7</v>
      </c>
      <c r="B292" s="5">
        <v>44014.041666666664</v>
      </c>
      <c r="C292">
        <v>1.49</v>
      </c>
      <c r="D292">
        <v>0</v>
      </c>
    </row>
    <row r="293" spans="1:4" x14ac:dyDescent="0.3">
      <c r="A293">
        <v>7</v>
      </c>
      <c r="B293" s="5">
        <v>44014.0625</v>
      </c>
      <c r="C293">
        <v>1.47</v>
      </c>
      <c r="D293">
        <v>0</v>
      </c>
    </row>
    <row r="294" spans="1:4" x14ac:dyDescent="0.3">
      <c r="A294">
        <v>7</v>
      </c>
      <c r="B294" s="5">
        <v>44014.083333333336</v>
      </c>
      <c r="C294">
        <v>1.45</v>
      </c>
      <c r="D294">
        <v>0</v>
      </c>
    </row>
    <row r="295" spans="1:4" x14ac:dyDescent="0.3">
      <c r="A295">
        <v>7</v>
      </c>
      <c r="B295" s="5">
        <v>44014.104166666664</v>
      </c>
      <c r="C295">
        <v>1.44</v>
      </c>
      <c r="D295">
        <v>0</v>
      </c>
    </row>
    <row r="296" spans="1:4" x14ac:dyDescent="0.3">
      <c r="A296">
        <v>7</v>
      </c>
      <c r="B296" s="5">
        <v>44014.125</v>
      </c>
      <c r="C296">
        <v>1.45</v>
      </c>
      <c r="D296">
        <v>0</v>
      </c>
    </row>
    <row r="297" spans="1:4" x14ac:dyDescent="0.3">
      <c r="A297">
        <v>7</v>
      </c>
      <c r="B297" s="5">
        <v>44014.145833333336</v>
      </c>
      <c r="C297">
        <v>1.38</v>
      </c>
      <c r="D297">
        <v>0</v>
      </c>
    </row>
    <row r="298" spans="1:4" x14ac:dyDescent="0.3">
      <c r="A298">
        <v>7</v>
      </c>
      <c r="B298" s="5">
        <v>44014.166666666664</v>
      </c>
      <c r="C298">
        <v>1.45</v>
      </c>
      <c r="D298">
        <v>0.01</v>
      </c>
    </row>
    <row r="299" spans="1:4" x14ac:dyDescent="0.3">
      <c r="A299">
        <v>7</v>
      </c>
      <c r="B299" s="5">
        <v>44014.1875</v>
      </c>
      <c r="C299">
        <v>1.56</v>
      </c>
      <c r="D299">
        <v>0.06</v>
      </c>
    </row>
    <row r="300" spans="1:4" x14ac:dyDescent="0.3">
      <c r="A300">
        <v>7</v>
      </c>
      <c r="B300" s="5">
        <v>44014.208333333336</v>
      </c>
      <c r="C300">
        <v>1.64</v>
      </c>
      <c r="D300">
        <v>0.12</v>
      </c>
    </row>
    <row r="301" spans="1:4" x14ac:dyDescent="0.3">
      <c r="A301">
        <v>7</v>
      </c>
      <c r="B301" s="5">
        <v>44014.229166666664</v>
      </c>
      <c r="C301">
        <v>2</v>
      </c>
      <c r="D301">
        <v>0.2</v>
      </c>
    </row>
    <row r="302" spans="1:4" x14ac:dyDescent="0.3">
      <c r="A302">
        <v>7</v>
      </c>
      <c r="B302" s="5">
        <v>44014.25</v>
      </c>
      <c r="C302">
        <v>2.34</v>
      </c>
      <c r="D302">
        <v>0.6</v>
      </c>
    </row>
    <row r="303" spans="1:4" x14ac:dyDescent="0.3">
      <c r="A303">
        <v>7</v>
      </c>
      <c r="B303" s="5">
        <v>44014.270833333336</v>
      </c>
      <c r="C303">
        <v>2.5299999999999998</v>
      </c>
      <c r="D303">
        <v>0.89</v>
      </c>
    </row>
    <row r="304" spans="1:4" x14ac:dyDescent="0.3">
      <c r="A304">
        <v>7</v>
      </c>
      <c r="B304" s="5">
        <v>44014.291666666664</v>
      </c>
      <c r="C304">
        <v>2.7</v>
      </c>
      <c r="D304">
        <v>1.32</v>
      </c>
    </row>
    <row r="305" spans="1:4" x14ac:dyDescent="0.3">
      <c r="A305">
        <v>7</v>
      </c>
      <c r="B305" s="5">
        <v>44014.3125</v>
      </c>
      <c r="C305">
        <v>2.64</v>
      </c>
      <c r="D305">
        <v>1.43</v>
      </c>
    </row>
    <row r="306" spans="1:4" x14ac:dyDescent="0.3">
      <c r="A306">
        <v>7</v>
      </c>
      <c r="B306" s="5">
        <v>44014.333333333336</v>
      </c>
      <c r="C306">
        <v>2.59</v>
      </c>
      <c r="D306">
        <v>1.33</v>
      </c>
    </row>
    <row r="307" spans="1:4" x14ac:dyDescent="0.3">
      <c r="A307">
        <v>7</v>
      </c>
      <c r="B307" s="5">
        <v>44014.354166666664</v>
      </c>
      <c r="C307">
        <v>2.63</v>
      </c>
      <c r="D307">
        <v>1.85</v>
      </c>
    </row>
    <row r="308" spans="1:4" x14ac:dyDescent="0.3">
      <c r="A308">
        <v>7</v>
      </c>
      <c r="B308" s="5">
        <v>44014.375</v>
      </c>
      <c r="C308">
        <v>2.81</v>
      </c>
      <c r="D308">
        <v>1.92</v>
      </c>
    </row>
    <row r="309" spans="1:4" x14ac:dyDescent="0.3">
      <c r="A309">
        <v>7</v>
      </c>
      <c r="B309" s="5">
        <v>44014.395833333336</v>
      </c>
      <c r="C309">
        <v>2.75</v>
      </c>
      <c r="D309">
        <v>1.7</v>
      </c>
    </row>
    <row r="310" spans="1:4" x14ac:dyDescent="0.3">
      <c r="A310">
        <v>7</v>
      </c>
      <c r="B310" s="5">
        <v>44014.416666666664</v>
      </c>
      <c r="C310">
        <v>2.58</v>
      </c>
      <c r="D310">
        <v>2.5499999999999998</v>
      </c>
    </row>
    <row r="311" spans="1:4" x14ac:dyDescent="0.3">
      <c r="A311">
        <v>7</v>
      </c>
      <c r="B311" s="5">
        <v>44014.4375</v>
      </c>
      <c r="C311">
        <v>2.38</v>
      </c>
      <c r="D311">
        <v>3.38</v>
      </c>
    </row>
    <row r="312" spans="1:4" x14ac:dyDescent="0.3">
      <c r="A312">
        <v>7</v>
      </c>
      <c r="B312" s="5">
        <v>44014.458333333336</v>
      </c>
      <c r="C312">
        <v>2.77</v>
      </c>
      <c r="D312">
        <v>2.4500000000000002</v>
      </c>
    </row>
    <row r="313" spans="1:4" x14ac:dyDescent="0.3">
      <c r="A313">
        <v>7</v>
      </c>
      <c r="B313" s="5">
        <v>44014.479166666664</v>
      </c>
      <c r="C313">
        <v>2.75</v>
      </c>
      <c r="D313">
        <v>1.88</v>
      </c>
    </row>
    <row r="314" spans="1:4" x14ac:dyDescent="0.3">
      <c r="A314">
        <v>7</v>
      </c>
      <c r="B314" s="5">
        <v>44014.5</v>
      </c>
      <c r="C314">
        <v>2.68</v>
      </c>
      <c r="D314">
        <v>2.33</v>
      </c>
    </row>
    <row r="315" spans="1:4" x14ac:dyDescent="0.3">
      <c r="A315">
        <v>7</v>
      </c>
      <c r="B315" s="5">
        <v>44014.520833333336</v>
      </c>
      <c r="C315">
        <v>2.88</v>
      </c>
      <c r="D315">
        <v>0.67</v>
      </c>
    </row>
    <row r="316" spans="1:4" x14ac:dyDescent="0.3">
      <c r="A316">
        <v>7</v>
      </c>
      <c r="B316" s="5">
        <v>44014.541666666664</v>
      </c>
      <c r="C316">
        <v>2.66</v>
      </c>
      <c r="D316">
        <v>1.41</v>
      </c>
    </row>
    <row r="317" spans="1:4" x14ac:dyDescent="0.3">
      <c r="A317">
        <v>7</v>
      </c>
      <c r="B317" s="5">
        <v>44014.5625</v>
      </c>
      <c r="C317">
        <v>2.4500000000000002</v>
      </c>
      <c r="D317">
        <v>2.4</v>
      </c>
    </row>
    <row r="318" spans="1:4" x14ac:dyDescent="0.3">
      <c r="A318">
        <v>7</v>
      </c>
      <c r="B318" s="5">
        <v>44014.583333333336</v>
      </c>
      <c r="C318">
        <v>2.4900000000000002</v>
      </c>
      <c r="D318">
        <v>0.86</v>
      </c>
    </row>
    <row r="319" spans="1:4" x14ac:dyDescent="0.3">
      <c r="A319">
        <v>7</v>
      </c>
      <c r="B319" s="5">
        <v>44014.604166666664</v>
      </c>
      <c r="C319">
        <v>2.4900000000000002</v>
      </c>
      <c r="D319">
        <v>1.31</v>
      </c>
    </row>
    <row r="320" spans="1:4" x14ac:dyDescent="0.3">
      <c r="A320">
        <v>7</v>
      </c>
      <c r="B320" s="5">
        <v>44014.625</v>
      </c>
      <c r="C320">
        <v>2.77</v>
      </c>
      <c r="D320">
        <v>0.97</v>
      </c>
    </row>
    <row r="321" spans="1:4" x14ac:dyDescent="0.3">
      <c r="A321">
        <v>7</v>
      </c>
      <c r="B321" s="5">
        <v>44014.645833333336</v>
      </c>
      <c r="C321">
        <v>3.08</v>
      </c>
      <c r="D321">
        <v>0.39</v>
      </c>
    </row>
    <row r="322" spans="1:4" x14ac:dyDescent="0.3">
      <c r="A322">
        <v>7</v>
      </c>
      <c r="B322" s="5">
        <v>44014.666666666664</v>
      </c>
      <c r="C322">
        <v>3.31</v>
      </c>
      <c r="D322">
        <v>0.83</v>
      </c>
    </row>
    <row r="323" spans="1:4" x14ac:dyDescent="0.3">
      <c r="A323">
        <v>7</v>
      </c>
      <c r="B323" s="5">
        <v>44014.6875</v>
      </c>
      <c r="C323">
        <v>3.56</v>
      </c>
      <c r="D323">
        <v>0.37</v>
      </c>
    </row>
    <row r="324" spans="1:4" x14ac:dyDescent="0.3">
      <c r="A324">
        <v>7</v>
      </c>
      <c r="B324" s="5">
        <v>44014.708333333336</v>
      </c>
      <c r="C324">
        <v>3.42</v>
      </c>
      <c r="D324">
        <v>0.72</v>
      </c>
    </row>
    <row r="325" spans="1:4" x14ac:dyDescent="0.3">
      <c r="A325">
        <v>7</v>
      </c>
      <c r="B325" s="5">
        <v>44014.729166666664</v>
      </c>
      <c r="C325">
        <v>3.26</v>
      </c>
      <c r="D325">
        <v>0.68</v>
      </c>
    </row>
    <row r="326" spans="1:4" x14ac:dyDescent="0.3">
      <c r="A326">
        <v>7</v>
      </c>
      <c r="B326" s="5">
        <v>44014.75</v>
      </c>
      <c r="C326">
        <v>3.11</v>
      </c>
      <c r="D326">
        <v>0.79</v>
      </c>
    </row>
    <row r="327" spans="1:4" x14ac:dyDescent="0.3">
      <c r="A327">
        <v>7</v>
      </c>
      <c r="B327" s="5">
        <v>44014.770833333336</v>
      </c>
      <c r="C327">
        <v>2.84</v>
      </c>
      <c r="D327">
        <v>0.32</v>
      </c>
    </row>
    <row r="328" spans="1:4" x14ac:dyDescent="0.3">
      <c r="A328">
        <v>7</v>
      </c>
      <c r="B328" s="5">
        <v>44014.791666666664</v>
      </c>
      <c r="C328">
        <v>2.69</v>
      </c>
      <c r="D328">
        <v>0.21</v>
      </c>
    </row>
    <row r="329" spans="1:4" x14ac:dyDescent="0.3">
      <c r="A329">
        <v>7</v>
      </c>
      <c r="B329" s="5">
        <v>44014.8125</v>
      </c>
      <c r="C329">
        <v>2.52</v>
      </c>
      <c r="D329">
        <v>0.12</v>
      </c>
    </row>
    <row r="330" spans="1:4" x14ac:dyDescent="0.3">
      <c r="A330">
        <v>7</v>
      </c>
      <c r="B330" s="5">
        <v>44014.833333333336</v>
      </c>
      <c r="C330">
        <v>2.52</v>
      </c>
      <c r="D330">
        <v>0.02</v>
      </c>
    </row>
    <row r="331" spans="1:4" x14ac:dyDescent="0.3">
      <c r="A331">
        <v>7</v>
      </c>
      <c r="B331" s="5">
        <v>44014.854166666664</v>
      </c>
      <c r="C331">
        <v>2.5099999999999998</v>
      </c>
      <c r="D331">
        <v>0</v>
      </c>
    </row>
    <row r="332" spans="1:4" x14ac:dyDescent="0.3">
      <c r="A332">
        <v>7</v>
      </c>
      <c r="B332" s="5">
        <v>44014.875</v>
      </c>
      <c r="C332">
        <v>2.44</v>
      </c>
      <c r="D332">
        <v>0</v>
      </c>
    </row>
    <row r="333" spans="1:4" x14ac:dyDescent="0.3">
      <c r="A333">
        <v>7</v>
      </c>
      <c r="B333" s="5">
        <v>44014.895833333336</v>
      </c>
      <c r="C333">
        <v>2.2799999999999998</v>
      </c>
      <c r="D333">
        <v>0</v>
      </c>
    </row>
    <row r="334" spans="1:4" x14ac:dyDescent="0.3">
      <c r="A334">
        <v>7</v>
      </c>
      <c r="B334" s="5">
        <v>44014.916666666664</v>
      </c>
      <c r="C334">
        <v>2.0299999999999998</v>
      </c>
      <c r="D334">
        <v>0</v>
      </c>
    </row>
    <row r="335" spans="1:4" x14ac:dyDescent="0.3">
      <c r="A335">
        <v>7</v>
      </c>
      <c r="B335" s="5">
        <v>44014.9375</v>
      </c>
      <c r="C335">
        <v>1.8</v>
      </c>
      <c r="D335">
        <v>0</v>
      </c>
    </row>
    <row r="336" spans="1:4" x14ac:dyDescent="0.3">
      <c r="A336">
        <v>7</v>
      </c>
      <c r="B336" s="5">
        <v>44014.958333333336</v>
      </c>
      <c r="C336">
        <v>1.72</v>
      </c>
      <c r="D336">
        <v>0</v>
      </c>
    </row>
    <row r="337" spans="1:4" x14ac:dyDescent="0.3">
      <c r="A337">
        <v>7</v>
      </c>
      <c r="B337" s="5">
        <v>44014.979166666664</v>
      </c>
      <c r="C337">
        <v>1.61</v>
      </c>
      <c r="D33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8B7C7-C325-435E-BC15-224E34A60E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9" baseType="lpstr">
      <vt:lpstr>Optimiser</vt:lpstr>
      <vt:lpstr>Result</vt:lpstr>
      <vt:lpstr>task4_results</vt:lpstr>
      <vt:lpstr>ActualvsForecastvsbenchmark</vt:lpstr>
      <vt:lpstr>task4_Day7results</vt:lpstr>
      <vt:lpstr>task4ForecastsPVandDemand_Run3_</vt:lpstr>
      <vt:lpstr>task4_expected</vt:lpstr>
      <vt:lpstr>task4_actual</vt:lpstr>
      <vt:lpstr>task4_benchmark</vt:lpstr>
      <vt:lpstr>Chart1</vt:lpstr>
      <vt:lpstr>Result!Bd</vt:lpstr>
      <vt:lpstr>Bd</vt:lpstr>
      <vt:lpstr>Result!Bmax</vt:lpstr>
      <vt:lpstr>Bmax</vt:lpstr>
      <vt:lpstr>Bmin</vt:lpstr>
      <vt:lpstr>Result!Cd</vt:lpstr>
      <vt:lpstr>Cd</vt:lpstr>
      <vt:lpstr>Result!Cd_1</vt:lpstr>
      <vt:lpstr>Cd_1</vt:lpstr>
      <vt:lpstr>Result!Cmax</vt:lpstr>
      <vt:lpstr>Cmax</vt:lpstr>
      <vt:lpstr>Result!Cmin</vt:lpstr>
      <vt:lpstr>Cmin</vt:lpstr>
      <vt:lpstr>Result!Gd</vt:lpstr>
      <vt:lpstr>Gd</vt:lpstr>
      <vt:lpstr>Result!Ld</vt:lpstr>
      <vt:lpstr>Ld</vt:lpstr>
      <vt:lpstr>Result!NetFeederDemand</vt:lpstr>
      <vt:lpstr>NetFeederDemand</vt:lpstr>
      <vt:lpstr>NFD_actual</vt:lpstr>
      <vt:lpstr>NFD_optimised</vt:lpstr>
      <vt:lpstr>Result!Pd</vt:lpstr>
      <vt:lpstr>Pd</vt:lpstr>
      <vt:lpstr>Result!peak</vt:lpstr>
      <vt:lpstr>peak</vt:lpstr>
      <vt:lpstr>peak_actual</vt:lpstr>
      <vt:lpstr>Result!PVd</vt:lpstr>
      <vt:lpstr>PVd</vt:lpstr>
      <vt:lpstr>PVdgoal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Duggal</dc:creator>
  <cp:lastModifiedBy>Bhanu Duggal</cp:lastModifiedBy>
  <cp:lastPrinted>2021-03-24T08:39:15Z</cp:lastPrinted>
  <dcterms:created xsi:type="dcterms:W3CDTF">2015-06-05T18:17:20Z</dcterms:created>
  <dcterms:modified xsi:type="dcterms:W3CDTF">2021-03-24T08:39:45Z</dcterms:modified>
</cp:coreProperties>
</file>