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8BAEBBD8-E758-E246-A825-3C8C37449DAF}" xr6:coauthVersionLast="45" xr6:coauthVersionMax="45" xr10:uidLastSave="{00000000-0000-0000-0000-000000000000}"/>
  <bookViews>
    <workbookView xWindow="0" yWindow="460" windowWidth="28800" windowHeight="19180" activeTab="2" xr2:uid="{F3CA6A85-1115-7645-940B-AB59F541C353}"/>
  </bookViews>
  <sheets>
    <sheet name="tt" sheetId="3" r:id="rId1"/>
    <sheet name="speed up" sheetId="1" r:id="rId2"/>
    <sheet name="Sheet1" sheetId="4" r:id="rId3"/>
    <sheet name="Sheet2" sheetId="2" r:id="rId4"/>
    <sheet name="Monar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1" i="4" l="1"/>
  <c r="C150" i="4"/>
  <c r="B136" i="4"/>
  <c r="D160" i="4"/>
  <c r="C136" i="4"/>
  <c r="F138" i="4"/>
  <c r="E134" i="4"/>
  <c r="G134" i="4"/>
  <c r="E138" i="4" l="1"/>
  <c r="F113" i="4"/>
  <c r="F55" i="4"/>
  <c r="E55" i="4"/>
  <c r="D58" i="4"/>
  <c r="G50" i="4"/>
  <c r="F50" i="4"/>
  <c r="Q69" i="4"/>
  <c r="P69" i="4"/>
  <c r="O69" i="4"/>
  <c r="N69" i="4"/>
  <c r="P71" i="4" s="1"/>
  <c r="Q71" i="4" l="1"/>
  <c r="O71" i="4"/>
  <c r="L8" i="1"/>
  <c r="M20" i="1"/>
  <c r="L20" i="1"/>
  <c r="K20" i="1"/>
  <c r="M21" i="1" s="1"/>
  <c r="M8" i="1"/>
  <c r="K8" i="1"/>
  <c r="M9" i="1" l="1"/>
  <c r="L21" i="1"/>
  <c r="L9" i="1"/>
  <c r="E21" i="1"/>
  <c r="D21" i="1"/>
  <c r="C21" i="1"/>
  <c r="E22" i="1" s="1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6" i="2"/>
  <c r="E9" i="1"/>
  <c r="D9" i="1"/>
  <c r="C9" i="1"/>
  <c r="D10" i="1" l="1"/>
  <c r="D22" i="1"/>
  <c r="E10" i="1"/>
  <c r="C31" i="1"/>
  <c r="C30" i="1"/>
</calcChain>
</file>

<file path=xl/sharedStrings.xml><?xml version="1.0" encoding="utf-8"?>
<sst xmlns="http://schemas.openxmlformats.org/spreadsheetml/2006/main" count="65" uniqueCount="33">
  <si>
    <t>Iteration</t>
  </si>
  <si>
    <t>Without OpenMP</t>
  </si>
  <si>
    <t>With OpenMP (static)</t>
  </si>
  <si>
    <t>With OpenMP(dynamic)</t>
  </si>
  <si>
    <t>Packsize</t>
  </si>
  <si>
    <t>MAX RANDOM</t>
  </si>
  <si>
    <t>Speedup</t>
  </si>
  <si>
    <t>static</t>
  </si>
  <si>
    <t>dynamic</t>
  </si>
  <si>
    <t>Total Time</t>
  </si>
  <si>
    <t>Total Messages</t>
  </si>
  <si>
    <t>Total Messages between Nodes</t>
  </si>
  <si>
    <t>Total Messages with base</t>
  </si>
  <si>
    <t>Total Activation</t>
  </si>
  <si>
    <t>Encryption</t>
  </si>
  <si>
    <t>Total Activations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</si>
  <si>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</si>
  <si>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</si>
  <si>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</si>
  <si>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</si>
  <si>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</si>
  <si>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</si>
  <si>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Average Time</t>
  </si>
  <si>
    <t>Run 1</t>
  </si>
  <si>
    <t>Run 2</t>
  </si>
  <si>
    <t>`</t>
  </si>
  <si>
    <t>Decrypt</t>
  </si>
  <si>
    <t>No</t>
  </si>
  <si>
    <t>Static</t>
  </si>
  <si>
    <t>None</t>
  </si>
  <si>
    <t>Dyanamic</t>
  </si>
  <si>
    <t>Dyan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</si>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</sst>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/>
    <xf numFmtId="0" fontId="0" fillId="0" borderId="0" xfId="0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Messages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tt!$G$4:$G$103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5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8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10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6</c:v>
                </c:pt>
                <c:pt idx="52">
                  <c:v>0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8</c:v>
                </c:pt>
                <c:pt idx="68">
                  <c:v>3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7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2</c:v>
                </c:pt>
                <c:pt idx="78">
                  <c:v>13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2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11</c:v>
                </c:pt>
                <c:pt idx="95">
                  <c:v>4</c:v>
                </c:pt>
                <c:pt idx="96">
                  <c:v>3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b="1"/>
              <a:t>Activations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tt!$I$4:$I$103</c:f>
              <c:numCache>
                <c:formatCode>General</c:formatCode>
                <c:ptCount val="10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3</c:v>
                </c:pt>
                <c:pt idx="7">
                  <c:v>18</c:v>
                </c:pt>
                <c:pt idx="8">
                  <c:v>9</c:v>
                </c:pt>
                <c:pt idx="9">
                  <c:v>12</c:v>
                </c:pt>
                <c:pt idx="10">
                  <c:v>24</c:v>
                </c:pt>
                <c:pt idx="11">
                  <c:v>9</c:v>
                </c:pt>
                <c:pt idx="12">
                  <c:v>21</c:v>
                </c:pt>
                <c:pt idx="13">
                  <c:v>15</c:v>
                </c:pt>
                <c:pt idx="14">
                  <c:v>30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12</c:v>
                </c:pt>
                <c:pt idx="19">
                  <c:v>15</c:v>
                </c:pt>
                <c:pt idx="20">
                  <c:v>6</c:v>
                </c:pt>
                <c:pt idx="21">
                  <c:v>15</c:v>
                </c:pt>
                <c:pt idx="22">
                  <c:v>6</c:v>
                </c:pt>
                <c:pt idx="23">
                  <c:v>21</c:v>
                </c:pt>
                <c:pt idx="24">
                  <c:v>15</c:v>
                </c:pt>
                <c:pt idx="25">
                  <c:v>12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24</c:v>
                </c:pt>
                <c:pt idx="31">
                  <c:v>9</c:v>
                </c:pt>
                <c:pt idx="32">
                  <c:v>3</c:v>
                </c:pt>
                <c:pt idx="33">
                  <c:v>12</c:v>
                </c:pt>
                <c:pt idx="34">
                  <c:v>12</c:v>
                </c:pt>
                <c:pt idx="35">
                  <c:v>6</c:v>
                </c:pt>
                <c:pt idx="36">
                  <c:v>9</c:v>
                </c:pt>
                <c:pt idx="37">
                  <c:v>15</c:v>
                </c:pt>
                <c:pt idx="38">
                  <c:v>6</c:v>
                </c:pt>
                <c:pt idx="39">
                  <c:v>24</c:v>
                </c:pt>
                <c:pt idx="40">
                  <c:v>15</c:v>
                </c:pt>
                <c:pt idx="41">
                  <c:v>9</c:v>
                </c:pt>
                <c:pt idx="42">
                  <c:v>18</c:v>
                </c:pt>
                <c:pt idx="43">
                  <c:v>12</c:v>
                </c:pt>
                <c:pt idx="44">
                  <c:v>9</c:v>
                </c:pt>
                <c:pt idx="45">
                  <c:v>14</c:v>
                </c:pt>
                <c:pt idx="46">
                  <c:v>30</c:v>
                </c:pt>
                <c:pt idx="47">
                  <c:v>0</c:v>
                </c:pt>
                <c:pt idx="48">
                  <c:v>9</c:v>
                </c:pt>
                <c:pt idx="49">
                  <c:v>9</c:v>
                </c:pt>
                <c:pt idx="50">
                  <c:v>6</c:v>
                </c:pt>
                <c:pt idx="51">
                  <c:v>18</c:v>
                </c:pt>
                <c:pt idx="52">
                  <c:v>0</c:v>
                </c:pt>
                <c:pt idx="53">
                  <c:v>18</c:v>
                </c:pt>
                <c:pt idx="54">
                  <c:v>19</c:v>
                </c:pt>
                <c:pt idx="55">
                  <c:v>15</c:v>
                </c:pt>
                <c:pt idx="56">
                  <c:v>22</c:v>
                </c:pt>
                <c:pt idx="57">
                  <c:v>12</c:v>
                </c:pt>
                <c:pt idx="58">
                  <c:v>21</c:v>
                </c:pt>
                <c:pt idx="59">
                  <c:v>12</c:v>
                </c:pt>
                <c:pt idx="60">
                  <c:v>6</c:v>
                </c:pt>
                <c:pt idx="61">
                  <c:v>9</c:v>
                </c:pt>
                <c:pt idx="62">
                  <c:v>36</c:v>
                </c:pt>
                <c:pt idx="63">
                  <c:v>12</c:v>
                </c:pt>
                <c:pt idx="64">
                  <c:v>9</c:v>
                </c:pt>
                <c:pt idx="65">
                  <c:v>9</c:v>
                </c:pt>
                <c:pt idx="66">
                  <c:v>0</c:v>
                </c:pt>
                <c:pt idx="67">
                  <c:v>24</c:v>
                </c:pt>
                <c:pt idx="68">
                  <c:v>9</c:v>
                </c:pt>
                <c:pt idx="69">
                  <c:v>20</c:v>
                </c:pt>
                <c:pt idx="70">
                  <c:v>19</c:v>
                </c:pt>
                <c:pt idx="71">
                  <c:v>21</c:v>
                </c:pt>
                <c:pt idx="72">
                  <c:v>15</c:v>
                </c:pt>
                <c:pt idx="73">
                  <c:v>22</c:v>
                </c:pt>
                <c:pt idx="74">
                  <c:v>21</c:v>
                </c:pt>
                <c:pt idx="75">
                  <c:v>12</c:v>
                </c:pt>
                <c:pt idx="76">
                  <c:v>15</c:v>
                </c:pt>
                <c:pt idx="77">
                  <c:v>6</c:v>
                </c:pt>
                <c:pt idx="78">
                  <c:v>39</c:v>
                </c:pt>
                <c:pt idx="79">
                  <c:v>9</c:v>
                </c:pt>
                <c:pt idx="80">
                  <c:v>3</c:v>
                </c:pt>
                <c:pt idx="81">
                  <c:v>12</c:v>
                </c:pt>
                <c:pt idx="82">
                  <c:v>6</c:v>
                </c:pt>
                <c:pt idx="83">
                  <c:v>24</c:v>
                </c:pt>
                <c:pt idx="84">
                  <c:v>12</c:v>
                </c:pt>
                <c:pt idx="85">
                  <c:v>20</c:v>
                </c:pt>
                <c:pt idx="86">
                  <c:v>19</c:v>
                </c:pt>
                <c:pt idx="87">
                  <c:v>21</c:v>
                </c:pt>
                <c:pt idx="88">
                  <c:v>18</c:v>
                </c:pt>
                <c:pt idx="89">
                  <c:v>22</c:v>
                </c:pt>
                <c:pt idx="90">
                  <c:v>18</c:v>
                </c:pt>
                <c:pt idx="91">
                  <c:v>22</c:v>
                </c:pt>
                <c:pt idx="92">
                  <c:v>12</c:v>
                </c:pt>
                <c:pt idx="93">
                  <c:v>13</c:v>
                </c:pt>
                <c:pt idx="94">
                  <c:v>33</c:v>
                </c:pt>
                <c:pt idx="95">
                  <c:v>12</c:v>
                </c:pt>
                <c:pt idx="96">
                  <c:v>10</c:v>
                </c:pt>
                <c:pt idx="97">
                  <c:v>15</c:v>
                </c:pt>
                <c:pt idx="98">
                  <c:v>9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F449-A07D-14FBDF038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576175"/>
        <c:axId val="1709098239"/>
      </c:lineChart>
      <c:catAx>
        <c:axId val="17265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98239"/>
        <c:crosses val="autoZero"/>
        <c:auto val="1"/>
        <c:lblAlgn val="ctr"/>
        <c:lblOffset val="100"/>
        <c:noMultiLvlLbl val="0"/>
      </c:catAx>
      <c:valAx>
        <c:axId val="17090982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ofActivations</a:t>
                </a:r>
                <a:r>
                  <a:rPr lang="en-US" baseline="0"/>
                  <a:t> Per Iterration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657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118802</xdr:colOff>
      <xdr:row>50</xdr:row>
      <xdr:rowOff>72175</xdr:rowOff>
    </xdr:from>
    <xdr:to>
      <xdr:col>25</xdr:col>
      <xdr:colOff>455352</xdr:colOff>
      <xdr:row>82</xdr:row>
      <xdr:rowOff>27725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604024</xdr:colOff>
      <xdr:row>3</xdr:row>
      <xdr:rowOff>49876</xdr:rowOff>
    </xdr:from>
    <xdr:to>
      <xdr:col>25</xdr:col>
      <xdr:colOff>805107</xdr:colOff>
      <xdr:row>35</xdr:row>
      <xdr:rowOff>107026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C4973-BEBF-BD46-BAA0-C683A428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I460"/>
  <sheetViews>
    <sheetView showGridLines="0" topLeftCell="A44" zoomScaleNormal="100" workbookViewId="0">
      <selection activeCell="F82" sqref="F82"/>
    </sheetView>
  </sheetViews>
  <sheetFormatPr baseColWidth="10" defaultRowHeight="16" x14ac:dyDescent="0.2"/>
  <cols>
    <col min="2" max="2" width="13.33203125" customWidth="1"/>
    <col min="3" max="3" width="13.1640625" customWidth="1"/>
  </cols>
  <sheetData>
    <row r="1" spans="1:9" x14ac:dyDescent="0.2">
      <c r="A1" t="s">
        <v>0</v>
      </c>
      <c r="B1" t="s">
        <v>21</v>
      </c>
      <c r="C1" t="s">
        <v>16</v>
      </c>
      <c r="D1" t="s">
        <v>17</v>
      </c>
    </row>
    <row r="2" spans="1:9" x14ac:dyDescent="0.2">
      <c r="A2">
        <v>2</v>
      </c>
      <c r="B2">
        <v>3</v>
      </c>
      <c r="C2">
        <v>3</v>
      </c>
      <c r="D2">
        <v>1</v>
      </c>
    </row>
    <row r="3" spans="1:9" x14ac:dyDescent="0.2">
      <c r="A3">
        <v>2</v>
      </c>
      <c r="B3">
        <v>6</v>
      </c>
      <c r="C3">
        <v>3</v>
      </c>
      <c r="D3">
        <v>2</v>
      </c>
      <c r="F3" t="s">
        <v>18</v>
      </c>
      <c r="G3" t="s">
        <v>19</v>
      </c>
      <c r="I3" t="s">
        <v>20</v>
      </c>
    </row>
    <row r="4" spans="1:9" x14ac:dyDescent="0.2">
      <c r="A4">
        <v>2</v>
      </c>
      <c r="B4">
        <v>9</v>
      </c>
      <c r="C4">
        <v>3</v>
      </c>
      <c r="D4">
        <v>3</v>
      </c>
      <c r="F4">
        <v>1</v>
      </c>
      <c r="G4">
        <f>COUNTIF($A$2:$A$460,1)</f>
        <v>0</v>
      </c>
      <c r="I4">
        <f>SUMIF($A$2:$A$460,1,$C$2:$C$460)</f>
        <v>0</v>
      </c>
    </row>
    <row r="5" spans="1:9" x14ac:dyDescent="0.2">
      <c r="A5">
        <v>3</v>
      </c>
      <c r="B5">
        <v>12</v>
      </c>
      <c r="C5">
        <v>3</v>
      </c>
      <c r="D5">
        <v>4</v>
      </c>
      <c r="F5">
        <v>2</v>
      </c>
      <c r="G5">
        <f>COUNTIF($A$2:$A$460,2)</f>
        <v>3</v>
      </c>
      <c r="I5">
        <f>SUMIF($A$2:$A$460,2,$C$2:$C$460)</f>
        <v>9</v>
      </c>
    </row>
    <row r="6" spans="1:9" x14ac:dyDescent="0.2">
      <c r="A6">
        <v>3</v>
      </c>
      <c r="B6">
        <v>15</v>
      </c>
      <c r="C6">
        <v>3</v>
      </c>
      <c r="D6">
        <v>5</v>
      </c>
      <c r="F6">
        <v>3</v>
      </c>
      <c r="G6">
        <f>COUNTIF($A$2:$A$460,3)</f>
        <v>4</v>
      </c>
      <c r="I6">
        <f>SUMIF($A$2:$A$460,3,$C$2:$C$460)</f>
        <v>12</v>
      </c>
    </row>
    <row r="7" spans="1:9" x14ac:dyDescent="0.2">
      <c r="A7">
        <v>3</v>
      </c>
      <c r="B7">
        <v>18</v>
      </c>
      <c r="C7">
        <v>3</v>
      </c>
      <c r="D7">
        <v>6</v>
      </c>
      <c r="F7">
        <v>4</v>
      </c>
      <c r="G7">
        <f>COUNTIF($A$2:$A$460,4)</f>
        <v>5</v>
      </c>
      <c r="I7">
        <f>SUMIF($A$2:$A$460,4,$C$2:$C$460)</f>
        <v>15</v>
      </c>
    </row>
    <row r="8" spans="1:9" x14ac:dyDescent="0.2">
      <c r="A8">
        <v>3</v>
      </c>
      <c r="B8">
        <v>21</v>
      </c>
      <c r="C8">
        <v>3</v>
      </c>
      <c r="D8">
        <v>7</v>
      </c>
      <c r="F8">
        <v>5</v>
      </c>
      <c r="G8">
        <f>COUNTIF($A$2:$A$460,5)</f>
        <v>6</v>
      </c>
      <c r="I8">
        <f>SUMIF($A$2:$A$460,5,$C$2:$C$460)</f>
        <v>18</v>
      </c>
    </row>
    <row r="9" spans="1:9" x14ac:dyDescent="0.2">
      <c r="A9">
        <v>4</v>
      </c>
      <c r="B9">
        <v>24</v>
      </c>
      <c r="C9">
        <v>3</v>
      </c>
      <c r="D9">
        <v>8</v>
      </c>
      <c r="F9">
        <v>6</v>
      </c>
      <c r="G9">
        <f>COUNTIF($A$2:$A$460,6)</f>
        <v>4</v>
      </c>
      <c r="I9">
        <f>SUMIF($A$2:$A$460,6,$C$2:$C$460)</f>
        <v>12</v>
      </c>
    </row>
    <row r="10" spans="1:9" x14ac:dyDescent="0.2">
      <c r="A10">
        <v>4</v>
      </c>
      <c r="B10">
        <v>27</v>
      </c>
      <c r="C10">
        <v>3</v>
      </c>
      <c r="D10">
        <v>9</v>
      </c>
      <c r="F10">
        <v>7</v>
      </c>
      <c r="G10">
        <f>COUNTIF($A$2:$A$460,7)</f>
        <v>1</v>
      </c>
      <c r="I10">
        <f>SUMIF($A$2:$A$460,7,$C$2:$C$460)</f>
        <v>3</v>
      </c>
    </row>
    <row r="11" spans="1:9" x14ac:dyDescent="0.2">
      <c r="A11">
        <v>4</v>
      </c>
      <c r="B11">
        <v>30</v>
      </c>
      <c r="C11">
        <v>3</v>
      </c>
      <c r="D11">
        <v>10</v>
      </c>
      <c r="F11">
        <v>8</v>
      </c>
      <c r="G11">
        <f>COUNTIF($A$2:$A$460,8)</f>
        <v>6</v>
      </c>
      <c r="I11">
        <f>SUMIF($A$2:$A$460,8,$C$2:$C$460)</f>
        <v>18</v>
      </c>
    </row>
    <row r="12" spans="1:9" x14ac:dyDescent="0.2">
      <c r="A12">
        <v>4</v>
      </c>
      <c r="B12">
        <v>33</v>
      </c>
      <c r="C12">
        <v>3</v>
      </c>
      <c r="D12">
        <v>11</v>
      </c>
      <c r="F12">
        <v>9</v>
      </c>
      <c r="G12">
        <f>COUNTIF($A$2:$A$460,9)</f>
        <v>3</v>
      </c>
      <c r="I12">
        <f>SUMIF($A$2:$A$460,9,$C$2:$C$460)</f>
        <v>9</v>
      </c>
    </row>
    <row r="13" spans="1:9" x14ac:dyDescent="0.2">
      <c r="A13">
        <v>4</v>
      </c>
      <c r="B13">
        <v>36</v>
      </c>
      <c r="C13">
        <v>3</v>
      </c>
      <c r="D13">
        <v>12</v>
      </c>
      <c r="F13">
        <v>10</v>
      </c>
      <c r="G13">
        <f>COUNTIF($A$2:$A$460,10)</f>
        <v>4</v>
      </c>
      <c r="I13">
        <f>SUMIF($A$2:$A$460,10,$C$2:$C$460)</f>
        <v>12</v>
      </c>
    </row>
    <row r="14" spans="1:9" x14ac:dyDescent="0.2">
      <c r="A14">
        <v>5</v>
      </c>
      <c r="B14">
        <v>39</v>
      </c>
      <c r="C14">
        <v>3</v>
      </c>
      <c r="D14">
        <v>13</v>
      </c>
      <c r="F14">
        <v>11</v>
      </c>
      <c r="G14">
        <f>COUNTIF($A$2:$A$460,11)</f>
        <v>8</v>
      </c>
      <c r="I14">
        <f>SUMIF($A$2:$A$460,11,$C$2:$C$460)</f>
        <v>24</v>
      </c>
    </row>
    <row r="15" spans="1:9" x14ac:dyDescent="0.2">
      <c r="A15">
        <v>5</v>
      </c>
      <c r="B15">
        <v>42</v>
      </c>
      <c r="C15">
        <v>3</v>
      </c>
      <c r="D15">
        <v>14</v>
      </c>
      <c r="F15">
        <v>12</v>
      </c>
      <c r="G15">
        <f>COUNTIF($A$2:$A$460,12)</f>
        <v>3</v>
      </c>
      <c r="I15">
        <f>SUMIF($A$2:$A$460,12,$C$2:$C$460)</f>
        <v>9</v>
      </c>
    </row>
    <row r="16" spans="1:9" x14ac:dyDescent="0.2">
      <c r="A16">
        <v>5</v>
      </c>
      <c r="B16">
        <v>45</v>
      </c>
      <c r="C16">
        <v>3</v>
      </c>
      <c r="D16">
        <v>15</v>
      </c>
      <c r="F16">
        <v>13</v>
      </c>
      <c r="G16">
        <f>COUNTIF($A$2:$A$460,13)</f>
        <v>7</v>
      </c>
      <c r="I16">
        <f>SUMIF($A$2:$A$460,13,$C$2:$C$460)</f>
        <v>21</v>
      </c>
    </row>
    <row r="17" spans="1:9" x14ac:dyDescent="0.2">
      <c r="A17">
        <v>5</v>
      </c>
      <c r="B17">
        <v>48</v>
      </c>
      <c r="C17">
        <v>3</v>
      </c>
      <c r="D17">
        <v>16</v>
      </c>
      <c r="F17">
        <v>14</v>
      </c>
      <c r="G17">
        <f>COUNTIF($A$2:$A$460,14)</f>
        <v>3</v>
      </c>
      <c r="I17">
        <f>SUMIF($A$2:$A$460,4,$C$2:$C$460)</f>
        <v>15</v>
      </c>
    </row>
    <row r="18" spans="1:9" x14ac:dyDescent="0.2">
      <c r="A18">
        <v>5</v>
      </c>
      <c r="B18">
        <v>51</v>
      </c>
      <c r="C18">
        <v>3</v>
      </c>
      <c r="D18">
        <v>17</v>
      </c>
      <c r="F18">
        <v>15</v>
      </c>
      <c r="G18">
        <f>COUNTIF($A$2:$A$460,15)</f>
        <v>10</v>
      </c>
      <c r="I18">
        <f>SUMIF($A$2:$A$460,15,$C$2:$C$460)</f>
        <v>30</v>
      </c>
    </row>
    <row r="19" spans="1:9" x14ac:dyDescent="0.2">
      <c r="A19">
        <v>5</v>
      </c>
      <c r="B19">
        <v>54</v>
      </c>
      <c r="C19">
        <v>3</v>
      </c>
      <c r="D19">
        <v>18</v>
      </c>
      <c r="F19">
        <v>16</v>
      </c>
      <c r="G19">
        <f>COUNTIF($A$2:$A$460,16)</f>
        <v>3</v>
      </c>
      <c r="I19">
        <f>SUMIF($A$2:$A$460,16,$C$2:$C$460)</f>
        <v>9</v>
      </c>
    </row>
    <row r="20" spans="1:9" x14ac:dyDescent="0.2">
      <c r="A20">
        <v>6</v>
      </c>
      <c r="B20">
        <v>57</v>
      </c>
      <c r="C20">
        <v>3</v>
      </c>
      <c r="D20">
        <v>19</v>
      </c>
      <c r="F20">
        <v>17</v>
      </c>
      <c r="G20">
        <f>COUNTIF($A$2:$A$460,17)</f>
        <v>1</v>
      </c>
      <c r="I20">
        <f>SUMIF($A$2:$A$460,17,$C$2:$C$460)</f>
        <v>3</v>
      </c>
    </row>
    <row r="21" spans="1:9" x14ac:dyDescent="0.2">
      <c r="A21">
        <v>6</v>
      </c>
      <c r="B21">
        <v>60</v>
      </c>
      <c r="C21">
        <v>3</v>
      </c>
      <c r="D21">
        <v>20</v>
      </c>
      <c r="F21">
        <v>18</v>
      </c>
      <c r="G21">
        <f>COUNTIF($A$2:$A$460,18)</f>
        <v>3</v>
      </c>
      <c r="I21">
        <f>SUMIF($A$2:$A$460,18,$C$2:$C$460)</f>
        <v>9</v>
      </c>
    </row>
    <row r="22" spans="1:9" x14ac:dyDescent="0.2">
      <c r="A22">
        <v>6</v>
      </c>
      <c r="B22">
        <v>63</v>
      </c>
      <c r="C22">
        <v>3</v>
      </c>
      <c r="D22">
        <v>21</v>
      </c>
      <c r="F22">
        <v>19</v>
      </c>
      <c r="G22">
        <f>COUNTIF($A$2:$A$460,19)</f>
        <v>4</v>
      </c>
      <c r="I22">
        <f>SUMIF($A$2:$A$460,19,$C$2:$C$460)</f>
        <v>12</v>
      </c>
    </row>
    <row r="23" spans="1:9" x14ac:dyDescent="0.2">
      <c r="A23">
        <v>6</v>
      </c>
      <c r="B23">
        <v>66</v>
      </c>
      <c r="C23">
        <v>3</v>
      </c>
      <c r="D23">
        <v>22</v>
      </c>
      <c r="F23">
        <v>20</v>
      </c>
      <c r="G23">
        <f>COUNTIF($A$2:$A$460,20)</f>
        <v>5</v>
      </c>
      <c r="I23">
        <f>SUMIF($A$2:$A$460,20,$C$2:$C$460)</f>
        <v>15</v>
      </c>
    </row>
    <row r="24" spans="1:9" x14ac:dyDescent="0.2">
      <c r="A24">
        <v>7</v>
      </c>
      <c r="B24">
        <v>69</v>
      </c>
      <c r="C24">
        <v>3</v>
      </c>
      <c r="D24">
        <v>23</v>
      </c>
      <c r="F24">
        <v>21</v>
      </c>
      <c r="G24">
        <f>COUNTIF($A$2:$A$460,21)</f>
        <v>2</v>
      </c>
      <c r="I24">
        <f>SUMIF($A$2:$A$460,21,$C$2:$C$460)</f>
        <v>6</v>
      </c>
    </row>
    <row r="25" spans="1:9" x14ac:dyDescent="0.2">
      <c r="A25">
        <v>8</v>
      </c>
      <c r="B25">
        <v>72</v>
      </c>
      <c r="C25">
        <v>3</v>
      </c>
      <c r="D25">
        <v>24</v>
      </c>
      <c r="F25">
        <v>22</v>
      </c>
      <c r="G25">
        <f>COUNTIF($A$2:$A$460,22)</f>
        <v>5</v>
      </c>
      <c r="I25">
        <f>SUMIF($A$2:$A$460,22,$C$2:$C$460)</f>
        <v>15</v>
      </c>
    </row>
    <row r="26" spans="1:9" x14ac:dyDescent="0.2">
      <c r="A26">
        <v>8</v>
      </c>
      <c r="B26">
        <v>75</v>
      </c>
      <c r="C26">
        <v>3</v>
      </c>
      <c r="D26">
        <v>25</v>
      </c>
      <c r="F26">
        <v>23</v>
      </c>
      <c r="G26">
        <f>COUNTIF($A$2:$A$460,23)</f>
        <v>2</v>
      </c>
      <c r="I26">
        <f>SUMIF($A$2:$A$460,23,$C$2:$C$460)</f>
        <v>6</v>
      </c>
    </row>
    <row r="27" spans="1:9" x14ac:dyDescent="0.2">
      <c r="A27">
        <v>8</v>
      </c>
      <c r="B27">
        <v>78</v>
      </c>
      <c r="C27">
        <v>3</v>
      </c>
      <c r="D27">
        <v>26</v>
      </c>
      <c r="F27">
        <v>24</v>
      </c>
      <c r="G27">
        <f>COUNTIF($A$2:$A$460,24)</f>
        <v>7</v>
      </c>
      <c r="I27">
        <f>SUMIF($A$2:$A$460,24,$C$2:$C$460)</f>
        <v>21</v>
      </c>
    </row>
    <row r="28" spans="1:9" x14ac:dyDescent="0.2">
      <c r="A28">
        <v>8</v>
      </c>
      <c r="B28">
        <v>81</v>
      </c>
      <c r="C28">
        <v>3</v>
      </c>
      <c r="D28">
        <v>27</v>
      </c>
      <c r="F28">
        <v>25</v>
      </c>
      <c r="G28">
        <f>COUNTIF($A$2:$A$460,25)</f>
        <v>5</v>
      </c>
      <c r="I28">
        <f>SUMIF($A$2:$A$460,25,$C$2:$C$460)</f>
        <v>15</v>
      </c>
    </row>
    <row r="29" spans="1:9" x14ac:dyDescent="0.2">
      <c r="A29">
        <v>8</v>
      </c>
      <c r="B29">
        <v>84</v>
      </c>
      <c r="C29">
        <v>3</v>
      </c>
      <c r="D29">
        <v>28</v>
      </c>
      <c r="F29">
        <v>26</v>
      </c>
      <c r="G29">
        <f>COUNTIF($A$2:$A$460,26)</f>
        <v>4</v>
      </c>
      <c r="I29">
        <f>SUMIF($A$2:$A$460,26,$C$2:$C$460)</f>
        <v>12</v>
      </c>
    </row>
    <row r="30" spans="1:9" x14ac:dyDescent="0.2">
      <c r="A30">
        <v>8</v>
      </c>
      <c r="B30">
        <v>87</v>
      </c>
      <c r="C30">
        <v>3</v>
      </c>
      <c r="D30">
        <v>29</v>
      </c>
      <c r="F30">
        <v>27</v>
      </c>
      <c r="G30">
        <f>COUNTIF($A$2:$A$460,27)</f>
        <v>6</v>
      </c>
      <c r="I30">
        <f>SUMIF($A$2:$A$460,27,$C$2:$C$460)</f>
        <v>18</v>
      </c>
    </row>
    <row r="31" spans="1:9" x14ac:dyDescent="0.2">
      <c r="A31">
        <v>9</v>
      </c>
      <c r="B31">
        <v>90</v>
      </c>
      <c r="C31">
        <v>3</v>
      </c>
      <c r="D31">
        <v>30</v>
      </c>
      <c r="F31">
        <v>28</v>
      </c>
      <c r="G31">
        <f>COUNTIF($A$2:$A$460,28)</f>
        <v>4</v>
      </c>
      <c r="I31">
        <f>SUMIF($A$2:$A$460,28,$C$2:$C$460)</f>
        <v>12</v>
      </c>
    </row>
    <row r="32" spans="1:9" x14ac:dyDescent="0.2">
      <c r="A32">
        <v>9</v>
      </c>
      <c r="B32">
        <v>93</v>
      </c>
      <c r="C32">
        <v>3</v>
      </c>
      <c r="D32">
        <v>31</v>
      </c>
      <c r="F32">
        <v>29</v>
      </c>
      <c r="G32">
        <f>COUNTIF($A$2:$A$460,29)</f>
        <v>3</v>
      </c>
      <c r="I32">
        <f>SUMIF($A$2:$A$460,29,$C$2:$C$460)</f>
        <v>9</v>
      </c>
    </row>
    <row r="33" spans="1:9" x14ac:dyDescent="0.2">
      <c r="A33">
        <v>9</v>
      </c>
      <c r="B33">
        <v>96</v>
      </c>
      <c r="C33">
        <v>3</v>
      </c>
      <c r="D33">
        <v>32</v>
      </c>
      <c r="F33">
        <v>30</v>
      </c>
      <c r="G33">
        <f>COUNTIF($A$2:$A$460,30)</f>
        <v>5</v>
      </c>
      <c r="I33">
        <f>SUMIF($A$2:$A$460,30,$C$2:$C$460)</f>
        <v>17</v>
      </c>
    </row>
    <row r="34" spans="1:9" x14ac:dyDescent="0.2">
      <c r="A34">
        <v>10</v>
      </c>
      <c r="B34">
        <v>99</v>
      </c>
      <c r="C34">
        <v>3</v>
      </c>
      <c r="D34">
        <v>33</v>
      </c>
      <c r="F34">
        <v>31</v>
      </c>
      <c r="G34">
        <f>COUNTIF($A$2:$A$460,31)</f>
        <v>8</v>
      </c>
      <c r="I34">
        <f>SUMIF($A$2:$A$460,31,$C$2:$C$460)</f>
        <v>24</v>
      </c>
    </row>
    <row r="35" spans="1:9" x14ac:dyDescent="0.2">
      <c r="A35">
        <v>10</v>
      </c>
      <c r="B35">
        <v>102</v>
      </c>
      <c r="C35">
        <v>3</v>
      </c>
      <c r="D35">
        <v>34</v>
      </c>
      <c r="F35">
        <v>32</v>
      </c>
      <c r="G35">
        <f>COUNTIF($A$2:$A$460,32)</f>
        <v>3</v>
      </c>
      <c r="I35">
        <f>SUMIF($A$2:$A$460,32,$C$2:$C$460)</f>
        <v>9</v>
      </c>
    </row>
    <row r="36" spans="1:9" x14ac:dyDescent="0.2">
      <c r="A36">
        <v>10</v>
      </c>
      <c r="B36">
        <v>105</v>
      </c>
      <c r="C36">
        <v>3</v>
      </c>
      <c r="D36">
        <v>35</v>
      </c>
      <c r="F36">
        <v>33</v>
      </c>
      <c r="G36">
        <f>COUNTIF($A$2:$A$460,33)</f>
        <v>1</v>
      </c>
      <c r="I36">
        <f>SUMIF($A$2:$A$460,33,$C$2:$C$460)</f>
        <v>3</v>
      </c>
    </row>
    <row r="37" spans="1:9" x14ac:dyDescent="0.2">
      <c r="A37">
        <v>10</v>
      </c>
      <c r="B37">
        <v>108</v>
      </c>
      <c r="C37">
        <v>3</v>
      </c>
      <c r="D37">
        <v>36</v>
      </c>
      <c r="F37">
        <v>34</v>
      </c>
      <c r="G37">
        <f>COUNTIF($A$2:$A$460,34)</f>
        <v>4</v>
      </c>
      <c r="I37">
        <f>SUMIF($A$2:$A$460,34,$C$2:$C$460)</f>
        <v>12</v>
      </c>
    </row>
    <row r="38" spans="1:9" x14ac:dyDescent="0.2">
      <c r="A38">
        <v>11</v>
      </c>
      <c r="B38">
        <v>111</v>
      </c>
      <c r="C38">
        <v>3</v>
      </c>
      <c r="D38">
        <v>37</v>
      </c>
      <c r="F38">
        <v>35</v>
      </c>
      <c r="G38">
        <f>COUNTIF($A$2:$A$460,35)</f>
        <v>4</v>
      </c>
      <c r="I38">
        <f>SUMIF($A$2:$A$460,35,$C$2:$C$460)</f>
        <v>12</v>
      </c>
    </row>
    <row r="39" spans="1:9" x14ac:dyDescent="0.2">
      <c r="A39">
        <v>11</v>
      </c>
      <c r="B39">
        <v>114</v>
      </c>
      <c r="C39">
        <v>3</v>
      </c>
      <c r="D39">
        <v>38</v>
      </c>
      <c r="F39">
        <v>36</v>
      </c>
      <c r="G39">
        <f>COUNTIF($A$2:$A$460,36)</f>
        <v>2</v>
      </c>
      <c r="I39">
        <f>SUMIF($A$2:$A$460,36,$C$2:$C$460)</f>
        <v>6</v>
      </c>
    </row>
    <row r="40" spans="1:9" x14ac:dyDescent="0.2">
      <c r="A40">
        <v>11</v>
      </c>
      <c r="B40">
        <v>117</v>
      </c>
      <c r="C40">
        <v>3</v>
      </c>
      <c r="D40">
        <v>39</v>
      </c>
      <c r="F40">
        <v>37</v>
      </c>
      <c r="G40">
        <f>COUNTIF($A$2:$A$460,37)</f>
        <v>3</v>
      </c>
      <c r="I40">
        <f>SUMIF($A$2:$A$460,37,$C$2:$C$460)</f>
        <v>9</v>
      </c>
    </row>
    <row r="41" spans="1:9" x14ac:dyDescent="0.2">
      <c r="A41">
        <v>11</v>
      </c>
      <c r="B41">
        <v>120</v>
      </c>
      <c r="C41">
        <v>3</v>
      </c>
      <c r="D41">
        <v>40</v>
      </c>
      <c r="F41">
        <v>38</v>
      </c>
      <c r="G41">
        <f>COUNTIF($A$2:$A$460,38)</f>
        <v>5</v>
      </c>
      <c r="I41">
        <f>SUMIF($A$2:$A$460,38,$C$2:$C$460)</f>
        <v>15</v>
      </c>
    </row>
    <row r="42" spans="1:9" x14ac:dyDescent="0.2">
      <c r="A42">
        <v>11</v>
      </c>
      <c r="B42">
        <v>123</v>
      </c>
      <c r="C42">
        <v>3</v>
      </c>
      <c r="D42">
        <v>41</v>
      </c>
      <c r="F42">
        <v>39</v>
      </c>
      <c r="G42">
        <f>COUNTIF($A$2:$A$460,39)</f>
        <v>2</v>
      </c>
      <c r="I42">
        <f>SUMIF($A$2:$A$460,39,$C$2:$C$460)</f>
        <v>6</v>
      </c>
    </row>
    <row r="43" spans="1:9" x14ac:dyDescent="0.2">
      <c r="A43">
        <v>11</v>
      </c>
      <c r="B43">
        <v>126</v>
      </c>
      <c r="C43">
        <v>3</v>
      </c>
      <c r="D43">
        <v>42</v>
      </c>
      <c r="F43">
        <v>40</v>
      </c>
      <c r="G43">
        <f>COUNTIF($A$2:$A$460,40)</f>
        <v>8</v>
      </c>
      <c r="I43">
        <f>SUMIF($A$2:$A$460,40,$C$2:$C$460)</f>
        <v>24</v>
      </c>
    </row>
    <row r="44" spans="1:9" x14ac:dyDescent="0.2">
      <c r="A44">
        <v>11</v>
      </c>
      <c r="B44">
        <v>132</v>
      </c>
      <c r="C44">
        <v>3</v>
      </c>
      <c r="D44">
        <v>44</v>
      </c>
      <c r="F44">
        <v>41</v>
      </c>
      <c r="G44">
        <f>COUNTIF($A$2:$A$460,41)</f>
        <v>5</v>
      </c>
      <c r="I44">
        <f>SUMIF($A$2:$A$460,41,$C$2:$C$460)</f>
        <v>15</v>
      </c>
    </row>
    <row r="45" spans="1:9" x14ac:dyDescent="0.2">
      <c r="A45">
        <v>11</v>
      </c>
      <c r="B45">
        <v>141</v>
      </c>
      <c r="C45">
        <v>3</v>
      </c>
      <c r="D45">
        <v>47</v>
      </c>
      <c r="F45">
        <v>42</v>
      </c>
      <c r="G45">
        <f>COUNTIF($A$2:$A$460,42)</f>
        <v>3</v>
      </c>
      <c r="I45">
        <f>SUMIF($A$2:$A$460,42,$C$2:$C$460)</f>
        <v>9</v>
      </c>
    </row>
    <row r="46" spans="1:9" x14ac:dyDescent="0.2">
      <c r="A46">
        <v>12</v>
      </c>
      <c r="B46">
        <v>129</v>
      </c>
      <c r="C46">
        <v>3</v>
      </c>
      <c r="D46">
        <v>43</v>
      </c>
      <c r="F46">
        <v>43</v>
      </c>
      <c r="G46">
        <f>COUNTIF($A$2:$A$460,43)</f>
        <v>6</v>
      </c>
      <c r="I46">
        <f>SUMIF($A$2:$A$460,43,$C$2:$C$460)</f>
        <v>18</v>
      </c>
    </row>
    <row r="47" spans="1:9" x14ac:dyDescent="0.2">
      <c r="A47">
        <v>12</v>
      </c>
      <c r="B47">
        <v>135</v>
      </c>
      <c r="C47">
        <v>3</v>
      </c>
      <c r="D47">
        <v>45</v>
      </c>
      <c r="F47">
        <v>44</v>
      </c>
      <c r="G47">
        <f>COUNTIF($A$2:$A$460,44)</f>
        <v>4</v>
      </c>
      <c r="I47">
        <f>SUMIF($A$2:$A$460,44,$C$2:$C$460)</f>
        <v>12</v>
      </c>
    </row>
    <row r="48" spans="1:9" x14ac:dyDescent="0.2">
      <c r="A48">
        <v>12</v>
      </c>
      <c r="B48">
        <v>138</v>
      </c>
      <c r="C48">
        <v>3</v>
      </c>
      <c r="D48">
        <v>46</v>
      </c>
      <c r="F48">
        <v>45</v>
      </c>
      <c r="G48">
        <f>COUNTIF($A$2:$A$460,45)</f>
        <v>3</v>
      </c>
      <c r="I48">
        <f>SUMIF($A$2:$A$460,45,$C$2:$C$460)</f>
        <v>9</v>
      </c>
    </row>
    <row r="49" spans="1:9" x14ac:dyDescent="0.2">
      <c r="A49">
        <v>13</v>
      </c>
      <c r="B49">
        <v>144</v>
      </c>
      <c r="C49">
        <v>3</v>
      </c>
      <c r="D49">
        <v>48</v>
      </c>
      <c r="F49">
        <v>46</v>
      </c>
      <c r="G49">
        <f>COUNTIF($A$2:$A$460,46)</f>
        <v>4</v>
      </c>
      <c r="I49">
        <f>SUMIF($A$2:$A$460,46,$C$2:$C$460)</f>
        <v>14</v>
      </c>
    </row>
    <row r="50" spans="1:9" x14ac:dyDescent="0.2">
      <c r="A50">
        <v>13</v>
      </c>
      <c r="B50">
        <v>147</v>
      </c>
      <c r="C50">
        <v>3</v>
      </c>
      <c r="D50">
        <v>49</v>
      </c>
      <c r="F50">
        <v>47</v>
      </c>
      <c r="G50">
        <f>COUNTIF($A$2:$A$460,47)</f>
        <v>10</v>
      </c>
      <c r="I50">
        <f>SUMIF($A$2:$A$460,47,$C$2:$C$460)</f>
        <v>30</v>
      </c>
    </row>
    <row r="51" spans="1:9" x14ac:dyDescent="0.2">
      <c r="A51">
        <v>13</v>
      </c>
      <c r="B51">
        <v>150</v>
      </c>
      <c r="C51">
        <v>3</v>
      </c>
      <c r="D51">
        <v>50</v>
      </c>
      <c r="F51">
        <v>48</v>
      </c>
      <c r="G51">
        <f>COUNTIF($A$2:$A$460,48)</f>
        <v>0</v>
      </c>
      <c r="I51">
        <f>SUMIF($A$2:$A$460,48,$C$2:$C$460)</f>
        <v>0</v>
      </c>
    </row>
    <row r="52" spans="1:9" x14ac:dyDescent="0.2">
      <c r="A52">
        <v>13</v>
      </c>
      <c r="B52">
        <v>153</v>
      </c>
      <c r="C52">
        <v>3</v>
      </c>
      <c r="D52">
        <v>51</v>
      </c>
      <c r="F52">
        <v>49</v>
      </c>
      <c r="G52">
        <f>COUNTIF($A$2:$A$460,49)</f>
        <v>3</v>
      </c>
      <c r="I52">
        <f>SUMIF($A$2:$A$460,49,$C$2:$C$460)</f>
        <v>9</v>
      </c>
    </row>
    <row r="53" spans="1:9" x14ac:dyDescent="0.2">
      <c r="A53">
        <v>13</v>
      </c>
      <c r="B53">
        <v>156</v>
      </c>
      <c r="C53">
        <v>3</v>
      </c>
      <c r="D53">
        <v>52</v>
      </c>
      <c r="F53">
        <v>50</v>
      </c>
      <c r="G53">
        <f>COUNTIF($A$2:$A$460,50)</f>
        <v>3</v>
      </c>
      <c r="I53">
        <f>SUMIF($A$2:$A$460,50,$C$2:$C$460)</f>
        <v>9</v>
      </c>
    </row>
    <row r="54" spans="1:9" x14ac:dyDescent="0.2">
      <c r="A54">
        <v>13</v>
      </c>
      <c r="B54">
        <v>163</v>
      </c>
      <c r="C54">
        <v>3</v>
      </c>
      <c r="D54">
        <v>54</v>
      </c>
      <c r="F54">
        <v>51</v>
      </c>
      <c r="G54">
        <f>COUNTIF($A$2:$A$460,51)</f>
        <v>2</v>
      </c>
      <c r="I54">
        <f>SUMIF($A$2:$A$460,51,$C$2:$C$460)</f>
        <v>6</v>
      </c>
    </row>
    <row r="55" spans="1:9" x14ac:dyDescent="0.2">
      <c r="A55">
        <v>13</v>
      </c>
      <c r="B55">
        <v>166</v>
      </c>
      <c r="C55">
        <v>3</v>
      </c>
      <c r="D55">
        <v>55</v>
      </c>
      <c r="F55">
        <v>52</v>
      </c>
      <c r="G55">
        <f>COUNTIF($A$2:$A$460,52)</f>
        <v>6</v>
      </c>
      <c r="I55">
        <f>SUMIF($A$2:$A$460,52,$C$2:$C$460)</f>
        <v>18</v>
      </c>
    </row>
    <row r="56" spans="1:9" x14ac:dyDescent="0.2">
      <c r="A56">
        <v>14</v>
      </c>
      <c r="B56">
        <v>160</v>
      </c>
      <c r="C56">
        <v>4</v>
      </c>
      <c r="D56">
        <v>53</v>
      </c>
      <c r="F56">
        <v>53</v>
      </c>
      <c r="G56">
        <f>COUNTIF($A$2:$A$460,53)</f>
        <v>0</v>
      </c>
      <c r="I56">
        <f>SUMIF($A$2:$A$460,53,$C$2:$C$460)</f>
        <v>0</v>
      </c>
    </row>
    <row r="57" spans="1:9" x14ac:dyDescent="0.2">
      <c r="A57">
        <v>14</v>
      </c>
      <c r="B57">
        <v>169</v>
      </c>
      <c r="C57">
        <v>3</v>
      </c>
      <c r="D57">
        <v>56</v>
      </c>
      <c r="F57">
        <v>54</v>
      </c>
      <c r="G57">
        <f>COUNTIF($A$2:$A$460,54)</f>
        <v>6</v>
      </c>
      <c r="I57">
        <f>SUMIF($A$2:$A$460,54,$C$2:$C$460)</f>
        <v>18</v>
      </c>
    </row>
    <row r="58" spans="1:9" x14ac:dyDescent="0.2">
      <c r="A58">
        <v>14</v>
      </c>
      <c r="B58">
        <v>172</v>
      </c>
      <c r="C58">
        <v>3</v>
      </c>
      <c r="D58">
        <v>57</v>
      </c>
      <c r="F58">
        <v>55</v>
      </c>
      <c r="G58">
        <f>COUNTIF($A$2:$A$460,55)</f>
        <v>6</v>
      </c>
      <c r="I58">
        <f>SUMIF($A$2:$A$460,55,$C$2:$C$460)</f>
        <v>19</v>
      </c>
    </row>
    <row r="59" spans="1:9" x14ac:dyDescent="0.2">
      <c r="A59">
        <v>15</v>
      </c>
      <c r="B59">
        <v>175</v>
      </c>
      <c r="C59">
        <v>3</v>
      </c>
      <c r="D59">
        <v>58</v>
      </c>
      <c r="F59">
        <v>56</v>
      </c>
      <c r="G59">
        <f>COUNTIF($A$2:$A$460,56)</f>
        <v>5</v>
      </c>
      <c r="I59">
        <f>SUMIF($A$2:$A$460,56,$C$2:$C$460)</f>
        <v>15</v>
      </c>
    </row>
    <row r="60" spans="1:9" x14ac:dyDescent="0.2">
      <c r="A60">
        <v>15</v>
      </c>
      <c r="B60">
        <v>178</v>
      </c>
      <c r="C60">
        <v>3</v>
      </c>
      <c r="D60">
        <v>59</v>
      </c>
      <c r="F60">
        <v>57</v>
      </c>
      <c r="G60">
        <f>COUNTIF($A$2:$A$460,57)</f>
        <v>7</v>
      </c>
      <c r="I60">
        <f>SUMIF($A$2:$A$460,57,$C$2:$C$460)</f>
        <v>22</v>
      </c>
    </row>
    <row r="61" spans="1:9" x14ac:dyDescent="0.2">
      <c r="A61">
        <v>15</v>
      </c>
      <c r="B61">
        <v>181</v>
      </c>
      <c r="C61">
        <v>3</v>
      </c>
      <c r="D61">
        <v>60</v>
      </c>
      <c r="F61">
        <v>58</v>
      </c>
      <c r="G61">
        <f>COUNTIF($A$2:$A$460,58)</f>
        <v>4</v>
      </c>
      <c r="I61">
        <f>SUMIF($A$2:$A$460,58,$C$2:$C$460)</f>
        <v>12</v>
      </c>
    </row>
    <row r="62" spans="1:9" x14ac:dyDescent="0.2">
      <c r="A62">
        <v>15</v>
      </c>
      <c r="B62">
        <v>184</v>
      </c>
      <c r="C62">
        <v>3</v>
      </c>
      <c r="D62">
        <v>61</v>
      </c>
      <c r="F62">
        <v>59</v>
      </c>
      <c r="G62">
        <f>COUNTIF($A$2:$A$460,59)</f>
        <v>7</v>
      </c>
      <c r="I62">
        <f>SUMIF($A$2:$A$460,59,$C$2:$C$460)</f>
        <v>21</v>
      </c>
    </row>
    <row r="63" spans="1:9" x14ac:dyDescent="0.2">
      <c r="A63">
        <v>15</v>
      </c>
      <c r="B63">
        <v>187</v>
      </c>
      <c r="C63">
        <v>3</v>
      </c>
      <c r="D63">
        <v>62</v>
      </c>
      <c r="F63">
        <v>60</v>
      </c>
      <c r="G63">
        <f>COUNTIF($A$2:$A$460,60)</f>
        <v>4</v>
      </c>
      <c r="I63">
        <f>SUMIF($A$2:$A$460,60,$C$2:$C$460)</f>
        <v>12</v>
      </c>
    </row>
    <row r="64" spans="1:9" x14ac:dyDescent="0.2">
      <c r="A64">
        <v>15</v>
      </c>
      <c r="B64">
        <v>190</v>
      </c>
      <c r="C64">
        <v>3</v>
      </c>
      <c r="D64">
        <v>63</v>
      </c>
      <c r="F64">
        <v>61</v>
      </c>
      <c r="G64">
        <f>COUNTIF($A$2:$A$460,61)</f>
        <v>2</v>
      </c>
      <c r="I64">
        <f>SUMIF($A$2:$A$460,61,$C$2:$C$460)</f>
        <v>6</v>
      </c>
    </row>
    <row r="65" spans="1:9" x14ac:dyDescent="0.2">
      <c r="A65">
        <v>15</v>
      </c>
      <c r="B65">
        <v>193</v>
      </c>
      <c r="C65">
        <v>3</v>
      </c>
      <c r="D65">
        <v>64</v>
      </c>
      <c r="F65">
        <v>62</v>
      </c>
      <c r="G65">
        <f>COUNTIF($A$2:$A$460,62)</f>
        <v>3</v>
      </c>
      <c r="I65">
        <f>SUMIF($A$2:$A$460,62,$C$2:$C$460)</f>
        <v>9</v>
      </c>
    </row>
    <row r="66" spans="1:9" x14ac:dyDescent="0.2">
      <c r="A66">
        <v>15</v>
      </c>
      <c r="B66">
        <v>196</v>
      </c>
      <c r="C66">
        <v>3</v>
      </c>
      <c r="D66">
        <v>65</v>
      </c>
      <c r="F66">
        <v>63</v>
      </c>
      <c r="G66">
        <f>COUNTIF($A$2:$A$460,63)</f>
        <v>12</v>
      </c>
      <c r="I66">
        <f>SUMIF($A$2:$A$460,63,$C$2:$C$460)</f>
        <v>36</v>
      </c>
    </row>
    <row r="67" spans="1:9" x14ac:dyDescent="0.2">
      <c r="A67">
        <v>15</v>
      </c>
      <c r="B67">
        <v>205</v>
      </c>
      <c r="C67">
        <v>3</v>
      </c>
      <c r="D67">
        <v>68</v>
      </c>
      <c r="F67">
        <v>64</v>
      </c>
      <c r="G67">
        <f>COUNTIF($A$2:$A$460,64)</f>
        <v>4</v>
      </c>
      <c r="I67">
        <f>SUMIF($A$2:$A$460,64,$C$2:$C$460)</f>
        <v>12</v>
      </c>
    </row>
    <row r="68" spans="1:9" x14ac:dyDescent="0.2">
      <c r="A68">
        <v>15</v>
      </c>
      <c r="B68">
        <v>211</v>
      </c>
      <c r="C68">
        <v>3</v>
      </c>
      <c r="D68">
        <v>70</v>
      </c>
      <c r="F68">
        <v>65</v>
      </c>
      <c r="G68">
        <f>COUNTIF($A$2:$A$460,65)</f>
        <v>3</v>
      </c>
      <c r="I68">
        <f>SUMIF($A$2:$A$460,65,$C$2:$C$460)</f>
        <v>9</v>
      </c>
    </row>
    <row r="69" spans="1:9" x14ac:dyDescent="0.2">
      <c r="A69">
        <v>16</v>
      </c>
      <c r="B69">
        <v>199</v>
      </c>
      <c r="C69">
        <v>3</v>
      </c>
      <c r="D69">
        <v>66</v>
      </c>
      <c r="F69">
        <v>66</v>
      </c>
      <c r="G69">
        <f>COUNTIF($A$2:$A$460,66)</f>
        <v>3</v>
      </c>
      <c r="I69">
        <f>SUMIF($A$2:$A$460,66,$C$2:$C$460)</f>
        <v>9</v>
      </c>
    </row>
    <row r="70" spans="1:9" x14ac:dyDescent="0.2">
      <c r="A70">
        <v>16</v>
      </c>
      <c r="B70">
        <v>202</v>
      </c>
      <c r="C70">
        <v>3</v>
      </c>
      <c r="D70">
        <v>67</v>
      </c>
      <c r="F70">
        <v>67</v>
      </c>
      <c r="G70">
        <f>COUNTIF($A$2:$A$460,67)</f>
        <v>2</v>
      </c>
      <c r="I70">
        <f>SUMIF($A$2:$A$460,671,$C$2:$C$460)</f>
        <v>0</v>
      </c>
    </row>
    <row r="71" spans="1:9" x14ac:dyDescent="0.2">
      <c r="A71">
        <v>16</v>
      </c>
      <c r="B71">
        <v>208</v>
      </c>
      <c r="C71">
        <v>3</v>
      </c>
      <c r="D71">
        <v>69</v>
      </c>
      <c r="F71">
        <v>68</v>
      </c>
      <c r="G71">
        <f>COUNTIF($A$2:$A$460,68)</f>
        <v>8</v>
      </c>
      <c r="I71">
        <f>SUMIF($A$2:$A$460,68,$C$2:$C$460)</f>
        <v>24</v>
      </c>
    </row>
    <row r="72" spans="1:9" x14ac:dyDescent="0.2">
      <c r="A72">
        <v>17</v>
      </c>
      <c r="B72">
        <v>214</v>
      </c>
      <c r="C72">
        <v>3</v>
      </c>
      <c r="D72">
        <v>71</v>
      </c>
      <c r="F72">
        <v>69</v>
      </c>
      <c r="G72">
        <f>COUNTIF($A$2:$A$460,69)</f>
        <v>3</v>
      </c>
      <c r="I72">
        <f>SUMIF($A$2:$A$460,69,$C$2:$C$460)</f>
        <v>9</v>
      </c>
    </row>
    <row r="73" spans="1:9" x14ac:dyDescent="0.2">
      <c r="A73">
        <v>18</v>
      </c>
      <c r="B73">
        <v>217</v>
      </c>
      <c r="C73">
        <v>3</v>
      </c>
      <c r="D73">
        <v>72</v>
      </c>
      <c r="F73">
        <v>70</v>
      </c>
      <c r="G73">
        <f>COUNTIF($A$2:$A$460,70)</f>
        <v>6</v>
      </c>
      <c r="I73">
        <f>SUMIF($A$2:$A$460,70,$C$2:$C$460)</f>
        <v>20</v>
      </c>
    </row>
    <row r="74" spans="1:9" x14ac:dyDescent="0.2">
      <c r="A74">
        <v>18</v>
      </c>
      <c r="B74">
        <v>220</v>
      </c>
      <c r="C74">
        <v>3</v>
      </c>
      <c r="D74">
        <v>73</v>
      </c>
      <c r="F74">
        <v>71</v>
      </c>
      <c r="G74">
        <f>COUNTIF($A$2:$A$460,71)</f>
        <v>6</v>
      </c>
      <c r="I74">
        <f>SUMIF($A$2:$A$460,71,$C$2:$C$460)</f>
        <v>19</v>
      </c>
    </row>
    <row r="75" spans="1:9" x14ac:dyDescent="0.2">
      <c r="A75">
        <v>18</v>
      </c>
      <c r="B75">
        <v>223</v>
      </c>
      <c r="C75">
        <v>3</v>
      </c>
      <c r="D75">
        <v>74</v>
      </c>
      <c r="F75">
        <v>72</v>
      </c>
      <c r="G75">
        <f>COUNTIF($A$2:$A$460,72)</f>
        <v>7</v>
      </c>
      <c r="I75">
        <f>SUMIF($A$2:$A$460,72,$C$2:$C$460)</f>
        <v>21</v>
      </c>
    </row>
    <row r="76" spans="1:9" x14ac:dyDescent="0.2">
      <c r="A76">
        <v>19</v>
      </c>
      <c r="B76">
        <v>226</v>
      </c>
      <c r="C76">
        <v>3</v>
      </c>
      <c r="D76">
        <v>75</v>
      </c>
      <c r="F76">
        <v>73</v>
      </c>
      <c r="G76">
        <f>COUNTIF($A$2:$A$460,73)</f>
        <v>5</v>
      </c>
      <c r="I76">
        <f>SUMIF($A$2:$A$460,73,$C$2:$C$460)</f>
        <v>15</v>
      </c>
    </row>
    <row r="77" spans="1:9" x14ac:dyDescent="0.2">
      <c r="A77">
        <v>19</v>
      </c>
      <c r="B77">
        <v>229</v>
      </c>
      <c r="C77">
        <v>3</v>
      </c>
      <c r="D77">
        <v>76</v>
      </c>
      <c r="F77">
        <v>74</v>
      </c>
      <c r="G77">
        <f>COUNTIF($A$2:$A$460,74)</f>
        <v>7</v>
      </c>
      <c r="I77">
        <f>SUMIF($A$2:$A$460,74,$C$2:$C$460)</f>
        <v>22</v>
      </c>
    </row>
    <row r="78" spans="1:9" x14ac:dyDescent="0.2">
      <c r="A78">
        <v>19</v>
      </c>
      <c r="B78">
        <v>232</v>
      </c>
      <c r="C78">
        <v>3</v>
      </c>
      <c r="D78">
        <v>77</v>
      </c>
      <c r="F78">
        <v>75</v>
      </c>
      <c r="G78">
        <f>COUNTIF($A$2:$A$460,75)</f>
        <v>7</v>
      </c>
      <c r="I78">
        <f>SUMIF($A$2:$A$460,75,$C$2:$C$460)</f>
        <v>21</v>
      </c>
    </row>
    <row r="79" spans="1:9" x14ac:dyDescent="0.2">
      <c r="A79">
        <v>19</v>
      </c>
      <c r="B79">
        <v>235</v>
      </c>
      <c r="C79">
        <v>3</v>
      </c>
      <c r="D79">
        <v>78</v>
      </c>
      <c r="F79">
        <v>76</v>
      </c>
      <c r="G79">
        <f>COUNTIF($A$2:$A$460,76)</f>
        <v>4</v>
      </c>
      <c r="I79">
        <f>SUMIF($A$2:$A$460,76,$C$2:$C$460)</f>
        <v>12</v>
      </c>
    </row>
    <row r="80" spans="1:9" x14ac:dyDescent="0.2">
      <c r="A80">
        <v>20</v>
      </c>
      <c r="B80">
        <v>238</v>
      </c>
      <c r="C80">
        <v>3</v>
      </c>
      <c r="D80">
        <v>79</v>
      </c>
      <c r="F80">
        <v>77</v>
      </c>
      <c r="G80">
        <f>COUNTIF($A$2:$A$460,77)</f>
        <v>5</v>
      </c>
      <c r="I80">
        <f>SUMIF($A$2:$A$460,77,$C$2:$C$460)</f>
        <v>15</v>
      </c>
    </row>
    <row r="81" spans="1:9" x14ac:dyDescent="0.2">
      <c r="A81">
        <v>20</v>
      </c>
      <c r="B81">
        <v>241</v>
      </c>
      <c r="C81">
        <v>3</v>
      </c>
      <c r="D81">
        <v>80</v>
      </c>
      <c r="F81">
        <v>78</v>
      </c>
      <c r="G81">
        <f>COUNTIF($A$2:$A$460,78)</f>
        <v>2</v>
      </c>
      <c r="I81">
        <f>SUMIF($A$2:$A$460,78,$C$2:$C$460)</f>
        <v>6</v>
      </c>
    </row>
    <row r="82" spans="1:9" x14ac:dyDescent="0.2">
      <c r="A82">
        <v>20</v>
      </c>
      <c r="B82">
        <v>244</v>
      </c>
      <c r="C82">
        <v>3</v>
      </c>
      <c r="D82">
        <v>81</v>
      </c>
      <c r="F82">
        <v>79</v>
      </c>
      <c r="G82">
        <f>COUNTIF($A$2:$A$460,79)</f>
        <v>13</v>
      </c>
      <c r="I82">
        <f>SUMIF($A$2:$A$460,79,$C$2:$C$460)</f>
        <v>39</v>
      </c>
    </row>
    <row r="83" spans="1:9" x14ac:dyDescent="0.2">
      <c r="A83">
        <v>20</v>
      </c>
      <c r="B83">
        <v>247</v>
      </c>
      <c r="C83">
        <v>3</v>
      </c>
      <c r="D83">
        <v>82</v>
      </c>
      <c r="F83">
        <v>80</v>
      </c>
      <c r="G83">
        <f>COUNTIF($A$2:$A$460,80)</f>
        <v>3</v>
      </c>
      <c r="I83">
        <f>SUMIF($A$2:$A$460,80,$C$2:$C$460)</f>
        <v>9</v>
      </c>
    </row>
    <row r="84" spans="1:9" x14ac:dyDescent="0.2">
      <c r="A84">
        <v>20</v>
      </c>
      <c r="B84">
        <v>250</v>
      </c>
      <c r="C84">
        <v>3</v>
      </c>
      <c r="D84">
        <v>83</v>
      </c>
      <c r="F84">
        <v>81</v>
      </c>
      <c r="G84">
        <f>COUNTIF($A$2:$A$460,81)</f>
        <v>1</v>
      </c>
      <c r="I84">
        <f>SUMIF($A$2:$A$460,81,$C$2:$C$460)</f>
        <v>3</v>
      </c>
    </row>
    <row r="85" spans="1:9" x14ac:dyDescent="0.2">
      <c r="A85">
        <v>21</v>
      </c>
      <c r="B85">
        <v>253</v>
      </c>
      <c r="C85">
        <v>3</v>
      </c>
      <c r="D85">
        <v>84</v>
      </c>
      <c r="F85">
        <v>82</v>
      </c>
      <c r="G85">
        <f>COUNTIF($A$2:$A$460,82)</f>
        <v>4</v>
      </c>
      <c r="I85">
        <f>SUMIF($A$2:$A$460,82,$C$2:$C$460)</f>
        <v>12</v>
      </c>
    </row>
    <row r="86" spans="1:9" x14ac:dyDescent="0.2">
      <c r="A86">
        <v>21</v>
      </c>
      <c r="B86">
        <v>256</v>
      </c>
      <c r="C86">
        <v>3</v>
      </c>
      <c r="D86">
        <v>85</v>
      </c>
      <c r="F86">
        <v>83</v>
      </c>
      <c r="G86">
        <f>COUNTIF($A$2:$A$460,83)</f>
        <v>2</v>
      </c>
      <c r="I86">
        <f>SUMIF($A$2:$A$460,83,$C$2:$C$460)</f>
        <v>6</v>
      </c>
    </row>
    <row r="87" spans="1:9" x14ac:dyDescent="0.2">
      <c r="A87">
        <v>22</v>
      </c>
      <c r="B87">
        <v>259</v>
      </c>
      <c r="C87">
        <v>3</v>
      </c>
      <c r="D87">
        <v>86</v>
      </c>
      <c r="F87">
        <v>84</v>
      </c>
      <c r="G87">
        <f>COUNTIF($A$2:$A$460,84)</f>
        <v>8</v>
      </c>
      <c r="I87">
        <f>SUMIF($A$2:$A$460,84,$C$2:$C$460)</f>
        <v>24</v>
      </c>
    </row>
    <row r="88" spans="1:9" x14ac:dyDescent="0.2">
      <c r="A88">
        <v>22</v>
      </c>
      <c r="B88">
        <v>262</v>
      </c>
      <c r="C88">
        <v>3</v>
      </c>
      <c r="D88">
        <v>87</v>
      </c>
      <c r="F88">
        <v>85</v>
      </c>
      <c r="G88">
        <f>COUNTIF($A$2:$A$460,85)</f>
        <v>4</v>
      </c>
      <c r="I88">
        <f>SUMIF($A$2:$A$460,85,$C$2:$C$460)</f>
        <v>12</v>
      </c>
    </row>
    <row r="89" spans="1:9" x14ac:dyDescent="0.2">
      <c r="A89">
        <v>22</v>
      </c>
      <c r="B89">
        <v>265</v>
      </c>
      <c r="C89">
        <v>3</v>
      </c>
      <c r="D89">
        <v>88</v>
      </c>
      <c r="F89">
        <v>86</v>
      </c>
      <c r="G89">
        <f>COUNTIF($A$2:$A$460,86)</f>
        <v>6</v>
      </c>
      <c r="I89">
        <f>SUMIF($A$2:$A$460,86,$C$2:$C$460)</f>
        <v>20</v>
      </c>
    </row>
    <row r="90" spans="1:9" x14ac:dyDescent="0.2">
      <c r="A90">
        <v>22</v>
      </c>
      <c r="B90">
        <v>268</v>
      </c>
      <c r="C90">
        <v>3</v>
      </c>
      <c r="D90">
        <v>89</v>
      </c>
      <c r="F90">
        <v>87</v>
      </c>
      <c r="G90">
        <f>COUNTIF($A$2:$A$460,87)</f>
        <v>6</v>
      </c>
      <c r="I90">
        <f>SUMIF($A$2:$A$460,87,$C$2:$C$460)</f>
        <v>19</v>
      </c>
    </row>
    <row r="91" spans="1:9" x14ac:dyDescent="0.2">
      <c r="A91">
        <v>22</v>
      </c>
      <c r="B91">
        <v>271</v>
      </c>
      <c r="C91">
        <v>3</v>
      </c>
      <c r="D91">
        <v>90</v>
      </c>
      <c r="F91">
        <v>88</v>
      </c>
      <c r="G91">
        <f>COUNTIF($A$2:$A$460,88)</f>
        <v>7</v>
      </c>
      <c r="I91">
        <f>SUMIF($A$2:$A$460,88,$C$2:$C$460)</f>
        <v>21</v>
      </c>
    </row>
    <row r="92" spans="1:9" x14ac:dyDescent="0.2">
      <c r="A92">
        <v>23</v>
      </c>
      <c r="B92">
        <v>274</v>
      </c>
      <c r="C92">
        <v>3</v>
      </c>
      <c r="D92">
        <v>91</v>
      </c>
      <c r="F92">
        <v>89</v>
      </c>
      <c r="G92">
        <f>COUNTIF($A$2:$A$460,89)</f>
        <v>6</v>
      </c>
      <c r="I92">
        <f>SUMIF($A$2:$A$460,89,$C$2:$C$460)</f>
        <v>18</v>
      </c>
    </row>
    <row r="93" spans="1:9" x14ac:dyDescent="0.2">
      <c r="A93">
        <v>23</v>
      </c>
      <c r="B93">
        <v>277</v>
      </c>
      <c r="C93">
        <v>3</v>
      </c>
      <c r="D93">
        <v>92</v>
      </c>
      <c r="F93">
        <v>90</v>
      </c>
      <c r="G93">
        <f>COUNTIF($A$2:$A$460,90)</f>
        <v>7</v>
      </c>
      <c r="I93">
        <f>SUMIF($A$2:$A$460,90,$C$2:$C$460)</f>
        <v>22</v>
      </c>
    </row>
    <row r="94" spans="1:9" x14ac:dyDescent="0.2">
      <c r="A94">
        <v>24</v>
      </c>
      <c r="B94">
        <v>280</v>
      </c>
      <c r="C94">
        <v>3</v>
      </c>
      <c r="D94">
        <v>93</v>
      </c>
      <c r="F94">
        <v>91</v>
      </c>
      <c r="G94">
        <f>COUNTIF($A$2:$A$460,91)</f>
        <v>6</v>
      </c>
      <c r="I94">
        <f>SUMIF($A$2:$A$460,91,$C$2:$C$460)</f>
        <v>18</v>
      </c>
    </row>
    <row r="95" spans="1:9" x14ac:dyDescent="0.2">
      <c r="A95">
        <v>24</v>
      </c>
      <c r="B95">
        <v>283</v>
      </c>
      <c r="C95">
        <v>3</v>
      </c>
      <c r="D95">
        <v>94</v>
      </c>
      <c r="F95">
        <v>92</v>
      </c>
      <c r="G95">
        <f>COUNTIF($A$2:$A$460,92)</f>
        <v>7</v>
      </c>
      <c r="I95">
        <f>SUMIF($A$2:$A$460,92,$C$2:$C$460)</f>
        <v>22</v>
      </c>
    </row>
    <row r="96" spans="1:9" x14ac:dyDescent="0.2">
      <c r="A96">
        <v>24</v>
      </c>
      <c r="B96">
        <v>286</v>
      </c>
      <c r="C96">
        <v>3</v>
      </c>
      <c r="D96">
        <v>95</v>
      </c>
      <c r="F96">
        <v>93</v>
      </c>
      <c r="G96">
        <f>COUNTIF($A$2:$A$460,93)</f>
        <v>4</v>
      </c>
      <c r="I96">
        <f>SUMIF($A$2:$A$460,93,$C$2:$C$460)</f>
        <v>12</v>
      </c>
    </row>
    <row r="97" spans="1:9" x14ac:dyDescent="0.2">
      <c r="A97">
        <v>24</v>
      </c>
      <c r="B97">
        <v>289</v>
      </c>
      <c r="C97">
        <v>3</v>
      </c>
      <c r="D97">
        <v>96</v>
      </c>
      <c r="F97">
        <v>94</v>
      </c>
      <c r="G97">
        <f>COUNTIF($A$2:$A$460,94)</f>
        <v>4</v>
      </c>
      <c r="I97">
        <f>SUMIF($A$2:$A$460,94,$C$2:$C$460)</f>
        <v>13</v>
      </c>
    </row>
    <row r="98" spans="1:9" x14ac:dyDescent="0.2">
      <c r="A98">
        <v>24</v>
      </c>
      <c r="B98">
        <v>292</v>
      </c>
      <c r="C98">
        <v>3</v>
      </c>
      <c r="D98">
        <v>97</v>
      </c>
      <c r="F98">
        <v>95</v>
      </c>
      <c r="G98">
        <f>COUNTIF($A$2:$A$460,95)</f>
        <v>11</v>
      </c>
      <c r="I98">
        <f>SUMIF($A$2:$A$460,95,$C$2:$C$460)</f>
        <v>33</v>
      </c>
    </row>
    <row r="99" spans="1:9" x14ac:dyDescent="0.2">
      <c r="A99">
        <v>24</v>
      </c>
      <c r="B99">
        <v>304</v>
      </c>
      <c r="C99">
        <v>3</v>
      </c>
      <c r="D99">
        <v>101</v>
      </c>
      <c r="F99">
        <v>96</v>
      </c>
      <c r="G99">
        <f>COUNTIF($A$2:$A$460,96)</f>
        <v>4</v>
      </c>
      <c r="I99">
        <f>SUMIF($A$2:$A$460,96,$C$2:$C$460)</f>
        <v>12</v>
      </c>
    </row>
    <row r="100" spans="1:9" x14ac:dyDescent="0.2">
      <c r="A100">
        <v>24</v>
      </c>
      <c r="B100">
        <v>313</v>
      </c>
      <c r="C100">
        <v>3</v>
      </c>
      <c r="D100">
        <v>104</v>
      </c>
      <c r="F100">
        <v>97</v>
      </c>
      <c r="G100">
        <f>COUNTIF($A$2:$A$460,97)</f>
        <v>3</v>
      </c>
      <c r="I100">
        <f>SUMIF($A$2:$A$460,97,$C$2:$C$460)</f>
        <v>10</v>
      </c>
    </row>
    <row r="101" spans="1:9" x14ac:dyDescent="0.2">
      <c r="A101">
        <v>25</v>
      </c>
      <c r="B101">
        <v>295</v>
      </c>
      <c r="C101">
        <v>3</v>
      </c>
      <c r="D101">
        <v>98</v>
      </c>
      <c r="F101">
        <v>98</v>
      </c>
      <c r="G101">
        <f>COUNTIF($A$2:$A$460,98)</f>
        <v>5</v>
      </c>
      <c r="I101">
        <f>SUMIF($A$2:$A$460,98,$C$2:$C$460)</f>
        <v>15</v>
      </c>
    </row>
    <row r="102" spans="1:9" x14ac:dyDescent="0.2">
      <c r="A102">
        <v>25</v>
      </c>
      <c r="B102">
        <v>298</v>
      </c>
      <c r="C102">
        <v>3</v>
      </c>
      <c r="D102">
        <v>99</v>
      </c>
      <c r="F102">
        <v>99</v>
      </c>
      <c r="G102">
        <f>COUNTIF($A$2:$A$460,99)</f>
        <v>3</v>
      </c>
      <c r="I102">
        <f>SUMIF($A$2:$A$460,99,$C$2:$C$460)</f>
        <v>9</v>
      </c>
    </row>
    <row r="103" spans="1:9" x14ac:dyDescent="0.2">
      <c r="A103">
        <v>25</v>
      </c>
      <c r="B103">
        <v>301</v>
      </c>
      <c r="C103">
        <v>3</v>
      </c>
      <c r="D103">
        <v>100</v>
      </c>
      <c r="F103">
        <v>100</v>
      </c>
      <c r="G103">
        <f>COUNTIF($A$2:$A$460,100)</f>
        <v>2</v>
      </c>
      <c r="I103">
        <f>SUMIF($A$2:$A$460,100,$C$2:$C$460)</f>
        <v>6</v>
      </c>
    </row>
    <row r="104" spans="1:9" x14ac:dyDescent="0.2">
      <c r="A104">
        <v>25</v>
      </c>
      <c r="B104">
        <v>307</v>
      </c>
      <c r="C104">
        <v>3</v>
      </c>
      <c r="D104">
        <v>102</v>
      </c>
    </row>
    <row r="105" spans="1:9" x14ac:dyDescent="0.2">
      <c r="A105">
        <v>25</v>
      </c>
      <c r="B105">
        <v>310</v>
      </c>
      <c r="C105">
        <v>3</v>
      </c>
      <c r="D105">
        <v>103</v>
      </c>
    </row>
    <row r="106" spans="1:9" x14ac:dyDescent="0.2">
      <c r="A106">
        <v>26</v>
      </c>
      <c r="B106">
        <v>316</v>
      </c>
      <c r="C106">
        <v>3</v>
      </c>
      <c r="D106">
        <v>105</v>
      </c>
    </row>
    <row r="107" spans="1:9" x14ac:dyDescent="0.2">
      <c r="A107">
        <v>26</v>
      </c>
      <c r="B107">
        <v>319</v>
      </c>
      <c r="C107">
        <v>3</v>
      </c>
      <c r="D107">
        <v>106</v>
      </c>
    </row>
    <row r="108" spans="1:9" x14ac:dyDescent="0.2">
      <c r="A108">
        <v>26</v>
      </c>
      <c r="B108">
        <v>322</v>
      </c>
      <c r="C108">
        <v>3</v>
      </c>
      <c r="D108">
        <v>107</v>
      </c>
    </row>
    <row r="109" spans="1:9" x14ac:dyDescent="0.2">
      <c r="A109">
        <v>26</v>
      </c>
      <c r="B109">
        <v>334</v>
      </c>
      <c r="C109">
        <v>3</v>
      </c>
      <c r="D109">
        <v>111</v>
      </c>
    </row>
    <row r="110" spans="1:9" x14ac:dyDescent="0.2">
      <c r="A110">
        <v>27</v>
      </c>
      <c r="B110">
        <v>325</v>
      </c>
      <c r="C110">
        <v>3</v>
      </c>
      <c r="D110">
        <v>108</v>
      </c>
    </row>
    <row r="111" spans="1:9" x14ac:dyDescent="0.2">
      <c r="A111">
        <v>27</v>
      </c>
      <c r="B111">
        <v>328</v>
      </c>
      <c r="C111">
        <v>3</v>
      </c>
      <c r="D111">
        <v>109</v>
      </c>
    </row>
    <row r="112" spans="1:9" x14ac:dyDescent="0.2">
      <c r="A112">
        <v>27</v>
      </c>
      <c r="B112">
        <v>331</v>
      </c>
      <c r="C112">
        <v>3</v>
      </c>
      <c r="D112">
        <v>110</v>
      </c>
    </row>
    <row r="113" spans="1:4" x14ac:dyDescent="0.2">
      <c r="A113">
        <v>27</v>
      </c>
      <c r="B113">
        <v>337</v>
      </c>
      <c r="C113">
        <v>3</v>
      </c>
      <c r="D113">
        <v>112</v>
      </c>
    </row>
    <row r="114" spans="1:4" x14ac:dyDescent="0.2">
      <c r="A114">
        <v>27</v>
      </c>
      <c r="B114">
        <v>340</v>
      </c>
      <c r="C114">
        <v>3</v>
      </c>
      <c r="D114">
        <v>113</v>
      </c>
    </row>
    <row r="115" spans="1:4" x14ac:dyDescent="0.2">
      <c r="A115">
        <v>27</v>
      </c>
      <c r="B115">
        <v>346</v>
      </c>
      <c r="C115">
        <v>3</v>
      </c>
      <c r="D115">
        <v>115</v>
      </c>
    </row>
    <row r="116" spans="1:4" x14ac:dyDescent="0.2">
      <c r="A116">
        <v>28</v>
      </c>
      <c r="B116">
        <v>343</v>
      </c>
      <c r="C116">
        <v>3</v>
      </c>
      <c r="D116">
        <v>114</v>
      </c>
    </row>
    <row r="117" spans="1:4" x14ac:dyDescent="0.2">
      <c r="A117">
        <v>28</v>
      </c>
      <c r="B117">
        <v>349</v>
      </c>
      <c r="C117">
        <v>3</v>
      </c>
      <c r="D117">
        <v>116</v>
      </c>
    </row>
    <row r="118" spans="1:4" x14ac:dyDescent="0.2">
      <c r="A118">
        <v>28</v>
      </c>
      <c r="B118">
        <v>352</v>
      </c>
      <c r="C118">
        <v>3</v>
      </c>
      <c r="D118">
        <v>117</v>
      </c>
    </row>
    <row r="119" spans="1:4" x14ac:dyDescent="0.2">
      <c r="A119">
        <v>28</v>
      </c>
      <c r="B119">
        <v>355</v>
      </c>
      <c r="C119">
        <v>3</v>
      </c>
      <c r="D119">
        <v>118</v>
      </c>
    </row>
    <row r="120" spans="1:4" x14ac:dyDescent="0.2">
      <c r="A120">
        <v>29</v>
      </c>
      <c r="B120">
        <v>358</v>
      </c>
      <c r="C120">
        <v>3</v>
      </c>
      <c r="D120">
        <v>119</v>
      </c>
    </row>
    <row r="121" spans="1:4" x14ac:dyDescent="0.2">
      <c r="A121">
        <v>29</v>
      </c>
      <c r="B121">
        <v>361</v>
      </c>
      <c r="C121">
        <v>3</v>
      </c>
      <c r="D121">
        <v>120</v>
      </c>
    </row>
    <row r="122" spans="1:4" x14ac:dyDescent="0.2">
      <c r="A122">
        <v>29</v>
      </c>
      <c r="B122">
        <v>364</v>
      </c>
      <c r="C122">
        <v>3</v>
      </c>
      <c r="D122">
        <v>121</v>
      </c>
    </row>
    <row r="123" spans="1:4" x14ac:dyDescent="0.2">
      <c r="A123">
        <v>30</v>
      </c>
      <c r="B123">
        <v>368</v>
      </c>
      <c r="C123">
        <v>4</v>
      </c>
      <c r="D123">
        <v>122</v>
      </c>
    </row>
    <row r="124" spans="1:4" x14ac:dyDescent="0.2">
      <c r="A124">
        <v>30</v>
      </c>
      <c r="B124">
        <v>371</v>
      </c>
      <c r="C124">
        <v>3</v>
      </c>
      <c r="D124">
        <v>123</v>
      </c>
    </row>
    <row r="125" spans="1:4" x14ac:dyDescent="0.2">
      <c r="A125">
        <v>30</v>
      </c>
      <c r="B125">
        <v>374</v>
      </c>
      <c r="C125">
        <v>3</v>
      </c>
      <c r="D125">
        <v>124</v>
      </c>
    </row>
    <row r="126" spans="1:4" x14ac:dyDescent="0.2">
      <c r="A126">
        <v>30</v>
      </c>
      <c r="B126">
        <v>378</v>
      </c>
      <c r="C126">
        <v>4</v>
      </c>
      <c r="D126">
        <v>125</v>
      </c>
    </row>
    <row r="127" spans="1:4" x14ac:dyDescent="0.2">
      <c r="A127">
        <v>30</v>
      </c>
      <c r="B127">
        <v>384</v>
      </c>
      <c r="C127">
        <v>3</v>
      </c>
      <c r="D127">
        <v>127</v>
      </c>
    </row>
    <row r="128" spans="1:4" x14ac:dyDescent="0.2">
      <c r="A128">
        <v>31</v>
      </c>
      <c r="B128">
        <v>381</v>
      </c>
      <c r="C128">
        <v>3</v>
      </c>
      <c r="D128">
        <v>126</v>
      </c>
    </row>
    <row r="129" spans="1:4" x14ac:dyDescent="0.2">
      <c r="A129">
        <v>31</v>
      </c>
      <c r="B129">
        <v>387</v>
      </c>
      <c r="C129">
        <v>3</v>
      </c>
      <c r="D129">
        <v>128</v>
      </c>
    </row>
    <row r="130" spans="1:4" x14ac:dyDescent="0.2">
      <c r="A130">
        <v>31</v>
      </c>
      <c r="B130">
        <v>390</v>
      </c>
      <c r="C130">
        <v>3</v>
      </c>
      <c r="D130">
        <v>129</v>
      </c>
    </row>
    <row r="131" spans="1:4" x14ac:dyDescent="0.2">
      <c r="A131">
        <v>31</v>
      </c>
      <c r="B131">
        <v>393</v>
      </c>
      <c r="C131">
        <v>3</v>
      </c>
      <c r="D131">
        <v>130</v>
      </c>
    </row>
    <row r="132" spans="1:4" x14ac:dyDescent="0.2">
      <c r="A132">
        <v>31</v>
      </c>
      <c r="B132">
        <v>396</v>
      </c>
      <c r="C132">
        <v>3</v>
      </c>
      <c r="D132">
        <v>131</v>
      </c>
    </row>
    <row r="133" spans="1:4" x14ac:dyDescent="0.2">
      <c r="A133">
        <v>31</v>
      </c>
      <c r="B133">
        <v>399</v>
      </c>
      <c r="C133">
        <v>3</v>
      </c>
      <c r="D133">
        <v>132</v>
      </c>
    </row>
    <row r="134" spans="1:4" x14ac:dyDescent="0.2">
      <c r="A134">
        <v>31</v>
      </c>
      <c r="B134">
        <v>402</v>
      </c>
      <c r="C134">
        <v>3</v>
      </c>
      <c r="D134">
        <v>133</v>
      </c>
    </row>
    <row r="135" spans="1:4" x14ac:dyDescent="0.2">
      <c r="A135">
        <v>31</v>
      </c>
      <c r="B135">
        <v>411</v>
      </c>
      <c r="C135">
        <v>3</v>
      </c>
      <c r="D135">
        <v>136</v>
      </c>
    </row>
    <row r="136" spans="1:4" x14ac:dyDescent="0.2">
      <c r="A136">
        <v>32</v>
      </c>
      <c r="B136">
        <v>405</v>
      </c>
      <c r="C136">
        <v>3</v>
      </c>
      <c r="D136">
        <v>134</v>
      </c>
    </row>
    <row r="137" spans="1:4" x14ac:dyDescent="0.2">
      <c r="A137">
        <v>32</v>
      </c>
      <c r="B137">
        <v>408</v>
      </c>
      <c r="C137">
        <v>3</v>
      </c>
      <c r="D137">
        <v>135</v>
      </c>
    </row>
    <row r="138" spans="1:4" x14ac:dyDescent="0.2">
      <c r="A138">
        <v>32</v>
      </c>
      <c r="B138">
        <v>417</v>
      </c>
      <c r="C138">
        <v>3</v>
      </c>
      <c r="D138">
        <v>138</v>
      </c>
    </row>
    <row r="139" spans="1:4" x14ac:dyDescent="0.2">
      <c r="A139">
        <v>33</v>
      </c>
      <c r="B139">
        <v>414</v>
      </c>
      <c r="C139">
        <v>3</v>
      </c>
      <c r="D139">
        <v>137</v>
      </c>
    </row>
    <row r="140" spans="1:4" x14ac:dyDescent="0.2">
      <c r="A140">
        <v>34</v>
      </c>
      <c r="B140">
        <v>420</v>
      </c>
      <c r="C140">
        <v>3</v>
      </c>
      <c r="D140">
        <v>139</v>
      </c>
    </row>
    <row r="141" spans="1:4" x14ac:dyDescent="0.2">
      <c r="A141">
        <v>34</v>
      </c>
      <c r="B141">
        <v>423</v>
      </c>
      <c r="C141">
        <v>3</v>
      </c>
      <c r="D141">
        <v>140</v>
      </c>
    </row>
    <row r="142" spans="1:4" x14ac:dyDescent="0.2">
      <c r="A142">
        <v>34</v>
      </c>
      <c r="B142">
        <v>426</v>
      </c>
      <c r="C142">
        <v>3</v>
      </c>
      <c r="D142">
        <v>141</v>
      </c>
    </row>
    <row r="143" spans="1:4" x14ac:dyDescent="0.2">
      <c r="A143">
        <v>34</v>
      </c>
      <c r="B143">
        <v>435</v>
      </c>
      <c r="C143">
        <v>3</v>
      </c>
      <c r="D143">
        <v>144</v>
      </c>
    </row>
    <row r="144" spans="1:4" x14ac:dyDescent="0.2">
      <c r="A144">
        <v>35</v>
      </c>
      <c r="B144">
        <v>429</v>
      </c>
      <c r="C144">
        <v>3</v>
      </c>
      <c r="D144">
        <v>142</v>
      </c>
    </row>
    <row r="145" spans="1:4" x14ac:dyDescent="0.2">
      <c r="A145">
        <v>35</v>
      </c>
      <c r="B145">
        <v>432</v>
      </c>
      <c r="C145">
        <v>3</v>
      </c>
      <c r="D145">
        <v>143</v>
      </c>
    </row>
    <row r="146" spans="1:4" x14ac:dyDescent="0.2">
      <c r="A146">
        <v>35</v>
      </c>
      <c r="B146">
        <v>438</v>
      </c>
      <c r="C146">
        <v>3</v>
      </c>
      <c r="D146">
        <v>145</v>
      </c>
    </row>
    <row r="147" spans="1:4" x14ac:dyDescent="0.2">
      <c r="A147">
        <v>35</v>
      </c>
      <c r="B147">
        <v>441</v>
      </c>
      <c r="C147">
        <v>3</v>
      </c>
      <c r="D147">
        <v>146</v>
      </c>
    </row>
    <row r="148" spans="1:4" x14ac:dyDescent="0.2">
      <c r="A148">
        <v>36</v>
      </c>
      <c r="B148">
        <v>444</v>
      </c>
      <c r="C148">
        <v>3</v>
      </c>
      <c r="D148">
        <v>147</v>
      </c>
    </row>
    <row r="149" spans="1:4" x14ac:dyDescent="0.2">
      <c r="A149">
        <v>36</v>
      </c>
      <c r="B149">
        <v>447</v>
      </c>
      <c r="C149">
        <v>3</v>
      </c>
      <c r="D149">
        <v>148</v>
      </c>
    </row>
    <row r="150" spans="1:4" x14ac:dyDescent="0.2">
      <c r="A150">
        <v>37</v>
      </c>
      <c r="B150">
        <v>450</v>
      </c>
      <c r="C150">
        <v>3</v>
      </c>
      <c r="D150">
        <v>149</v>
      </c>
    </row>
    <row r="151" spans="1:4" x14ac:dyDescent="0.2">
      <c r="A151">
        <v>37</v>
      </c>
      <c r="B151">
        <v>453</v>
      </c>
      <c r="C151">
        <v>3</v>
      </c>
      <c r="D151">
        <v>150</v>
      </c>
    </row>
    <row r="152" spans="1:4" x14ac:dyDescent="0.2">
      <c r="A152">
        <v>37</v>
      </c>
      <c r="B152">
        <v>456</v>
      </c>
      <c r="C152">
        <v>3</v>
      </c>
      <c r="D152">
        <v>151</v>
      </c>
    </row>
    <row r="153" spans="1:4" x14ac:dyDescent="0.2">
      <c r="A153">
        <v>38</v>
      </c>
      <c r="B153">
        <v>459</v>
      </c>
      <c r="C153">
        <v>3</v>
      </c>
      <c r="D153">
        <v>152</v>
      </c>
    </row>
    <row r="154" spans="1:4" x14ac:dyDescent="0.2">
      <c r="A154">
        <v>38</v>
      </c>
      <c r="B154">
        <v>462</v>
      </c>
      <c r="C154">
        <v>3</v>
      </c>
      <c r="D154">
        <v>153</v>
      </c>
    </row>
    <row r="155" spans="1:4" x14ac:dyDescent="0.2">
      <c r="A155">
        <v>38</v>
      </c>
      <c r="B155">
        <v>465</v>
      </c>
      <c r="C155">
        <v>3</v>
      </c>
      <c r="D155">
        <v>154</v>
      </c>
    </row>
    <row r="156" spans="1:4" x14ac:dyDescent="0.2">
      <c r="A156">
        <v>38</v>
      </c>
      <c r="B156">
        <v>468</v>
      </c>
      <c r="C156">
        <v>3</v>
      </c>
      <c r="D156">
        <v>155</v>
      </c>
    </row>
    <row r="157" spans="1:4" x14ac:dyDescent="0.2">
      <c r="A157">
        <v>38</v>
      </c>
      <c r="B157">
        <v>471</v>
      </c>
      <c r="C157">
        <v>3</v>
      </c>
      <c r="D157">
        <v>156</v>
      </c>
    </row>
    <row r="158" spans="1:4" x14ac:dyDescent="0.2">
      <c r="A158">
        <v>39</v>
      </c>
      <c r="B158">
        <v>474</v>
      </c>
      <c r="C158">
        <v>3</v>
      </c>
      <c r="D158">
        <v>157</v>
      </c>
    </row>
    <row r="159" spans="1:4" x14ac:dyDescent="0.2">
      <c r="A159">
        <v>39</v>
      </c>
      <c r="B159">
        <v>477</v>
      </c>
      <c r="C159">
        <v>3</v>
      </c>
      <c r="D159">
        <v>158</v>
      </c>
    </row>
    <row r="160" spans="1:4" x14ac:dyDescent="0.2">
      <c r="A160">
        <v>40</v>
      </c>
      <c r="B160">
        <v>480</v>
      </c>
      <c r="C160">
        <v>3</v>
      </c>
      <c r="D160">
        <v>159</v>
      </c>
    </row>
    <row r="161" spans="1:4" x14ac:dyDescent="0.2">
      <c r="A161">
        <v>40</v>
      </c>
      <c r="B161">
        <v>483</v>
      </c>
      <c r="C161">
        <v>3</v>
      </c>
      <c r="D161">
        <v>160</v>
      </c>
    </row>
    <row r="162" spans="1:4" x14ac:dyDescent="0.2">
      <c r="A162">
        <v>40</v>
      </c>
      <c r="B162">
        <v>486</v>
      </c>
      <c r="C162">
        <v>3</v>
      </c>
      <c r="D162">
        <v>161</v>
      </c>
    </row>
    <row r="163" spans="1:4" x14ac:dyDescent="0.2">
      <c r="A163">
        <v>40</v>
      </c>
      <c r="B163">
        <v>489</v>
      </c>
      <c r="C163">
        <v>3</v>
      </c>
      <c r="D163">
        <v>162</v>
      </c>
    </row>
    <row r="164" spans="1:4" x14ac:dyDescent="0.2">
      <c r="A164">
        <v>40</v>
      </c>
      <c r="B164">
        <v>492</v>
      </c>
      <c r="C164">
        <v>3</v>
      </c>
      <c r="D164">
        <v>163</v>
      </c>
    </row>
    <row r="165" spans="1:4" x14ac:dyDescent="0.2">
      <c r="A165">
        <v>40</v>
      </c>
      <c r="B165">
        <v>495</v>
      </c>
      <c r="C165">
        <v>3</v>
      </c>
      <c r="D165">
        <v>164</v>
      </c>
    </row>
    <row r="166" spans="1:4" x14ac:dyDescent="0.2">
      <c r="A166">
        <v>40</v>
      </c>
      <c r="B166">
        <v>507</v>
      </c>
      <c r="C166">
        <v>3</v>
      </c>
      <c r="D166">
        <v>168</v>
      </c>
    </row>
    <row r="167" spans="1:4" x14ac:dyDescent="0.2">
      <c r="A167">
        <v>40</v>
      </c>
      <c r="B167">
        <v>513</v>
      </c>
      <c r="C167">
        <v>3</v>
      </c>
      <c r="D167">
        <v>170</v>
      </c>
    </row>
    <row r="168" spans="1:4" x14ac:dyDescent="0.2">
      <c r="A168">
        <v>41</v>
      </c>
      <c r="B168">
        <v>498</v>
      </c>
      <c r="C168">
        <v>3</v>
      </c>
      <c r="D168">
        <v>165</v>
      </c>
    </row>
    <row r="169" spans="1:4" x14ac:dyDescent="0.2">
      <c r="A169">
        <v>41</v>
      </c>
      <c r="B169">
        <v>501</v>
      </c>
      <c r="C169">
        <v>3</v>
      </c>
      <c r="D169">
        <v>166</v>
      </c>
    </row>
    <row r="170" spans="1:4" x14ac:dyDescent="0.2">
      <c r="A170">
        <v>41</v>
      </c>
      <c r="B170">
        <v>504</v>
      </c>
      <c r="C170">
        <v>3</v>
      </c>
      <c r="D170">
        <v>167</v>
      </c>
    </row>
    <row r="171" spans="1:4" x14ac:dyDescent="0.2">
      <c r="A171">
        <v>41</v>
      </c>
      <c r="B171">
        <v>510</v>
      </c>
      <c r="C171">
        <v>3</v>
      </c>
      <c r="D171">
        <v>169</v>
      </c>
    </row>
    <row r="172" spans="1:4" x14ac:dyDescent="0.2">
      <c r="A172">
        <v>41</v>
      </c>
      <c r="B172">
        <v>516</v>
      </c>
      <c r="C172">
        <v>3</v>
      </c>
      <c r="D172">
        <v>171</v>
      </c>
    </row>
    <row r="173" spans="1:4" x14ac:dyDescent="0.2">
      <c r="A173">
        <v>42</v>
      </c>
      <c r="B173">
        <v>519</v>
      </c>
      <c r="C173">
        <v>3</v>
      </c>
      <c r="D173">
        <v>172</v>
      </c>
    </row>
    <row r="174" spans="1:4" x14ac:dyDescent="0.2">
      <c r="A174">
        <v>42</v>
      </c>
      <c r="B174">
        <v>522</v>
      </c>
      <c r="C174">
        <v>3</v>
      </c>
      <c r="D174">
        <v>173</v>
      </c>
    </row>
    <row r="175" spans="1:4" x14ac:dyDescent="0.2">
      <c r="A175">
        <v>42</v>
      </c>
      <c r="B175">
        <v>525</v>
      </c>
      <c r="C175">
        <v>3</v>
      </c>
      <c r="D175">
        <v>174</v>
      </c>
    </row>
    <row r="176" spans="1:4" x14ac:dyDescent="0.2">
      <c r="A176">
        <v>43</v>
      </c>
      <c r="B176">
        <v>528</v>
      </c>
      <c r="C176">
        <v>3</v>
      </c>
      <c r="D176">
        <v>175</v>
      </c>
    </row>
    <row r="177" spans="1:4" x14ac:dyDescent="0.2">
      <c r="A177">
        <v>43</v>
      </c>
      <c r="B177">
        <v>531</v>
      </c>
      <c r="C177">
        <v>3</v>
      </c>
      <c r="D177">
        <v>176</v>
      </c>
    </row>
    <row r="178" spans="1:4" x14ac:dyDescent="0.2">
      <c r="A178">
        <v>43</v>
      </c>
      <c r="B178">
        <v>534</v>
      </c>
      <c r="C178">
        <v>3</v>
      </c>
      <c r="D178">
        <v>177</v>
      </c>
    </row>
    <row r="179" spans="1:4" x14ac:dyDescent="0.2">
      <c r="A179">
        <v>43</v>
      </c>
      <c r="B179">
        <v>537</v>
      </c>
      <c r="C179">
        <v>3</v>
      </c>
      <c r="D179">
        <v>178</v>
      </c>
    </row>
    <row r="180" spans="1:4" x14ac:dyDescent="0.2">
      <c r="A180">
        <v>43</v>
      </c>
      <c r="B180">
        <v>540</v>
      </c>
      <c r="C180">
        <v>3</v>
      </c>
      <c r="D180">
        <v>179</v>
      </c>
    </row>
    <row r="181" spans="1:4" x14ac:dyDescent="0.2">
      <c r="A181">
        <v>43</v>
      </c>
      <c r="B181">
        <v>543</v>
      </c>
      <c r="C181">
        <v>3</v>
      </c>
      <c r="D181">
        <v>180</v>
      </c>
    </row>
    <row r="182" spans="1:4" x14ac:dyDescent="0.2">
      <c r="A182">
        <v>44</v>
      </c>
      <c r="B182">
        <v>546</v>
      </c>
      <c r="C182">
        <v>3</v>
      </c>
      <c r="D182">
        <v>181</v>
      </c>
    </row>
    <row r="183" spans="1:4" x14ac:dyDescent="0.2">
      <c r="A183">
        <v>44</v>
      </c>
      <c r="B183">
        <v>549</v>
      </c>
      <c r="C183">
        <v>3</v>
      </c>
      <c r="D183">
        <v>182</v>
      </c>
    </row>
    <row r="184" spans="1:4" x14ac:dyDescent="0.2">
      <c r="A184">
        <v>44</v>
      </c>
      <c r="B184">
        <v>552</v>
      </c>
      <c r="C184">
        <v>3</v>
      </c>
      <c r="D184">
        <v>183</v>
      </c>
    </row>
    <row r="185" spans="1:4" x14ac:dyDescent="0.2">
      <c r="A185">
        <v>44</v>
      </c>
      <c r="B185">
        <v>555</v>
      </c>
      <c r="C185">
        <v>3</v>
      </c>
      <c r="D185">
        <v>184</v>
      </c>
    </row>
    <row r="186" spans="1:4" x14ac:dyDescent="0.2">
      <c r="A186">
        <v>45</v>
      </c>
      <c r="B186">
        <v>558</v>
      </c>
      <c r="C186">
        <v>3</v>
      </c>
      <c r="D186">
        <v>185</v>
      </c>
    </row>
    <row r="187" spans="1:4" x14ac:dyDescent="0.2">
      <c r="A187">
        <v>45</v>
      </c>
      <c r="B187">
        <v>561</v>
      </c>
      <c r="C187">
        <v>3</v>
      </c>
      <c r="D187">
        <v>186</v>
      </c>
    </row>
    <row r="188" spans="1:4" x14ac:dyDescent="0.2">
      <c r="A188">
        <v>45</v>
      </c>
      <c r="B188">
        <v>572</v>
      </c>
      <c r="C188">
        <v>3</v>
      </c>
      <c r="D188">
        <v>189</v>
      </c>
    </row>
    <row r="189" spans="1:4" x14ac:dyDescent="0.2">
      <c r="A189">
        <v>46</v>
      </c>
      <c r="B189">
        <v>565</v>
      </c>
      <c r="C189">
        <v>4</v>
      </c>
      <c r="D189">
        <v>187</v>
      </c>
    </row>
    <row r="190" spans="1:4" x14ac:dyDescent="0.2">
      <c r="A190">
        <v>46</v>
      </c>
      <c r="B190">
        <v>569</v>
      </c>
      <c r="C190">
        <v>4</v>
      </c>
      <c r="D190">
        <v>188</v>
      </c>
    </row>
    <row r="191" spans="1:4" x14ac:dyDescent="0.2">
      <c r="A191">
        <v>46</v>
      </c>
      <c r="B191">
        <v>575</v>
      </c>
      <c r="C191">
        <v>3</v>
      </c>
      <c r="D191">
        <v>190</v>
      </c>
    </row>
    <row r="192" spans="1:4" x14ac:dyDescent="0.2">
      <c r="A192">
        <v>46</v>
      </c>
      <c r="B192">
        <v>578</v>
      </c>
      <c r="C192">
        <v>3</v>
      </c>
      <c r="D192">
        <v>191</v>
      </c>
    </row>
    <row r="193" spans="1:4" x14ac:dyDescent="0.2">
      <c r="A193">
        <v>47</v>
      </c>
      <c r="B193">
        <v>581</v>
      </c>
      <c r="C193">
        <v>3</v>
      </c>
      <c r="D193">
        <v>192</v>
      </c>
    </row>
    <row r="194" spans="1:4" x14ac:dyDescent="0.2">
      <c r="A194">
        <v>47</v>
      </c>
      <c r="B194">
        <v>584</v>
      </c>
      <c r="C194">
        <v>3</v>
      </c>
      <c r="D194">
        <v>193</v>
      </c>
    </row>
    <row r="195" spans="1:4" x14ac:dyDescent="0.2">
      <c r="A195">
        <v>47</v>
      </c>
      <c r="B195">
        <v>587</v>
      </c>
      <c r="C195">
        <v>3</v>
      </c>
      <c r="D195">
        <v>194</v>
      </c>
    </row>
    <row r="196" spans="1:4" x14ac:dyDescent="0.2">
      <c r="A196">
        <v>47</v>
      </c>
      <c r="B196">
        <v>590</v>
      </c>
      <c r="C196">
        <v>3</v>
      </c>
      <c r="D196">
        <v>195</v>
      </c>
    </row>
    <row r="197" spans="1:4" x14ac:dyDescent="0.2">
      <c r="A197">
        <v>47</v>
      </c>
      <c r="B197">
        <v>593</v>
      </c>
      <c r="C197">
        <v>3</v>
      </c>
      <c r="D197">
        <v>196</v>
      </c>
    </row>
    <row r="198" spans="1:4" x14ac:dyDescent="0.2">
      <c r="A198">
        <v>47</v>
      </c>
      <c r="B198">
        <v>596</v>
      </c>
      <c r="C198">
        <v>3</v>
      </c>
      <c r="D198">
        <v>197</v>
      </c>
    </row>
    <row r="199" spans="1:4" x14ac:dyDescent="0.2">
      <c r="A199">
        <v>47</v>
      </c>
      <c r="B199">
        <v>599</v>
      </c>
      <c r="C199">
        <v>3</v>
      </c>
      <c r="D199">
        <v>198</v>
      </c>
    </row>
    <row r="200" spans="1:4" x14ac:dyDescent="0.2">
      <c r="A200">
        <v>47</v>
      </c>
      <c r="B200">
        <v>602</v>
      </c>
      <c r="C200">
        <v>3</v>
      </c>
      <c r="D200">
        <v>199</v>
      </c>
    </row>
    <row r="201" spans="1:4" x14ac:dyDescent="0.2">
      <c r="A201">
        <v>47</v>
      </c>
      <c r="B201">
        <v>605</v>
      </c>
      <c r="C201">
        <v>3</v>
      </c>
      <c r="D201">
        <v>200</v>
      </c>
    </row>
    <row r="202" spans="1:4" x14ac:dyDescent="0.2">
      <c r="A202">
        <v>47</v>
      </c>
      <c r="B202">
        <v>608</v>
      </c>
      <c r="C202">
        <v>3</v>
      </c>
      <c r="D202">
        <v>201</v>
      </c>
    </row>
    <row r="203" spans="1:4" x14ac:dyDescent="0.2">
      <c r="A203">
        <v>49</v>
      </c>
      <c r="B203">
        <v>611</v>
      </c>
      <c r="C203">
        <v>3</v>
      </c>
      <c r="D203">
        <v>202</v>
      </c>
    </row>
    <row r="204" spans="1:4" x14ac:dyDescent="0.2">
      <c r="A204">
        <v>49</v>
      </c>
      <c r="B204">
        <v>614</v>
      </c>
      <c r="C204">
        <v>3</v>
      </c>
      <c r="D204">
        <v>203</v>
      </c>
    </row>
    <row r="205" spans="1:4" x14ac:dyDescent="0.2">
      <c r="A205">
        <v>49</v>
      </c>
      <c r="B205">
        <v>617</v>
      </c>
      <c r="C205">
        <v>3</v>
      </c>
      <c r="D205">
        <v>204</v>
      </c>
    </row>
    <row r="206" spans="1:4" x14ac:dyDescent="0.2">
      <c r="A206">
        <v>50</v>
      </c>
      <c r="B206">
        <v>620</v>
      </c>
      <c r="C206">
        <v>3</v>
      </c>
      <c r="D206">
        <v>205</v>
      </c>
    </row>
    <row r="207" spans="1:4" x14ac:dyDescent="0.2">
      <c r="A207">
        <v>50</v>
      </c>
      <c r="B207">
        <v>623</v>
      </c>
      <c r="C207">
        <v>3</v>
      </c>
      <c r="D207">
        <v>206</v>
      </c>
    </row>
    <row r="208" spans="1:4" x14ac:dyDescent="0.2">
      <c r="A208">
        <v>50</v>
      </c>
      <c r="B208">
        <v>626</v>
      </c>
      <c r="C208">
        <v>3</v>
      </c>
      <c r="D208">
        <v>207</v>
      </c>
    </row>
    <row r="209" spans="1:4" x14ac:dyDescent="0.2">
      <c r="A209">
        <v>51</v>
      </c>
      <c r="B209">
        <v>629</v>
      </c>
      <c r="C209">
        <v>3</v>
      </c>
      <c r="D209">
        <v>208</v>
      </c>
    </row>
    <row r="210" spans="1:4" x14ac:dyDescent="0.2">
      <c r="A210">
        <v>51</v>
      </c>
      <c r="B210">
        <v>632</v>
      </c>
      <c r="C210">
        <v>3</v>
      </c>
      <c r="D210">
        <v>209</v>
      </c>
    </row>
    <row r="211" spans="1:4" x14ac:dyDescent="0.2">
      <c r="A211">
        <v>52</v>
      </c>
      <c r="B211">
        <v>635</v>
      </c>
      <c r="C211">
        <v>3</v>
      </c>
      <c r="D211">
        <v>210</v>
      </c>
    </row>
    <row r="212" spans="1:4" x14ac:dyDescent="0.2">
      <c r="A212">
        <v>52</v>
      </c>
      <c r="B212">
        <v>638</v>
      </c>
      <c r="C212">
        <v>3</v>
      </c>
      <c r="D212">
        <v>211</v>
      </c>
    </row>
    <row r="213" spans="1:4" x14ac:dyDescent="0.2">
      <c r="A213">
        <v>52</v>
      </c>
      <c r="B213">
        <v>641</v>
      </c>
      <c r="C213">
        <v>3</v>
      </c>
      <c r="D213">
        <v>212</v>
      </c>
    </row>
    <row r="214" spans="1:4" x14ac:dyDescent="0.2">
      <c r="A214">
        <v>52</v>
      </c>
      <c r="B214">
        <v>644</v>
      </c>
      <c r="C214">
        <v>3</v>
      </c>
      <c r="D214">
        <v>213</v>
      </c>
    </row>
    <row r="215" spans="1:4" x14ac:dyDescent="0.2">
      <c r="A215">
        <v>52</v>
      </c>
      <c r="B215">
        <v>647</v>
      </c>
      <c r="C215">
        <v>3</v>
      </c>
      <c r="D215">
        <v>214</v>
      </c>
    </row>
    <row r="216" spans="1:4" x14ac:dyDescent="0.2">
      <c r="A216">
        <v>52</v>
      </c>
      <c r="B216">
        <v>650</v>
      </c>
      <c r="C216">
        <v>3</v>
      </c>
      <c r="D216">
        <v>215</v>
      </c>
    </row>
    <row r="217" spans="1:4" x14ac:dyDescent="0.2">
      <c r="A217">
        <v>54</v>
      </c>
      <c r="B217">
        <v>653</v>
      </c>
      <c r="C217">
        <v>3</v>
      </c>
      <c r="D217">
        <v>216</v>
      </c>
    </row>
    <row r="218" spans="1:4" x14ac:dyDescent="0.2">
      <c r="A218">
        <v>54</v>
      </c>
      <c r="B218">
        <v>656</v>
      </c>
      <c r="C218">
        <v>3</v>
      </c>
      <c r="D218">
        <v>217</v>
      </c>
    </row>
    <row r="219" spans="1:4" x14ac:dyDescent="0.2">
      <c r="A219">
        <v>54</v>
      </c>
      <c r="B219">
        <v>659</v>
      </c>
      <c r="C219">
        <v>3</v>
      </c>
      <c r="D219">
        <v>218</v>
      </c>
    </row>
    <row r="220" spans="1:4" x14ac:dyDescent="0.2">
      <c r="A220">
        <v>54</v>
      </c>
      <c r="B220">
        <v>662</v>
      </c>
      <c r="C220">
        <v>3</v>
      </c>
      <c r="D220">
        <v>219</v>
      </c>
    </row>
    <row r="221" spans="1:4" x14ac:dyDescent="0.2">
      <c r="A221">
        <v>54</v>
      </c>
      <c r="B221">
        <v>665</v>
      </c>
      <c r="C221">
        <v>3</v>
      </c>
      <c r="D221">
        <v>220</v>
      </c>
    </row>
    <row r="222" spans="1:4" x14ac:dyDescent="0.2">
      <c r="A222">
        <v>54</v>
      </c>
      <c r="B222">
        <v>671</v>
      </c>
      <c r="C222">
        <v>3</v>
      </c>
      <c r="D222">
        <v>222</v>
      </c>
    </row>
    <row r="223" spans="1:4" x14ac:dyDescent="0.2">
      <c r="A223">
        <v>55</v>
      </c>
      <c r="B223">
        <v>668</v>
      </c>
      <c r="C223">
        <v>3</v>
      </c>
      <c r="D223">
        <v>221</v>
      </c>
    </row>
    <row r="224" spans="1:4" x14ac:dyDescent="0.2">
      <c r="A224">
        <v>55</v>
      </c>
      <c r="B224">
        <v>675</v>
      </c>
      <c r="C224">
        <v>4</v>
      </c>
      <c r="D224">
        <v>223</v>
      </c>
    </row>
    <row r="225" spans="1:4" x14ac:dyDescent="0.2">
      <c r="A225">
        <v>55</v>
      </c>
      <c r="B225">
        <v>678</v>
      </c>
      <c r="C225">
        <v>3</v>
      </c>
      <c r="D225">
        <v>224</v>
      </c>
    </row>
    <row r="226" spans="1:4" x14ac:dyDescent="0.2">
      <c r="A226">
        <v>55</v>
      </c>
      <c r="B226">
        <v>681</v>
      </c>
      <c r="C226">
        <v>3</v>
      </c>
      <c r="D226">
        <v>225</v>
      </c>
    </row>
    <row r="227" spans="1:4" x14ac:dyDescent="0.2">
      <c r="A227">
        <v>55</v>
      </c>
      <c r="B227">
        <v>684</v>
      </c>
      <c r="C227">
        <v>3</v>
      </c>
      <c r="D227">
        <v>226</v>
      </c>
    </row>
    <row r="228" spans="1:4" x14ac:dyDescent="0.2">
      <c r="A228">
        <v>55</v>
      </c>
      <c r="B228">
        <v>687</v>
      </c>
      <c r="C228">
        <v>3</v>
      </c>
      <c r="D228">
        <v>227</v>
      </c>
    </row>
    <row r="229" spans="1:4" x14ac:dyDescent="0.2">
      <c r="A229">
        <v>56</v>
      </c>
      <c r="B229">
        <v>690</v>
      </c>
      <c r="C229">
        <v>3</v>
      </c>
      <c r="D229">
        <v>228</v>
      </c>
    </row>
    <row r="230" spans="1:4" x14ac:dyDescent="0.2">
      <c r="A230">
        <v>56</v>
      </c>
      <c r="B230">
        <v>693</v>
      </c>
      <c r="C230">
        <v>3</v>
      </c>
      <c r="D230">
        <v>229</v>
      </c>
    </row>
    <row r="231" spans="1:4" x14ac:dyDescent="0.2">
      <c r="A231">
        <v>56</v>
      </c>
      <c r="B231">
        <v>696</v>
      </c>
      <c r="C231">
        <v>3</v>
      </c>
      <c r="D231">
        <v>230</v>
      </c>
    </row>
    <row r="232" spans="1:4" x14ac:dyDescent="0.2">
      <c r="A232">
        <v>56</v>
      </c>
      <c r="B232">
        <v>699</v>
      </c>
      <c r="C232">
        <v>3</v>
      </c>
      <c r="D232">
        <v>231</v>
      </c>
    </row>
    <row r="233" spans="1:4" x14ac:dyDescent="0.2">
      <c r="A233">
        <v>56</v>
      </c>
      <c r="B233">
        <v>702</v>
      </c>
      <c r="C233">
        <v>3</v>
      </c>
      <c r="D233">
        <v>232</v>
      </c>
    </row>
    <row r="234" spans="1:4" x14ac:dyDescent="0.2">
      <c r="A234">
        <v>57</v>
      </c>
      <c r="B234">
        <v>705</v>
      </c>
      <c r="C234">
        <v>3</v>
      </c>
      <c r="D234">
        <v>233</v>
      </c>
    </row>
    <row r="235" spans="1:4" x14ac:dyDescent="0.2">
      <c r="A235">
        <v>57</v>
      </c>
      <c r="B235">
        <v>708</v>
      </c>
      <c r="C235">
        <v>3</v>
      </c>
      <c r="D235">
        <v>234</v>
      </c>
    </row>
    <row r="236" spans="1:4" x14ac:dyDescent="0.2">
      <c r="A236">
        <v>57</v>
      </c>
      <c r="B236">
        <v>712</v>
      </c>
      <c r="C236">
        <v>4</v>
      </c>
      <c r="D236">
        <v>235</v>
      </c>
    </row>
    <row r="237" spans="1:4" x14ac:dyDescent="0.2">
      <c r="A237">
        <v>57</v>
      </c>
      <c r="B237">
        <v>715</v>
      </c>
      <c r="C237">
        <v>3</v>
      </c>
      <c r="D237">
        <v>236</v>
      </c>
    </row>
    <row r="238" spans="1:4" x14ac:dyDescent="0.2">
      <c r="A238">
        <v>57</v>
      </c>
      <c r="B238">
        <v>718</v>
      </c>
      <c r="C238">
        <v>3</v>
      </c>
      <c r="D238">
        <v>237</v>
      </c>
    </row>
    <row r="239" spans="1:4" x14ac:dyDescent="0.2">
      <c r="A239">
        <v>57</v>
      </c>
      <c r="B239">
        <v>721</v>
      </c>
      <c r="C239">
        <v>3</v>
      </c>
      <c r="D239">
        <v>238</v>
      </c>
    </row>
    <row r="240" spans="1:4" x14ac:dyDescent="0.2">
      <c r="A240">
        <v>57</v>
      </c>
      <c r="B240">
        <v>727</v>
      </c>
      <c r="C240">
        <v>3</v>
      </c>
      <c r="D240">
        <v>240</v>
      </c>
    </row>
    <row r="241" spans="1:4" x14ac:dyDescent="0.2">
      <c r="A241">
        <v>58</v>
      </c>
      <c r="B241">
        <v>724</v>
      </c>
      <c r="C241">
        <v>3</v>
      </c>
      <c r="D241">
        <v>239</v>
      </c>
    </row>
    <row r="242" spans="1:4" x14ac:dyDescent="0.2">
      <c r="A242">
        <v>58</v>
      </c>
      <c r="B242">
        <v>730</v>
      </c>
      <c r="C242">
        <v>3</v>
      </c>
      <c r="D242">
        <v>241</v>
      </c>
    </row>
    <row r="243" spans="1:4" x14ac:dyDescent="0.2">
      <c r="A243">
        <v>58</v>
      </c>
      <c r="B243">
        <v>733</v>
      </c>
      <c r="C243">
        <v>3</v>
      </c>
      <c r="D243">
        <v>242</v>
      </c>
    </row>
    <row r="244" spans="1:4" x14ac:dyDescent="0.2">
      <c r="A244">
        <v>58</v>
      </c>
      <c r="B244">
        <v>736</v>
      </c>
      <c r="C244">
        <v>3</v>
      </c>
      <c r="D244">
        <v>243</v>
      </c>
    </row>
    <row r="245" spans="1:4" x14ac:dyDescent="0.2">
      <c r="A245">
        <v>59</v>
      </c>
      <c r="B245">
        <v>739</v>
      </c>
      <c r="C245">
        <v>3</v>
      </c>
      <c r="D245">
        <v>244</v>
      </c>
    </row>
    <row r="246" spans="1:4" x14ac:dyDescent="0.2">
      <c r="A246">
        <v>59</v>
      </c>
      <c r="B246">
        <v>742</v>
      </c>
      <c r="C246">
        <v>3</v>
      </c>
      <c r="D246">
        <v>245</v>
      </c>
    </row>
    <row r="247" spans="1:4" x14ac:dyDescent="0.2">
      <c r="A247">
        <v>59</v>
      </c>
      <c r="B247">
        <v>745</v>
      </c>
      <c r="C247">
        <v>3</v>
      </c>
      <c r="D247">
        <v>246</v>
      </c>
    </row>
    <row r="248" spans="1:4" x14ac:dyDescent="0.2">
      <c r="A248">
        <v>59</v>
      </c>
      <c r="B248">
        <v>748</v>
      </c>
      <c r="C248">
        <v>3</v>
      </c>
      <c r="D248">
        <v>247</v>
      </c>
    </row>
    <row r="249" spans="1:4" x14ac:dyDescent="0.2">
      <c r="A249">
        <v>59</v>
      </c>
      <c r="B249">
        <v>751</v>
      </c>
      <c r="C249">
        <v>3</v>
      </c>
      <c r="D249">
        <v>248</v>
      </c>
    </row>
    <row r="250" spans="1:4" x14ac:dyDescent="0.2">
      <c r="A250">
        <v>59</v>
      </c>
      <c r="B250">
        <v>754</v>
      </c>
      <c r="C250">
        <v>3</v>
      </c>
      <c r="D250">
        <v>249</v>
      </c>
    </row>
    <row r="251" spans="1:4" x14ac:dyDescent="0.2">
      <c r="A251">
        <v>59</v>
      </c>
      <c r="B251">
        <v>757</v>
      </c>
      <c r="C251">
        <v>3</v>
      </c>
      <c r="D251">
        <v>250</v>
      </c>
    </row>
    <row r="252" spans="1:4" x14ac:dyDescent="0.2">
      <c r="A252">
        <v>60</v>
      </c>
      <c r="B252">
        <v>760</v>
      </c>
      <c r="C252">
        <v>3</v>
      </c>
      <c r="D252">
        <v>251</v>
      </c>
    </row>
    <row r="253" spans="1:4" x14ac:dyDescent="0.2">
      <c r="A253">
        <v>60</v>
      </c>
      <c r="B253">
        <v>763</v>
      </c>
      <c r="C253">
        <v>3</v>
      </c>
      <c r="D253">
        <v>252</v>
      </c>
    </row>
    <row r="254" spans="1:4" x14ac:dyDescent="0.2">
      <c r="A254">
        <v>60</v>
      </c>
      <c r="B254">
        <v>766</v>
      </c>
      <c r="C254">
        <v>3</v>
      </c>
      <c r="D254">
        <v>253</v>
      </c>
    </row>
    <row r="255" spans="1:4" x14ac:dyDescent="0.2">
      <c r="A255">
        <v>60</v>
      </c>
      <c r="B255">
        <v>769</v>
      </c>
      <c r="C255">
        <v>3</v>
      </c>
      <c r="D255">
        <v>254</v>
      </c>
    </row>
    <row r="256" spans="1:4" x14ac:dyDescent="0.2">
      <c r="A256">
        <v>61</v>
      </c>
      <c r="B256">
        <v>772</v>
      </c>
      <c r="C256">
        <v>3</v>
      </c>
      <c r="D256">
        <v>255</v>
      </c>
    </row>
    <row r="257" spans="1:4" x14ac:dyDescent="0.2">
      <c r="A257">
        <v>61</v>
      </c>
      <c r="B257">
        <v>775</v>
      </c>
      <c r="C257">
        <v>3</v>
      </c>
      <c r="D257">
        <v>256</v>
      </c>
    </row>
    <row r="258" spans="1:4" x14ac:dyDescent="0.2">
      <c r="A258">
        <v>62</v>
      </c>
      <c r="B258">
        <v>778</v>
      </c>
      <c r="C258">
        <v>3</v>
      </c>
      <c r="D258">
        <v>257</v>
      </c>
    </row>
    <row r="259" spans="1:4" x14ac:dyDescent="0.2">
      <c r="A259">
        <v>62</v>
      </c>
      <c r="B259">
        <v>781</v>
      </c>
      <c r="C259">
        <v>3</v>
      </c>
      <c r="D259">
        <v>258</v>
      </c>
    </row>
    <row r="260" spans="1:4" x14ac:dyDescent="0.2">
      <c r="A260">
        <v>62</v>
      </c>
      <c r="B260">
        <v>784</v>
      </c>
      <c r="C260">
        <v>3</v>
      </c>
      <c r="D260">
        <v>259</v>
      </c>
    </row>
    <row r="261" spans="1:4" x14ac:dyDescent="0.2">
      <c r="A261">
        <v>63</v>
      </c>
      <c r="B261">
        <v>787</v>
      </c>
      <c r="C261">
        <v>3</v>
      </c>
      <c r="D261">
        <v>260</v>
      </c>
    </row>
    <row r="262" spans="1:4" x14ac:dyDescent="0.2">
      <c r="A262">
        <v>63</v>
      </c>
      <c r="B262">
        <v>790</v>
      </c>
      <c r="C262">
        <v>3</v>
      </c>
      <c r="D262">
        <v>261</v>
      </c>
    </row>
    <row r="263" spans="1:4" x14ac:dyDescent="0.2">
      <c r="A263">
        <v>63</v>
      </c>
      <c r="B263">
        <v>793</v>
      </c>
      <c r="C263">
        <v>3</v>
      </c>
      <c r="D263">
        <v>262</v>
      </c>
    </row>
    <row r="264" spans="1:4" x14ac:dyDescent="0.2">
      <c r="A264">
        <v>63</v>
      </c>
      <c r="B264">
        <v>796</v>
      </c>
      <c r="C264">
        <v>3</v>
      </c>
      <c r="D264">
        <v>263</v>
      </c>
    </row>
    <row r="265" spans="1:4" x14ac:dyDescent="0.2">
      <c r="A265">
        <v>63</v>
      </c>
      <c r="B265">
        <v>799</v>
      </c>
      <c r="C265">
        <v>3</v>
      </c>
      <c r="D265">
        <v>264</v>
      </c>
    </row>
    <row r="266" spans="1:4" x14ac:dyDescent="0.2">
      <c r="A266">
        <v>63</v>
      </c>
      <c r="B266">
        <v>802</v>
      </c>
      <c r="C266">
        <v>3</v>
      </c>
      <c r="D266">
        <v>265</v>
      </c>
    </row>
    <row r="267" spans="1:4" x14ac:dyDescent="0.2">
      <c r="A267">
        <v>63</v>
      </c>
      <c r="B267">
        <v>805</v>
      </c>
      <c r="C267">
        <v>3</v>
      </c>
      <c r="D267">
        <v>266</v>
      </c>
    </row>
    <row r="268" spans="1:4" x14ac:dyDescent="0.2">
      <c r="A268">
        <v>63</v>
      </c>
      <c r="B268">
        <v>808</v>
      </c>
      <c r="C268">
        <v>3</v>
      </c>
      <c r="D268">
        <v>267</v>
      </c>
    </row>
    <row r="269" spans="1:4" x14ac:dyDescent="0.2">
      <c r="A269">
        <v>63</v>
      </c>
      <c r="B269">
        <v>811</v>
      </c>
      <c r="C269">
        <v>3</v>
      </c>
      <c r="D269">
        <v>268</v>
      </c>
    </row>
    <row r="270" spans="1:4" x14ac:dyDescent="0.2">
      <c r="A270">
        <v>63</v>
      </c>
      <c r="B270">
        <v>814</v>
      </c>
      <c r="C270">
        <v>3</v>
      </c>
      <c r="D270">
        <v>269</v>
      </c>
    </row>
    <row r="271" spans="1:4" x14ac:dyDescent="0.2">
      <c r="A271">
        <v>63</v>
      </c>
      <c r="B271">
        <v>817</v>
      </c>
      <c r="C271">
        <v>3</v>
      </c>
      <c r="D271">
        <v>270</v>
      </c>
    </row>
    <row r="272" spans="1:4" x14ac:dyDescent="0.2">
      <c r="A272">
        <v>63</v>
      </c>
      <c r="B272">
        <v>829</v>
      </c>
      <c r="C272">
        <v>3</v>
      </c>
      <c r="D272">
        <v>274</v>
      </c>
    </row>
    <row r="273" spans="1:4" x14ac:dyDescent="0.2">
      <c r="A273">
        <v>64</v>
      </c>
      <c r="B273">
        <v>820</v>
      </c>
      <c r="C273">
        <v>3</v>
      </c>
      <c r="D273">
        <v>271</v>
      </c>
    </row>
    <row r="274" spans="1:4" x14ac:dyDescent="0.2">
      <c r="A274">
        <v>64</v>
      </c>
      <c r="B274">
        <v>823</v>
      </c>
      <c r="C274">
        <v>3</v>
      </c>
      <c r="D274">
        <v>272</v>
      </c>
    </row>
    <row r="275" spans="1:4" x14ac:dyDescent="0.2">
      <c r="A275">
        <v>64</v>
      </c>
      <c r="B275">
        <v>826</v>
      </c>
      <c r="C275">
        <v>3</v>
      </c>
      <c r="D275">
        <v>273</v>
      </c>
    </row>
    <row r="276" spans="1:4" x14ac:dyDescent="0.2">
      <c r="A276">
        <v>64</v>
      </c>
      <c r="B276">
        <v>832</v>
      </c>
      <c r="C276">
        <v>3</v>
      </c>
      <c r="D276">
        <v>275</v>
      </c>
    </row>
    <row r="277" spans="1:4" x14ac:dyDescent="0.2">
      <c r="A277">
        <v>65</v>
      </c>
      <c r="B277">
        <v>835</v>
      </c>
      <c r="C277">
        <v>3</v>
      </c>
      <c r="D277">
        <v>276</v>
      </c>
    </row>
    <row r="278" spans="1:4" x14ac:dyDescent="0.2">
      <c r="A278">
        <v>65</v>
      </c>
      <c r="B278">
        <v>838</v>
      </c>
      <c r="C278">
        <v>3</v>
      </c>
      <c r="D278">
        <v>277</v>
      </c>
    </row>
    <row r="279" spans="1:4" x14ac:dyDescent="0.2">
      <c r="A279">
        <v>65</v>
      </c>
      <c r="B279">
        <v>844</v>
      </c>
      <c r="C279">
        <v>3</v>
      </c>
      <c r="D279">
        <v>279</v>
      </c>
    </row>
    <row r="280" spans="1:4" x14ac:dyDescent="0.2">
      <c r="A280">
        <v>66</v>
      </c>
      <c r="B280">
        <v>841</v>
      </c>
      <c r="C280">
        <v>3</v>
      </c>
      <c r="D280">
        <v>278</v>
      </c>
    </row>
    <row r="281" spans="1:4" x14ac:dyDescent="0.2">
      <c r="A281">
        <v>66</v>
      </c>
      <c r="B281">
        <v>847</v>
      </c>
      <c r="C281">
        <v>3</v>
      </c>
      <c r="D281">
        <v>280</v>
      </c>
    </row>
    <row r="282" spans="1:4" x14ac:dyDescent="0.2">
      <c r="A282">
        <v>66</v>
      </c>
      <c r="B282">
        <v>856</v>
      </c>
      <c r="C282">
        <v>3</v>
      </c>
      <c r="D282">
        <v>283</v>
      </c>
    </row>
    <row r="283" spans="1:4" x14ac:dyDescent="0.2">
      <c r="A283">
        <v>67</v>
      </c>
      <c r="B283">
        <v>850</v>
      </c>
      <c r="C283">
        <v>3</v>
      </c>
      <c r="D283">
        <v>281</v>
      </c>
    </row>
    <row r="284" spans="1:4" x14ac:dyDescent="0.2">
      <c r="A284">
        <v>67</v>
      </c>
      <c r="B284">
        <v>853</v>
      </c>
      <c r="C284">
        <v>3</v>
      </c>
      <c r="D284">
        <v>282</v>
      </c>
    </row>
    <row r="285" spans="1:4" x14ac:dyDescent="0.2">
      <c r="A285">
        <v>68</v>
      </c>
      <c r="B285">
        <v>859</v>
      </c>
      <c r="C285">
        <v>3</v>
      </c>
      <c r="D285">
        <v>284</v>
      </c>
    </row>
    <row r="286" spans="1:4" x14ac:dyDescent="0.2">
      <c r="A286">
        <v>68</v>
      </c>
      <c r="B286">
        <v>862</v>
      </c>
      <c r="C286">
        <v>3</v>
      </c>
      <c r="D286">
        <v>285</v>
      </c>
    </row>
    <row r="287" spans="1:4" x14ac:dyDescent="0.2">
      <c r="A287">
        <v>68</v>
      </c>
      <c r="B287">
        <v>865</v>
      </c>
      <c r="C287">
        <v>3</v>
      </c>
      <c r="D287">
        <v>286</v>
      </c>
    </row>
    <row r="288" spans="1:4" x14ac:dyDescent="0.2">
      <c r="A288">
        <v>68</v>
      </c>
      <c r="B288">
        <v>868</v>
      </c>
      <c r="C288">
        <v>3</v>
      </c>
      <c r="D288">
        <v>287</v>
      </c>
    </row>
    <row r="289" spans="1:4" x14ac:dyDescent="0.2">
      <c r="A289">
        <v>68</v>
      </c>
      <c r="B289">
        <v>871</v>
      </c>
      <c r="C289">
        <v>3</v>
      </c>
      <c r="D289">
        <v>288</v>
      </c>
    </row>
    <row r="290" spans="1:4" x14ac:dyDescent="0.2">
      <c r="A290">
        <v>68</v>
      </c>
      <c r="B290">
        <v>874</v>
      </c>
      <c r="C290">
        <v>3</v>
      </c>
      <c r="D290">
        <v>289</v>
      </c>
    </row>
    <row r="291" spans="1:4" x14ac:dyDescent="0.2">
      <c r="A291">
        <v>68</v>
      </c>
      <c r="B291">
        <v>877</v>
      </c>
      <c r="C291">
        <v>3</v>
      </c>
      <c r="D291">
        <v>290</v>
      </c>
    </row>
    <row r="292" spans="1:4" x14ac:dyDescent="0.2">
      <c r="A292">
        <v>68</v>
      </c>
      <c r="B292">
        <v>883</v>
      </c>
      <c r="C292">
        <v>3</v>
      </c>
      <c r="D292">
        <v>292</v>
      </c>
    </row>
    <row r="293" spans="1:4" x14ac:dyDescent="0.2">
      <c r="A293">
        <v>69</v>
      </c>
      <c r="B293">
        <v>880</v>
      </c>
      <c r="C293">
        <v>3</v>
      </c>
      <c r="D293">
        <v>291</v>
      </c>
    </row>
    <row r="294" spans="1:4" x14ac:dyDescent="0.2">
      <c r="A294">
        <v>69</v>
      </c>
      <c r="B294">
        <v>900</v>
      </c>
      <c r="C294">
        <v>3</v>
      </c>
      <c r="D294">
        <v>297</v>
      </c>
    </row>
    <row r="295" spans="1:4" x14ac:dyDescent="0.2">
      <c r="A295">
        <v>69</v>
      </c>
      <c r="B295">
        <v>906</v>
      </c>
      <c r="C295">
        <v>3</v>
      </c>
      <c r="D295">
        <v>299</v>
      </c>
    </row>
    <row r="296" spans="1:4" x14ac:dyDescent="0.2">
      <c r="A296">
        <v>70</v>
      </c>
      <c r="B296">
        <v>886</v>
      </c>
      <c r="C296">
        <v>3</v>
      </c>
      <c r="D296">
        <v>293</v>
      </c>
    </row>
    <row r="297" spans="1:4" x14ac:dyDescent="0.2">
      <c r="A297">
        <v>70</v>
      </c>
      <c r="B297">
        <v>890</v>
      </c>
      <c r="C297">
        <v>4</v>
      </c>
      <c r="D297">
        <v>294</v>
      </c>
    </row>
    <row r="298" spans="1:4" x14ac:dyDescent="0.2">
      <c r="A298">
        <v>70</v>
      </c>
      <c r="B298">
        <v>893</v>
      </c>
      <c r="C298">
        <v>3</v>
      </c>
      <c r="D298">
        <v>295</v>
      </c>
    </row>
    <row r="299" spans="1:4" x14ac:dyDescent="0.2">
      <c r="A299">
        <v>70</v>
      </c>
      <c r="B299">
        <v>897</v>
      </c>
      <c r="C299">
        <v>4</v>
      </c>
      <c r="D299">
        <v>296</v>
      </c>
    </row>
    <row r="300" spans="1:4" x14ac:dyDescent="0.2">
      <c r="A300">
        <v>70</v>
      </c>
      <c r="B300">
        <v>903</v>
      </c>
      <c r="C300">
        <v>3</v>
      </c>
      <c r="D300">
        <v>298</v>
      </c>
    </row>
    <row r="301" spans="1:4" x14ac:dyDescent="0.2">
      <c r="A301">
        <v>70</v>
      </c>
      <c r="B301">
        <v>912</v>
      </c>
      <c r="C301">
        <v>3</v>
      </c>
      <c r="D301">
        <v>301</v>
      </c>
    </row>
    <row r="302" spans="1:4" x14ac:dyDescent="0.2">
      <c r="A302">
        <v>71</v>
      </c>
      <c r="B302">
        <v>909</v>
      </c>
      <c r="C302">
        <v>3</v>
      </c>
      <c r="D302">
        <v>300</v>
      </c>
    </row>
    <row r="303" spans="1:4" x14ac:dyDescent="0.2">
      <c r="A303">
        <v>71</v>
      </c>
      <c r="B303">
        <v>916</v>
      </c>
      <c r="C303">
        <v>4</v>
      </c>
      <c r="D303">
        <v>302</v>
      </c>
    </row>
    <row r="304" spans="1:4" x14ac:dyDescent="0.2">
      <c r="A304">
        <v>71</v>
      </c>
      <c r="B304">
        <v>919</v>
      </c>
      <c r="C304">
        <v>3</v>
      </c>
      <c r="D304">
        <v>303</v>
      </c>
    </row>
    <row r="305" spans="1:4" x14ac:dyDescent="0.2">
      <c r="A305">
        <v>71</v>
      </c>
      <c r="B305">
        <v>922</v>
      </c>
      <c r="C305">
        <v>3</v>
      </c>
      <c r="D305">
        <v>304</v>
      </c>
    </row>
    <row r="306" spans="1:4" x14ac:dyDescent="0.2">
      <c r="A306">
        <v>71</v>
      </c>
      <c r="B306">
        <v>925</v>
      </c>
      <c r="C306">
        <v>3</v>
      </c>
      <c r="D306">
        <v>305</v>
      </c>
    </row>
    <row r="307" spans="1:4" x14ac:dyDescent="0.2">
      <c r="A307">
        <v>71</v>
      </c>
      <c r="B307">
        <v>928</v>
      </c>
      <c r="C307">
        <v>3</v>
      </c>
      <c r="D307">
        <v>306</v>
      </c>
    </row>
    <row r="308" spans="1:4" x14ac:dyDescent="0.2">
      <c r="A308">
        <v>72</v>
      </c>
      <c r="B308">
        <v>931</v>
      </c>
      <c r="C308">
        <v>3</v>
      </c>
      <c r="D308">
        <v>307</v>
      </c>
    </row>
    <row r="309" spans="1:4" x14ac:dyDescent="0.2">
      <c r="A309">
        <v>72</v>
      </c>
      <c r="B309">
        <v>934</v>
      </c>
      <c r="C309">
        <v>3</v>
      </c>
      <c r="D309">
        <v>308</v>
      </c>
    </row>
    <row r="310" spans="1:4" x14ac:dyDescent="0.2">
      <c r="A310">
        <v>72</v>
      </c>
      <c r="B310">
        <v>937</v>
      </c>
      <c r="C310">
        <v>3</v>
      </c>
      <c r="D310">
        <v>309</v>
      </c>
    </row>
    <row r="311" spans="1:4" x14ac:dyDescent="0.2">
      <c r="A311">
        <v>72</v>
      </c>
      <c r="B311">
        <v>940</v>
      </c>
      <c r="C311">
        <v>3</v>
      </c>
      <c r="D311">
        <v>310</v>
      </c>
    </row>
    <row r="312" spans="1:4" x14ac:dyDescent="0.2">
      <c r="A312">
        <v>72</v>
      </c>
      <c r="B312">
        <v>943</v>
      </c>
      <c r="C312">
        <v>3</v>
      </c>
      <c r="D312">
        <v>311</v>
      </c>
    </row>
    <row r="313" spans="1:4" x14ac:dyDescent="0.2">
      <c r="A313">
        <v>72</v>
      </c>
      <c r="B313">
        <v>946</v>
      </c>
      <c r="C313">
        <v>3</v>
      </c>
      <c r="D313">
        <v>312</v>
      </c>
    </row>
    <row r="314" spans="1:4" x14ac:dyDescent="0.2">
      <c r="A314">
        <v>72</v>
      </c>
      <c r="B314">
        <v>952</v>
      </c>
      <c r="C314">
        <v>3</v>
      </c>
      <c r="D314">
        <v>314</v>
      </c>
    </row>
    <row r="315" spans="1:4" x14ac:dyDescent="0.2">
      <c r="A315">
        <v>73</v>
      </c>
      <c r="B315">
        <v>949</v>
      </c>
      <c r="C315">
        <v>3</v>
      </c>
      <c r="D315">
        <v>313</v>
      </c>
    </row>
    <row r="316" spans="1:4" x14ac:dyDescent="0.2">
      <c r="A316">
        <v>73</v>
      </c>
      <c r="B316">
        <v>955</v>
      </c>
      <c r="C316">
        <v>3</v>
      </c>
      <c r="D316">
        <v>315</v>
      </c>
    </row>
    <row r="317" spans="1:4" x14ac:dyDescent="0.2">
      <c r="A317">
        <v>73</v>
      </c>
      <c r="B317">
        <v>958</v>
      </c>
      <c r="C317">
        <v>3</v>
      </c>
      <c r="D317">
        <v>316</v>
      </c>
    </row>
    <row r="318" spans="1:4" x14ac:dyDescent="0.2">
      <c r="A318">
        <v>73</v>
      </c>
      <c r="B318">
        <v>961</v>
      </c>
      <c r="C318">
        <v>3</v>
      </c>
      <c r="D318">
        <v>317</v>
      </c>
    </row>
    <row r="319" spans="1:4" x14ac:dyDescent="0.2">
      <c r="A319">
        <v>73</v>
      </c>
      <c r="B319">
        <v>964</v>
      </c>
      <c r="C319">
        <v>3</v>
      </c>
      <c r="D319">
        <v>318</v>
      </c>
    </row>
    <row r="320" spans="1:4" x14ac:dyDescent="0.2">
      <c r="A320">
        <v>74</v>
      </c>
      <c r="B320">
        <v>967</v>
      </c>
      <c r="C320">
        <v>3</v>
      </c>
      <c r="D320">
        <v>319</v>
      </c>
    </row>
    <row r="321" spans="1:4" x14ac:dyDescent="0.2">
      <c r="A321">
        <v>74</v>
      </c>
      <c r="B321">
        <v>970</v>
      </c>
      <c r="C321">
        <v>3</v>
      </c>
      <c r="D321">
        <v>320</v>
      </c>
    </row>
    <row r="322" spans="1:4" x14ac:dyDescent="0.2">
      <c r="A322">
        <v>74</v>
      </c>
      <c r="B322">
        <v>973</v>
      </c>
      <c r="C322">
        <v>3</v>
      </c>
      <c r="D322">
        <v>321</v>
      </c>
    </row>
    <row r="323" spans="1:4" x14ac:dyDescent="0.2">
      <c r="A323">
        <v>74</v>
      </c>
      <c r="B323">
        <v>976</v>
      </c>
      <c r="C323">
        <v>3</v>
      </c>
      <c r="D323">
        <v>322</v>
      </c>
    </row>
    <row r="324" spans="1:4" x14ac:dyDescent="0.2">
      <c r="A324">
        <v>74</v>
      </c>
      <c r="B324">
        <v>979</v>
      </c>
      <c r="C324">
        <v>3</v>
      </c>
      <c r="D324">
        <v>323</v>
      </c>
    </row>
    <row r="325" spans="1:4" x14ac:dyDescent="0.2">
      <c r="A325">
        <v>74</v>
      </c>
      <c r="B325">
        <v>982</v>
      </c>
      <c r="C325">
        <v>3</v>
      </c>
      <c r="D325">
        <v>324</v>
      </c>
    </row>
    <row r="326" spans="1:4" x14ac:dyDescent="0.2">
      <c r="A326">
        <v>74</v>
      </c>
      <c r="B326">
        <v>986</v>
      </c>
      <c r="C326">
        <v>4</v>
      </c>
      <c r="D326">
        <v>325</v>
      </c>
    </row>
    <row r="327" spans="1:4" x14ac:dyDescent="0.2">
      <c r="A327">
        <v>75</v>
      </c>
      <c r="B327">
        <v>989</v>
      </c>
      <c r="C327">
        <v>3</v>
      </c>
      <c r="D327">
        <v>326</v>
      </c>
    </row>
    <row r="328" spans="1:4" x14ac:dyDescent="0.2">
      <c r="A328">
        <v>75</v>
      </c>
      <c r="B328">
        <v>992</v>
      </c>
      <c r="C328">
        <v>3</v>
      </c>
      <c r="D328">
        <v>327</v>
      </c>
    </row>
    <row r="329" spans="1:4" x14ac:dyDescent="0.2">
      <c r="A329">
        <v>75</v>
      </c>
      <c r="B329">
        <v>995</v>
      </c>
      <c r="C329">
        <v>3</v>
      </c>
      <c r="D329">
        <v>328</v>
      </c>
    </row>
    <row r="330" spans="1:4" x14ac:dyDescent="0.2">
      <c r="A330">
        <v>75</v>
      </c>
      <c r="B330">
        <v>998</v>
      </c>
      <c r="C330">
        <v>3</v>
      </c>
      <c r="D330">
        <v>329</v>
      </c>
    </row>
    <row r="331" spans="1:4" x14ac:dyDescent="0.2">
      <c r="A331">
        <v>75</v>
      </c>
      <c r="B331">
        <v>1001</v>
      </c>
      <c r="C331">
        <v>3</v>
      </c>
      <c r="D331">
        <v>330</v>
      </c>
    </row>
    <row r="332" spans="1:4" x14ac:dyDescent="0.2">
      <c r="A332">
        <v>75</v>
      </c>
      <c r="B332">
        <v>1004</v>
      </c>
      <c r="C332">
        <v>3</v>
      </c>
      <c r="D332">
        <v>331</v>
      </c>
    </row>
    <row r="333" spans="1:4" x14ac:dyDescent="0.2">
      <c r="A333">
        <v>75</v>
      </c>
      <c r="B333">
        <v>1007</v>
      </c>
      <c r="C333">
        <v>3</v>
      </c>
      <c r="D333">
        <v>332</v>
      </c>
    </row>
    <row r="334" spans="1:4" x14ac:dyDescent="0.2">
      <c r="A334">
        <v>76</v>
      </c>
      <c r="B334">
        <v>1010</v>
      </c>
      <c r="C334">
        <v>3</v>
      </c>
      <c r="D334">
        <v>333</v>
      </c>
    </row>
    <row r="335" spans="1:4" x14ac:dyDescent="0.2">
      <c r="A335">
        <v>76</v>
      </c>
      <c r="B335">
        <v>1013</v>
      </c>
      <c r="C335">
        <v>3</v>
      </c>
      <c r="D335">
        <v>334</v>
      </c>
    </row>
    <row r="336" spans="1:4" x14ac:dyDescent="0.2">
      <c r="A336">
        <v>76</v>
      </c>
      <c r="B336">
        <v>1016</v>
      </c>
      <c r="C336">
        <v>3</v>
      </c>
      <c r="D336">
        <v>335</v>
      </c>
    </row>
    <row r="337" spans="1:4" x14ac:dyDescent="0.2">
      <c r="A337">
        <v>76</v>
      </c>
      <c r="B337">
        <v>1019</v>
      </c>
      <c r="C337">
        <v>3</v>
      </c>
      <c r="D337">
        <v>336</v>
      </c>
    </row>
    <row r="338" spans="1:4" x14ac:dyDescent="0.2">
      <c r="A338">
        <v>77</v>
      </c>
      <c r="B338">
        <v>1022</v>
      </c>
      <c r="C338">
        <v>3</v>
      </c>
      <c r="D338">
        <v>337</v>
      </c>
    </row>
    <row r="339" spans="1:4" x14ac:dyDescent="0.2">
      <c r="A339">
        <v>77</v>
      </c>
      <c r="B339">
        <v>1025</v>
      </c>
      <c r="C339">
        <v>3</v>
      </c>
      <c r="D339">
        <v>338</v>
      </c>
    </row>
    <row r="340" spans="1:4" x14ac:dyDescent="0.2">
      <c r="A340">
        <v>77</v>
      </c>
      <c r="B340">
        <v>1034</v>
      </c>
      <c r="C340">
        <v>3</v>
      </c>
      <c r="D340">
        <v>341</v>
      </c>
    </row>
    <row r="341" spans="1:4" x14ac:dyDescent="0.2">
      <c r="A341">
        <v>77</v>
      </c>
      <c r="B341">
        <v>1037</v>
      </c>
      <c r="C341">
        <v>3</v>
      </c>
      <c r="D341">
        <v>342</v>
      </c>
    </row>
    <row r="342" spans="1:4" x14ac:dyDescent="0.2">
      <c r="A342">
        <v>77</v>
      </c>
      <c r="B342">
        <v>1040</v>
      </c>
      <c r="C342">
        <v>3</v>
      </c>
      <c r="D342">
        <v>343</v>
      </c>
    </row>
    <row r="343" spans="1:4" x14ac:dyDescent="0.2">
      <c r="A343">
        <v>78</v>
      </c>
      <c r="B343">
        <v>1028</v>
      </c>
      <c r="C343">
        <v>3</v>
      </c>
      <c r="D343">
        <v>339</v>
      </c>
    </row>
    <row r="344" spans="1:4" x14ac:dyDescent="0.2">
      <c r="A344">
        <v>78</v>
      </c>
      <c r="B344">
        <v>1031</v>
      </c>
      <c r="C344">
        <v>3</v>
      </c>
      <c r="D344">
        <v>340</v>
      </c>
    </row>
    <row r="345" spans="1:4" x14ac:dyDescent="0.2">
      <c r="A345">
        <v>79</v>
      </c>
      <c r="B345">
        <v>1043</v>
      </c>
      <c r="C345">
        <v>3</v>
      </c>
      <c r="D345">
        <v>344</v>
      </c>
    </row>
    <row r="346" spans="1:4" x14ac:dyDescent="0.2">
      <c r="A346">
        <v>79</v>
      </c>
      <c r="B346">
        <v>1046</v>
      </c>
      <c r="C346">
        <v>3</v>
      </c>
      <c r="D346">
        <v>345</v>
      </c>
    </row>
    <row r="347" spans="1:4" x14ac:dyDescent="0.2">
      <c r="A347">
        <v>79</v>
      </c>
      <c r="B347">
        <v>1049</v>
      </c>
      <c r="C347">
        <v>3</v>
      </c>
      <c r="D347">
        <v>346</v>
      </c>
    </row>
    <row r="348" spans="1:4" x14ac:dyDescent="0.2">
      <c r="A348">
        <v>79</v>
      </c>
      <c r="B348">
        <v>1052</v>
      </c>
      <c r="C348">
        <v>3</v>
      </c>
      <c r="D348">
        <v>347</v>
      </c>
    </row>
    <row r="349" spans="1:4" x14ac:dyDescent="0.2">
      <c r="A349">
        <v>79</v>
      </c>
      <c r="B349">
        <v>1055</v>
      </c>
      <c r="C349">
        <v>3</v>
      </c>
      <c r="D349">
        <v>348</v>
      </c>
    </row>
    <row r="350" spans="1:4" x14ac:dyDescent="0.2">
      <c r="A350">
        <v>79</v>
      </c>
      <c r="B350">
        <v>1058</v>
      </c>
      <c r="C350">
        <v>3</v>
      </c>
      <c r="D350">
        <v>349</v>
      </c>
    </row>
    <row r="351" spans="1:4" x14ac:dyDescent="0.2">
      <c r="A351">
        <v>79</v>
      </c>
      <c r="B351">
        <v>1061</v>
      </c>
      <c r="C351">
        <v>3</v>
      </c>
      <c r="D351">
        <v>350</v>
      </c>
    </row>
    <row r="352" spans="1:4" x14ac:dyDescent="0.2">
      <c r="A352">
        <v>79</v>
      </c>
      <c r="B352">
        <v>1064</v>
      </c>
      <c r="C352">
        <v>3</v>
      </c>
      <c r="D352">
        <v>351</v>
      </c>
    </row>
    <row r="353" spans="1:4" x14ac:dyDescent="0.2">
      <c r="A353">
        <v>79</v>
      </c>
      <c r="B353">
        <v>1067</v>
      </c>
      <c r="C353">
        <v>3</v>
      </c>
      <c r="D353">
        <v>352</v>
      </c>
    </row>
    <row r="354" spans="1:4" x14ac:dyDescent="0.2">
      <c r="A354">
        <v>79</v>
      </c>
      <c r="B354">
        <v>1070</v>
      </c>
      <c r="C354">
        <v>3</v>
      </c>
      <c r="D354">
        <v>353</v>
      </c>
    </row>
    <row r="355" spans="1:4" x14ac:dyDescent="0.2">
      <c r="A355">
        <v>79</v>
      </c>
      <c r="B355">
        <v>1073</v>
      </c>
      <c r="C355">
        <v>3</v>
      </c>
      <c r="D355">
        <v>354</v>
      </c>
    </row>
    <row r="356" spans="1:4" x14ac:dyDescent="0.2">
      <c r="A356">
        <v>79</v>
      </c>
      <c r="B356">
        <v>1076</v>
      </c>
      <c r="C356">
        <v>3</v>
      </c>
      <c r="D356">
        <v>355</v>
      </c>
    </row>
    <row r="357" spans="1:4" x14ac:dyDescent="0.2">
      <c r="A357">
        <v>79</v>
      </c>
      <c r="B357">
        <v>1082</v>
      </c>
      <c r="C357">
        <v>3</v>
      </c>
      <c r="D357">
        <v>357</v>
      </c>
    </row>
    <row r="358" spans="1:4" x14ac:dyDescent="0.2">
      <c r="A358">
        <v>80</v>
      </c>
      <c r="B358">
        <v>1079</v>
      </c>
      <c r="C358">
        <v>3</v>
      </c>
      <c r="D358">
        <v>356</v>
      </c>
    </row>
    <row r="359" spans="1:4" x14ac:dyDescent="0.2">
      <c r="A359">
        <v>80</v>
      </c>
      <c r="B359">
        <v>1085</v>
      </c>
      <c r="C359">
        <v>3</v>
      </c>
      <c r="D359">
        <v>358</v>
      </c>
    </row>
    <row r="360" spans="1:4" x14ac:dyDescent="0.2">
      <c r="A360">
        <v>80</v>
      </c>
      <c r="B360">
        <v>1088</v>
      </c>
      <c r="C360">
        <v>3</v>
      </c>
      <c r="D360">
        <v>359</v>
      </c>
    </row>
    <row r="361" spans="1:4" x14ac:dyDescent="0.2">
      <c r="A361">
        <v>81</v>
      </c>
      <c r="B361">
        <v>1091</v>
      </c>
      <c r="C361">
        <v>3</v>
      </c>
      <c r="D361">
        <v>360</v>
      </c>
    </row>
    <row r="362" spans="1:4" x14ac:dyDescent="0.2">
      <c r="A362">
        <v>82</v>
      </c>
      <c r="B362">
        <v>1094</v>
      </c>
      <c r="C362">
        <v>3</v>
      </c>
      <c r="D362">
        <v>361</v>
      </c>
    </row>
    <row r="363" spans="1:4" x14ac:dyDescent="0.2">
      <c r="A363">
        <v>82</v>
      </c>
      <c r="B363">
        <v>1097</v>
      </c>
      <c r="C363">
        <v>3</v>
      </c>
      <c r="D363">
        <v>362</v>
      </c>
    </row>
    <row r="364" spans="1:4" x14ac:dyDescent="0.2">
      <c r="A364">
        <v>82</v>
      </c>
      <c r="B364">
        <v>1100</v>
      </c>
      <c r="C364">
        <v>3</v>
      </c>
      <c r="D364">
        <v>363</v>
      </c>
    </row>
    <row r="365" spans="1:4" x14ac:dyDescent="0.2">
      <c r="A365">
        <v>82</v>
      </c>
      <c r="B365">
        <v>1103</v>
      </c>
      <c r="C365">
        <v>3</v>
      </c>
      <c r="D365">
        <v>364</v>
      </c>
    </row>
    <row r="366" spans="1:4" x14ac:dyDescent="0.2">
      <c r="A366">
        <v>83</v>
      </c>
      <c r="B366">
        <v>1106</v>
      </c>
      <c r="C366">
        <v>3</v>
      </c>
      <c r="D366">
        <v>365</v>
      </c>
    </row>
    <row r="367" spans="1:4" x14ac:dyDescent="0.2">
      <c r="A367">
        <v>83</v>
      </c>
      <c r="B367">
        <v>1109</v>
      </c>
      <c r="C367">
        <v>3</v>
      </c>
      <c r="D367">
        <v>366</v>
      </c>
    </row>
    <row r="368" spans="1:4" x14ac:dyDescent="0.2">
      <c r="A368">
        <v>84</v>
      </c>
      <c r="B368">
        <v>1112</v>
      </c>
      <c r="C368">
        <v>3</v>
      </c>
      <c r="D368">
        <v>367</v>
      </c>
    </row>
    <row r="369" spans="1:4" x14ac:dyDescent="0.2">
      <c r="A369">
        <v>84</v>
      </c>
      <c r="B369">
        <v>1115</v>
      </c>
      <c r="C369">
        <v>3</v>
      </c>
      <c r="D369">
        <v>368</v>
      </c>
    </row>
    <row r="370" spans="1:4" x14ac:dyDescent="0.2">
      <c r="A370">
        <v>84</v>
      </c>
      <c r="B370">
        <v>1118</v>
      </c>
      <c r="C370">
        <v>3</v>
      </c>
      <c r="D370">
        <v>369</v>
      </c>
    </row>
    <row r="371" spans="1:4" x14ac:dyDescent="0.2">
      <c r="A371">
        <v>84</v>
      </c>
      <c r="B371">
        <v>1121</v>
      </c>
      <c r="C371">
        <v>3</v>
      </c>
      <c r="D371">
        <v>370</v>
      </c>
    </row>
    <row r="372" spans="1:4" x14ac:dyDescent="0.2">
      <c r="A372">
        <v>84</v>
      </c>
      <c r="B372">
        <v>1124</v>
      </c>
      <c r="C372">
        <v>3</v>
      </c>
      <c r="D372">
        <v>371</v>
      </c>
    </row>
    <row r="373" spans="1:4" x14ac:dyDescent="0.2">
      <c r="A373">
        <v>84</v>
      </c>
      <c r="B373">
        <v>1127</v>
      </c>
      <c r="C373">
        <v>3</v>
      </c>
      <c r="D373">
        <v>372</v>
      </c>
    </row>
    <row r="374" spans="1:4" x14ac:dyDescent="0.2">
      <c r="A374">
        <v>84</v>
      </c>
      <c r="B374">
        <v>1130</v>
      </c>
      <c r="C374">
        <v>3</v>
      </c>
      <c r="D374">
        <v>373</v>
      </c>
    </row>
    <row r="375" spans="1:4" x14ac:dyDescent="0.2">
      <c r="A375">
        <v>84</v>
      </c>
      <c r="B375">
        <v>1133</v>
      </c>
      <c r="C375">
        <v>3</v>
      </c>
      <c r="D375">
        <v>374</v>
      </c>
    </row>
    <row r="376" spans="1:4" x14ac:dyDescent="0.2">
      <c r="A376">
        <v>85</v>
      </c>
      <c r="B376">
        <v>1136</v>
      </c>
      <c r="C376">
        <v>3</v>
      </c>
      <c r="D376">
        <v>375</v>
      </c>
    </row>
    <row r="377" spans="1:4" x14ac:dyDescent="0.2">
      <c r="A377">
        <v>85</v>
      </c>
      <c r="B377">
        <v>1139</v>
      </c>
      <c r="C377">
        <v>3</v>
      </c>
      <c r="D377">
        <v>376</v>
      </c>
    </row>
    <row r="378" spans="1:4" x14ac:dyDescent="0.2">
      <c r="A378">
        <v>85</v>
      </c>
      <c r="B378">
        <v>1142</v>
      </c>
      <c r="C378">
        <v>3</v>
      </c>
      <c r="D378">
        <v>377</v>
      </c>
    </row>
    <row r="379" spans="1:4" x14ac:dyDescent="0.2">
      <c r="A379">
        <v>85</v>
      </c>
      <c r="B379">
        <v>1145</v>
      </c>
      <c r="C379">
        <v>3</v>
      </c>
      <c r="D379">
        <v>378</v>
      </c>
    </row>
    <row r="380" spans="1:4" x14ac:dyDescent="0.2">
      <c r="A380">
        <v>86</v>
      </c>
      <c r="B380">
        <v>1149</v>
      </c>
      <c r="C380">
        <v>4</v>
      </c>
      <c r="D380">
        <v>379</v>
      </c>
    </row>
    <row r="381" spans="1:4" x14ac:dyDescent="0.2">
      <c r="A381">
        <v>86</v>
      </c>
      <c r="B381">
        <v>1152</v>
      </c>
      <c r="C381">
        <v>3</v>
      </c>
      <c r="D381">
        <v>380</v>
      </c>
    </row>
    <row r="382" spans="1:4" x14ac:dyDescent="0.2">
      <c r="A382">
        <v>86</v>
      </c>
      <c r="B382">
        <v>1155</v>
      </c>
      <c r="C382">
        <v>3</v>
      </c>
      <c r="D382">
        <v>381</v>
      </c>
    </row>
    <row r="383" spans="1:4" x14ac:dyDescent="0.2">
      <c r="A383">
        <v>86</v>
      </c>
      <c r="B383">
        <v>1158</v>
      </c>
      <c r="C383">
        <v>3</v>
      </c>
      <c r="D383">
        <v>382</v>
      </c>
    </row>
    <row r="384" spans="1:4" x14ac:dyDescent="0.2">
      <c r="A384">
        <v>86</v>
      </c>
      <c r="B384">
        <v>1161</v>
      </c>
      <c r="C384">
        <v>3</v>
      </c>
      <c r="D384">
        <v>383</v>
      </c>
    </row>
    <row r="385" spans="1:4" x14ac:dyDescent="0.2">
      <c r="A385">
        <v>86</v>
      </c>
      <c r="B385">
        <v>1165</v>
      </c>
      <c r="C385">
        <v>4</v>
      </c>
      <c r="D385">
        <v>384</v>
      </c>
    </row>
    <row r="386" spans="1:4" x14ac:dyDescent="0.2">
      <c r="A386">
        <v>87</v>
      </c>
      <c r="B386">
        <v>1168</v>
      </c>
      <c r="C386">
        <v>3</v>
      </c>
      <c r="D386">
        <v>385</v>
      </c>
    </row>
    <row r="387" spans="1:4" x14ac:dyDescent="0.2">
      <c r="A387">
        <v>87</v>
      </c>
      <c r="B387">
        <v>1171</v>
      </c>
      <c r="C387">
        <v>3</v>
      </c>
      <c r="D387">
        <v>386</v>
      </c>
    </row>
    <row r="388" spans="1:4" x14ac:dyDescent="0.2">
      <c r="A388">
        <v>87</v>
      </c>
      <c r="B388">
        <v>1174</v>
      </c>
      <c r="C388">
        <v>3</v>
      </c>
      <c r="D388">
        <v>387</v>
      </c>
    </row>
    <row r="389" spans="1:4" x14ac:dyDescent="0.2">
      <c r="A389">
        <v>87</v>
      </c>
      <c r="B389">
        <v>1178</v>
      </c>
      <c r="C389">
        <v>4</v>
      </c>
      <c r="D389">
        <v>388</v>
      </c>
    </row>
    <row r="390" spans="1:4" x14ac:dyDescent="0.2">
      <c r="A390">
        <v>87</v>
      </c>
      <c r="B390">
        <v>1181</v>
      </c>
      <c r="C390">
        <v>3</v>
      </c>
      <c r="D390">
        <v>389</v>
      </c>
    </row>
    <row r="391" spans="1:4" x14ac:dyDescent="0.2">
      <c r="A391">
        <v>87</v>
      </c>
      <c r="B391">
        <v>1184</v>
      </c>
      <c r="C391">
        <v>3</v>
      </c>
      <c r="D391">
        <v>390</v>
      </c>
    </row>
    <row r="392" spans="1:4" x14ac:dyDescent="0.2">
      <c r="A392">
        <v>88</v>
      </c>
      <c r="B392">
        <v>1187</v>
      </c>
      <c r="C392">
        <v>3</v>
      </c>
      <c r="D392">
        <v>391</v>
      </c>
    </row>
    <row r="393" spans="1:4" x14ac:dyDescent="0.2">
      <c r="A393">
        <v>88</v>
      </c>
      <c r="B393">
        <v>1190</v>
      </c>
      <c r="C393">
        <v>3</v>
      </c>
      <c r="D393">
        <v>392</v>
      </c>
    </row>
    <row r="394" spans="1:4" x14ac:dyDescent="0.2">
      <c r="A394">
        <v>88</v>
      </c>
      <c r="B394">
        <v>1193</v>
      </c>
      <c r="C394">
        <v>3</v>
      </c>
      <c r="D394">
        <v>393</v>
      </c>
    </row>
    <row r="395" spans="1:4" x14ac:dyDescent="0.2">
      <c r="A395">
        <v>88</v>
      </c>
      <c r="B395">
        <v>1196</v>
      </c>
      <c r="C395">
        <v>3</v>
      </c>
      <c r="D395">
        <v>394</v>
      </c>
    </row>
    <row r="396" spans="1:4" x14ac:dyDescent="0.2">
      <c r="A396">
        <v>88</v>
      </c>
      <c r="B396">
        <v>1199</v>
      </c>
      <c r="C396">
        <v>3</v>
      </c>
      <c r="D396">
        <v>395</v>
      </c>
    </row>
    <row r="397" spans="1:4" x14ac:dyDescent="0.2">
      <c r="A397">
        <v>88</v>
      </c>
      <c r="B397">
        <v>1202</v>
      </c>
      <c r="C397">
        <v>3</v>
      </c>
      <c r="D397">
        <v>396</v>
      </c>
    </row>
    <row r="398" spans="1:4" x14ac:dyDescent="0.2">
      <c r="A398">
        <v>88</v>
      </c>
      <c r="B398">
        <v>1220</v>
      </c>
      <c r="C398">
        <v>3</v>
      </c>
      <c r="D398">
        <v>402</v>
      </c>
    </row>
    <row r="399" spans="1:4" x14ac:dyDescent="0.2">
      <c r="A399">
        <v>89</v>
      </c>
      <c r="B399">
        <v>1205</v>
      </c>
      <c r="C399">
        <v>3</v>
      </c>
      <c r="D399">
        <v>397</v>
      </c>
    </row>
    <row r="400" spans="1:4" x14ac:dyDescent="0.2">
      <c r="A400">
        <v>89</v>
      </c>
      <c r="B400">
        <v>1208</v>
      </c>
      <c r="C400">
        <v>3</v>
      </c>
      <c r="D400">
        <v>398</v>
      </c>
    </row>
    <row r="401" spans="1:4" x14ac:dyDescent="0.2">
      <c r="A401">
        <v>89</v>
      </c>
      <c r="B401">
        <v>1211</v>
      </c>
      <c r="C401">
        <v>3</v>
      </c>
      <c r="D401">
        <v>399</v>
      </c>
    </row>
    <row r="402" spans="1:4" x14ac:dyDescent="0.2">
      <c r="A402">
        <v>89</v>
      </c>
      <c r="B402">
        <v>1214</v>
      </c>
      <c r="C402">
        <v>3</v>
      </c>
      <c r="D402">
        <v>400</v>
      </c>
    </row>
    <row r="403" spans="1:4" x14ac:dyDescent="0.2">
      <c r="A403">
        <v>89</v>
      </c>
      <c r="B403">
        <v>1217</v>
      </c>
      <c r="C403">
        <v>3</v>
      </c>
      <c r="D403">
        <v>401</v>
      </c>
    </row>
    <row r="404" spans="1:4" x14ac:dyDescent="0.2">
      <c r="A404">
        <v>89</v>
      </c>
      <c r="B404">
        <v>1239</v>
      </c>
      <c r="C404">
        <v>3</v>
      </c>
      <c r="D404">
        <v>408</v>
      </c>
    </row>
    <row r="405" spans="1:4" x14ac:dyDescent="0.2">
      <c r="A405">
        <v>90</v>
      </c>
      <c r="B405">
        <v>1223</v>
      </c>
      <c r="C405">
        <v>3</v>
      </c>
      <c r="D405">
        <v>403</v>
      </c>
    </row>
    <row r="406" spans="1:4" x14ac:dyDescent="0.2">
      <c r="A406">
        <v>90</v>
      </c>
      <c r="B406">
        <v>1226</v>
      </c>
      <c r="C406">
        <v>3</v>
      </c>
      <c r="D406">
        <v>404</v>
      </c>
    </row>
    <row r="407" spans="1:4" x14ac:dyDescent="0.2">
      <c r="A407">
        <v>90</v>
      </c>
      <c r="B407">
        <v>1229</v>
      </c>
      <c r="C407">
        <v>3</v>
      </c>
      <c r="D407">
        <v>405</v>
      </c>
    </row>
    <row r="408" spans="1:4" x14ac:dyDescent="0.2">
      <c r="A408">
        <v>90</v>
      </c>
      <c r="B408">
        <v>1232</v>
      </c>
      <c r="C408">
        <v>3</v>
      </c>
      <c r="D408">
        <v>406</v>
      </c>
    </row>
    <row r="409" spans="1:4" x14ac:dyDescent="0.2">
      <c r="A409">
        <v>90</v>
      </c>
      <c r="B409">
        <v>1236</v>
      </c>
      <c r="C409">
        <v>4</v>
      </c>
      <c r="D409">
        <v>407</v>
      </c>
    </row>
    <row r="410" spans="1:4" x14ac:dyDescent="0.2">
      <c r="A410">
        <v>90</v>
      </c>
      <c r="B410">
        <v>1242</v>
      </c>
      <c r="C410">
        <v>3</v>
      </c>
      <c r="D410">
        <v>409</v>
      </c>
    </row>
    <row r="411" spans="1:4" x14ac:dyDescent="0.2">
      <c r="A411">
        <v>90</v>
      </c>
      <c r="B411">
        <v>1260</v>
      </c>
      <c r="C411">
        <v>3</v>
      </c>
      <c r="D411">
        <v>415</v>
      </c>
    </row>
    <row r="412" spans="1:4" x14ac:dyDescent="0.2">
      <c r="A412">
        <v>91</v>
      </c>
      <c r="B412">
        <v>1245</v>
      </c>
      <c r="C412">
        <v>3</v>
      </c>
      <c r="D412">
        <v>410</v>
      </c>
    </row>
    <row r="413" spans="1:4" x14ac:dyDescent="0.2">
      <c r="A413">
        <v>91</v>
      </c>
      <c r="B413">
        <v>1248</v>
      </c>
      <c r="C413">
        <v>3</v>
      </c>
      <c r="D413">
        <v>411</v>
      </c>
    </row>
    <row r="414" spans="1:4" x14ac:dyDescent="0.2">
      <c r="A414">
        <v>91</v>
      </c>
      <c r="B414">
        <v>1251</v>
      </c>
      <c r="C414">
        <v>3</v>
      </c>
      <c r="D414">
        <v>412</v>
      </c>
    </row>
    <row r="415" spans="1:4" x14ac:dyDescent="0.2">
      <c r="A415">
        <v>91</v>
      </c>
      <c r="B415">
        <v>1254</v>
      </c>
      <c r="C415">
        <v>3</v>
      </c>
      <c r="D415">
        <v>413</v>
      </c>
    </row>
    <row r="416" spans="1:4" x14ac:dyDescent="0.2">
      <c r="A416">
        <v>91</v>
      </c>
      <c r="B416">
        <v>1257</v>
      </c>
      <c r="C416">
        <v>3</v>
      </c>
      <c r="D416">
        <v>414</v>
      </c>
    </row>
    <row r="417" spans="1:4" x14ac:dyDescent="0.2">
      <c r="A417">
        <v>91</v>
      </c>
      <c r="B417">
        <v>1263</v>
      </c>
      <c r="C417">
        <v>3</v>
      </c>
      <c r="D417">
        <v>416</v>
      </c>
    </row>
    <row r="418" spans="1:4" x14ac:dyDescent="0.2">
      <c r="A418">
        <v>92</v>
      </c>
      <c r="B418">
        <v>1266</v>
      </c>
      <c r="C418">
        <v>3</v>
      </c>
      <c r="D418">
        <v>417</v>
      </c>
    </row>
    <row r="419" spans="1:4" x14ac:dyDescent="0.2">
      <c r="A419">
        <v>92</v>
      </c>
      <c r="B419">
        <v>1269</v>
      </c>
      <c r="C419">
        <v>3</v>
      </c>
      <c r="D419">
        <v>418</v>
      </c>
    </row>
    <row r="420" spans="1:4" x14ac:dyDescent="0.2">
      <c r="A420">
        <v>92</v>
      </c>
      <c r="B420">
        <v>1272</v>
      </c>
      <c r="C420">
        <v>3</v>
      </c>
      <c r="D420">
        <v>419</v>
      </c>
    </row>
    <row r="421" spans="1:4" x14ac:dyDescent="0.2">
      <c r="A421">
        <v>92</v>
      </c>
      <c r="B421">
        <v>1275</v>
      </c>
      <c r="C421">
        <v>3</v>
      </c>
      <c r="D421">
        <v>420</v>
      </c>
    </row>
    <row r="422" spans="1:4" x14ac:dyDescent="0.2">
      <c r="A422">
        <v>92</v>
      </c>
      <c r="B422">
        <v>1278</v>
      </c>
      <c r="C422">
        <v>3</v>
      </c>
      <c r="D422">
        <v>421</v>
      </c>
    </row>
    <row r="423" spans="1:4" x14ac:dyDescent="0.2">
      <c r="A423">
        <v>92</v>
      </c>
      <c r="B423">
        <v>1284</v>
      </c>
      <c r="C423">
        <v>3</v>
      </c>
      <c r="D423">
        <v>423</v>
      </c>
    </row>
    <row r="424" spans="1:4" x14ac:dyDescent="0.2">
      <c r="A424">
        <v>92</v>
      </c>
      <c r="B424">
        <v>1288</v>
      </c>
      <c r="C424">
        <v>4</v>
      </c>
      <c r="D424">
        <v>424</v>
      </c>
    </row>
    <row r="425" spans="1:4" x14ac:dyDescent="0.2">
      <c r="A425">
        <v>93</v>
      </c>
      <c r="B425">
        <v>1281</v>
      </c>
      <c r="C425">
        <v>3</v>
      </c>
      <c r="D425">
        <v>422</v>
      </c>
    </row>
    <row r="426" spans="1:4" x14ac:dyDescent="0.2">
      <c r="A426">
        <v>93</v>
      </c>
      <c r="B426">
        <v>1291</v>
      </c>
      <c r="C426">
        <v>3</v>
      </c>
      <c r="D426">
        <v>425</v>
      </c>
    </row>
    <row r="427" spans="1:4" x14ac:dyDescent="0.2">
      <c r="A427">
        <v>93</v>
      </c>
      <c r="B427">
        <v>1304</v>
      </c>
      <c r="C427">
        <v>3</v>
      </c>
      <c r="D427">
        <v>429</v>
      </c>
    </row>
    <row r="428" spans="1:4" x14ac:dyDescent="0.2">
      <c r="A428">
        <v>93</v>
      </c>
      <c r="B428">
        <v>1307</v>
      </c>
      <c r="C428">
        <v>3</v>
      </c>
      <c r="D428">
        <v>430</v>
      </c>
    </row>
    <row r="429" spans="1:4" x14ac:dyDescent="0.2">
      <c r="A429">
        <v>94</v>
      </c>
      <c r="B429">
        <v>1295</v>
      </c>
      <c r="C429">
        <v>4</v>
      </c>
      <c r="D429">
        <v>426</v>
      </c>
    </row>
    <row r="430" spans="1:4" x14ac:dyDescent="0.2">
      <c r="A430">
        <v>94</v>
      </c>
      <c r="B430">
        <v>1298</v>
      </c>
      <c r="C430">
        <v>3</v>
      </c>
      <c r="D430">
        <v>427</v>
      </c>
    </row>
    <row r="431" spans="1:4" x14ac:dyDescent="0.2">
      <c r="A431">
        <v>94</v>
      </c>
      <c r="B431">
        <v>1301</v>
      </c>
      <c r="C431">
        <v>3</v>
      </c>
      <c r="D431">
        <v>428</v>
      </c>
    </row>
    <row r="432" spans="1:4" x14ac:dyDescent="0.2">
      <c r="A432">
        <v>94</v>
      </c>
      <c r="B432">
        <v>1337</v>
      </c>
      <c r="C432">
        <v>3</v>
      </c>
      <c r="D432">
        <v>440</v>
      </c>
    </row>
    <row r="433" spans="1:4" x14ac:dyDescent="0.2">
      <c r="A433">
        <v>95</v>
      </c>
      <c r="B433">
        <v>1310</v>
      </c>
      <c r="C433">
        <v>3</v>
      </c>
      <c r="D433">
        <v>431</v>
      </c>
    </row>
    <row r="434" spans="1:4" x14ac:dyDescent="0.2">
      <c r="A434">
        <v>95</v>
      </c>
      <c r="B434">
        <v>1313</v>
      </c>
      <c r="C434">
        <v>3</v>
      </c>
      <c r="D434">
        <v>432</v>
      </c>
    </row>
    <row r="435" spans="1:4" x14ac:dyDescent="0.2">
      <c r="A435">
        <v>95</v>
      </c>
      <c r="B435">
        <v>1316</v>
      </c>
      <c r="C435">
        <v>3</v>
      </c>
      <c r="D435">
        <v>433</v>
      </c>
    </row>
    <row r="436" spans="1:4" x14ac:dyDescent="0.2">
      <c r="A436">
        <v>95</v>
      </c>
      <c r="B436">
        <v>1319</v>
      </c>
      <c r="C436">
        <v>3</v>
      </c>
      <c r="D436">
        <v>434</v>
      </c>
    </row>
    <row r="437" spans="1:4" x14ac:dyDescent="0.2">
      <c r="A437">
        <v>95</v>
      </c>
      <c r="B437">
        <v>1322</v>
      </c>
      <c r="C437">
        <v>3</v>
      </c>
      <c r="D437">
        <v>435</v>
      </c>
    </row>
    <row r="438" spans="1:4" x14ac:dyDescent="0.2">
      <c r="A438">
        <v>95</v>
      </c>
      <c r="B438">
        <v>1325</v>
      </c>
      <c r="C438">
        <v>3</v>
      </c>
      <c r="D438">
        <v>436</v>
      </c>
    </row>
    <row r="439" spans="1:4" x14ac:dyDescent="0.2">
      <c r="A439">
        <v>95</v>
      </c>
      <c r="B439">
        <v>1328</v>
      </c>
      <c r="C439">
        <v>3</v>
      </c>
      <c r="D439">
        <v>437</v>
      </c>
    </row>
    <row r="440" spans="1:4" x14ac:dyDescent="0.2">
      <c r="A440">
        <v>95</v>
      </c>
      <c r="B440">
        <v>1331</v>
      </c>
      <c r="C440">
        <v>3</v>
      </c>
      <c r="D440">
        <v>438</v>
      </c>
    </row>
    <row r="441" spans="1:4" x14ac:dyDescent="0.2">
      <c r="A441">
        <v>95</v>
      </c>
      <c r="B441">
        <v>1334</v>
      </c>
      <c r="C441">
        <v>3</v>
      </c>
      <c r="D441">
        <v>439</v>
      </c>
    </row>
    <row r="442" spans="1:4" x14ac:dyDescent="0.2">
      <c r="A442">
        <v>95</v>
      </c>
      <c r="B442">
        <v>1340</v>
      </c>
      <c r="C442">
        <v>3</v>
      </c>
      <c r="D442">
        <v>441</v>
      </c>
    </row>
    <row r="443" spans="1:4" x14ac:dyDescent="0.2">
      <c r="A443">
        <v>95</v>
      </c>
      <c r="B443">
        <v>1343</v>
      </c>
      <c r="C443">
        <v>3</v>
      </c>
      <c r="D443">
        <v>442</v>
      </c>
    </row>
    <row r="444" spans="1:4" x14ac:dyDescent="0.2">
      <c r="A444">
        <v>96</v>
      </c>
      <c r="B444">
        <v>1346</v>
      </c>
      <c r="C444">
        <v>3</v>
      </c>
      <c r="D444">
        <v>443</v>
      </c>
    </row>
    <row r="445" spans="1:4" x14ac:dyDescent="0.2">
      <c r="A445">
        <v>96</v>
      </c>
      <c r="B445">
        <v>1349</v>
      </c>
      <c r="C445">
        <v>3</v>
      </c>
      <c r="D445">
        <v>444</v>
      </c>
    </row>
    <row r="446" spans="1:4" x14ac:dyDescent="0.2">
      <c r="A446">
        <v>96</v>
      </c>
      <c r="B446">
        <v>1352</v>
      </c>
      <c r="C446">
        <v>3</v>
      </c>
      <c r="D446">
        <v>445</v>
      </c>
    </row>
    <row r="447" spans="1:4" x14ac:dyDescent="0.2">
      <c r="A447">
        <v>96</v>
      </c>
      <c r="B447">
        <v>1362</v>
      </c>
      <c r="C447">
        <v>3</v>
      </c>
      <c r="D447">
        <v>448</v>
      </c>
    </row>
    <row r="448" spans="1:4" x14ac:dyDescent="0.2">
      <c r="A448">
        <v>97</v>
      </c>
      <c r="B448">
        <v>1356</v>
      </c>
      <c r="C448">
        <v>4</v>
      </c>
      <c r="D448">
        <v>446</v>
      </c>
    </row>
    <row r="449" spans="1:4" x14ac:dyDescent="0.2">
      <c r="A449">
        <v>97</v>
      </c>
      <c r="B449">
        <v>1359</v>
      </c>
      <c r="C449">
        <v>3</v>
      </c>
      <c r="D449">
        <v>447</v>
      </c>
    </row>
    <row r="450" spans="1:4" x14ac:dyDescent="0.2">
      <c r="A450">
        <v>97</v>
      </c>
      <c r="B450">
        <v>1365</v>
      </c>
      <c r="C450">
        <v>3</v>
      </c>
      <c r="D450">
        <v>449</v>
      </c>
    </row>
    <row r="451" spans="1:4" x14ac:dyDescent="0.2">
      <c r="A451">
        <v>98</v>
      </c>
      <c r="B451">
        <v>1368</v>
      </c>
      <c r="C451">
        <v>3</v>
      </c>
      <c r="D451">
        <v>450</v>
      </c>
    </row>
    <row r="452" spans="1:4" x14ac:dyDescent="0.2">
      <c r="A452">
        <v>98</v>
      </c>
      <c r="B452">
        <v>1371</v>
      </c>
      <c r="C452">
        <v>3</v>
      </c>
      <c r="D452">
        <v>451</v>
      </c>
    </row>
    <row r="453" spans="1:4" x14ac:dyDescent="0.2">
      <c r="A453">
        <v>98</v>
      </c>
      <c r="B453">
        <v>1374</v>
      </c>
      <c r="C453">
        <v>3</v>
      </c>
      <c r="D453">
        <v>452</v>
      </c>
    </row>
    <row r="454" spans="1:4" x14ac:dyDescent="0.2">
      <c r="A454">
        <v>98</v>
      </c>
      <c r="B454">
        <v>1377</v>
      </c>
      <c r="C454">
        <v>3</v>
      </c>
      <c r="D454">
        <v>453</v>
      </c>
    </row>
    <row r="455" spans="1:4" x14ac:dyDescent="0.2">
      <c r="A455">
        <v>98</v>
      </c>
      <c r="B455">
        <v>1383</v>
      </c>
      <c r="C455">
        <v>3</v>
      </c>
      <c r="D455">
        <v>455</v>
      </c>
    </row>
    <row r="456" spans="1:4" x14ac:dyDescent="0.2">
      <c r="A456">
        <v>99</v>
      </c>
      <c r="B456">
        <v>1380</v>
      </c>
      <c r="C456">
        <v>3</v>
      </c>
      <c r="D456">
        <v>454</v>
      </c>
    </row>
    <row r="457" spans="1:4" x14ac:dyDescent="0.2">
      <c r="A457">
        <v>99</v>
      </c>
      <c r="B457">
        <v>1386</v>
      </c>
      <c r="C457">
        <v>3</v>
      </c>
      <c r="D457">
        <v>456</v>
      </c>
    </row>
    <row r="458" spans="1:4" x14ac:dyDescent="0.2">
      <c r="A458">
        <v>99</v>
      </c>
      <c r="B458">
        <v>1392</v>
      </c>
      <c r="C458">
        <v>3</v>
      </c>
      <c r="D458">
        <v>458</v>
      </c>
    </row>
    <row r="459" spans="1:4" x14ac:dyDescent="0.2">
      <c r="A459">
        <v>100</v>
      </c>
      <c r="B459">
        <v>1389</v>
      </c>
      <c r="C459">
        <v>3</v>
      </c>
      <c r="D459">
        <v>457</v>
      </c>
    </row>
    <row r="460" spans="1:4" x14ac:dyDescent="0.2">
      <c r="A460">
        <v>100</v>
      </c>
      <c r="B460">
        <v>1395</v>
      </c>
      <c r="C460">
        <v>3</v>
      </c>
      <c r="D460">
        <v>461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B1:N31"/>
  <sheetViews>
    <sheetView showGridLines="0" topLeftCell="B34" zoomScale="156" zoomScaleNormal="156" workbookViewId="0">
      <selection activeCell="N24" sqref="N24"/>
    </sheetView>
  </sheetViews>
  <sheetFormatPr baseColWidth="10" defaultRowHeight="16" x14ac:dyDescent="0.2"/>
  <cols>
    <col min="1" max="1" width="8.6640625" customWidth="1"/>
    <col min="2" max="2" width="14.6640625" customWidth="1"/>
    <col min="3" max="3" width="17.83203125" customWidth="1"/>
    <col min="4" max="4" width="19" customWidth="1"/>
    <col min="5" max="5" width="21.8320312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1" spans="2:14" x14ac:dyDescent="0.2">
      <c r="B1" t="s">
        <v>0</v>
      </c>
      <c r="C1">
        <v>10</v>
      </c>
      <c r="D1" t="s">
        <v>4</v>
      </c>
      <c r="E1">
        <v>16000</v>
      </c>
      <c r="F1" t="s">
        <v>5</v>
      </c>
      <c r="G1">
        <v>10</v>
      </c>
    </row>
    <row r="2" spans="2:14" x14ac:dyDescent="0.2">
      <c r="B2" t="s">
        <v>14</v>
      </c>
    </row>
    <row r="5" spans="2:14" x14ac:dyDescent="0.2">
      <c r="J5" s="9"/>
      <c r="K5" s="9" t="s">
        <v>1</v>
      </c>
      <c r="L5" s="9" t="s">
        <v>2</v>
      </c>
      <c r="M5" s="9" t="s">
        <v>3</v>
      </c>
    </row>
    <row r="6" spans="2:14" x14ac:dyDescent="0.2">
      <c r="B6" s="9"/>
      <c r="C6" s="9" t="s">
        <v>1</v>
      </c>
      <c r="D6" s="9" t="s">
        <v>2</v>
      </c>
      <c r="E6" s="9" t="s">
        <v>3</v>
      </c>
      <c r="J6" s="4" t="s">
        <v>23</v>
      </c>
      <c r="K6" s="6">
        <v>3.3600000000000001E-3</v>
      </c>
      <c r="L6" s="6">
        <v>3.3340000000000002E-3</v>
      </c>
      <c r="M6" s="6">
        <v>3.1110000000000001E-3</v>
      </c>
    </row>
    <row r="7" spans="2:14" x14ac:dyDescent="0.2">
      <c r="B7" s="4" t="s">
        <v>23</v>
      </c>
      <c r="C7" s="6">
        <v>3.8379999999999998E-3</v>
      </c>
      <c r="D7" s="6">
        <v>2.6319999999999998E-3</v>
      </c>
      <c r="E7" s="6">
        <v>2.8119999999999998E-3</v>
      </c>
      <c r="J7" s="4" t="s">
        <v>24</v>
      </c>
      <c r="K7" s="6">
        <v>3.2550000000000001E-3</v>
      </c>
      <c r="L7" s="6">
        <v>3.1350000000000002E-3</v>
      </c>
      <c r="M7" s="6">
        <v>3.986E-3</v>
      </c>
    </row>
    <row r="8" spans="2:14" x14ac:dyDescent="0.2">
      <c r="B8" s="4" t="s">
        <v>24</v>
      </c>
      <c r="C8" s="6">
        <v>3.4989999999999999E-3</v>
      </c>
      <c r="D8" s="6">
        <v>2.5669999999999998E-3</v>
      </c>
      <c r="E8" s="6">
        <v>3.3089999999999999E-3</v>
      </c>
      <c r="J8" s="4" t="s">
        <v>22</v>
      </c>
      <c r="K8" s="6">
        <f>AVERAGE(K6:K7)</f>
        <v>3.3075000000000001E-3</v>
      </c>
      <c r="L8" s="6">
        <f>AVERAGE(L6:L7)</f>
        <v>3.2345000000000004E-3</v>
      </c>
      <c r="M8" s="6">
        <f t="shared" ref="M8" si="0">AVERAGE(M6:M7)</f>
        <v>3.5485E-3</v>
      </c>
    </row>
    <row r="9" spans="2:14" x14ac:dyDescent="0.2">
      <c r="B9" s="4" t="s">
        <v>22</v>
      </c>
      <c r="C9" s="6">
        <f>AVERAGE(C7:C8)</f>
        <v>3.6684999999999999E-3</v>
      </c>
      <c r="D9" s="6">
        <f t="shared" ref="D9:E9" si="1">AVERAGE(D7:D8)</f>
        <v>2.5994999999999998E-3</v>
      </c>
      <c r="E9" s="6">
        <f t="shared" si="1"/>
        <v>3.0604999999999999E-3</v>
      </c>
      <c r="J9" s="7" t="s">
        <v>6</v>
      </c>
      <c r="K9" s="8"/>
      <c r="L9" s="8">
        <f>K8/L8</f>
        <v>1.02256917607049</v>
      </c>
      <c r="M9" s="8">
        <f>K8/M8</f>
        <v>0.93208397914611807</v>
      </c>
    </row>
    <row r="10" spans="2:14" x14ac:dyDescent="0.2">
      <c r="B10" s="7" t="s">
        <v>6</v>
      </c>
      <c r="C10" s="8"/>
      <c r="D10" s="8">
        <f>C9/D9</f>
        <v>1.4112329294095018</v>
      </c>
      <c r="E10" s="8">
        <f>C9/E9</f>
        <v>1.1986603496160759</v>
      </c>
    </row>
    <row r="13" spans="2:14" x14ac:dyDescent="0.2">
      <c r="N13">
        <v>3.823E-3</v>
      </c>
    </row>
    <row r="14" spans="2:14" x14ac:dyDescent="0.2">
      <c r="N14">
        <v>3.411E-3</v>
      </c>
    </row>
    <row r="15" spans="2:14" x14ac:dyDescent="0.2">
      <c r="N15" t="s">
        <v>25</v>
      </c>
    </row>
    <row r="16" spans="2:14" x14ac:dyDescent="0.2">
      <c r="J16" s="13"/>
      <c r="K16" s="13"/>
      <c r="L16" s="13"/>
      <c r="M16" s="13"/>
      <c r="N16">
        <v>4.0090000000000004E-3</v>
      </c>
    </row>
    <row r="17" spans="2:14" x14ac:dyDescent="0.2">
      <c r="B17" s="13"/>
      <c r="C17" s="13"/>
      <c r="D17" s="13"/>
      <c r="E17" s="13"/>
      <c r="J17" s="10"/>
      <c r="K17" s="9" t="s">
        <v>1</v>
      </c>
      <c r="L17" s="9" t="s">
        <v>2</v>
      </c>
      <c r="M17" s="9" t="s">
        <v>3</v>
      </c>
      <c r="N17">
        <v>3.3739999999999998E-3</v>
      </c>
    </row>
    <row r="18" spans="2:14" x14ac:dyDescent="0.2">
      <c r="B18" s="10"/>
      <c r="C18" s="9" t="s">
        <v>1</v>
      </c>
      <c r="D18" s="9" t="s">
        <v>2</v>
      </c>
      <c r="E18" s="9" t="s">
        <v>3</v>
      </c>
      <c r="J18" s="4" t="s">
        <v>23</v>
      </c>
      <c r="K18" s="5">
        <v>7.3999999999999996E-5</v>
      </c>
      <c r="L18" s="5">
        <v>4.8000000000000001E-5</v>
      </c>
      <c r="M18" s="5">
        <v>2.4420000000000002E-3</v>
      </c>
    </row>
    <row r="19" spans="2:14" x14ac:dyDescent="0.2">
      <c r="B19" s="4" t="s">
        <v>23</v>
      </c>
      <c r="C19" s="5">
        <v>3.2750000000000001E-3</v>
      </c>
      <c r="D19" s="5">
        <v>2.0349999999999999E-3</v>
      </c>
      <c r="E19" s="5">
        <v>2.4420000000000002E-3</v>
      </c>
      <c r="J19" s="4" t="s">
        <v>24</v>
      </c>
      <c r="K19" s="5">
        <v>7.2000000000000002E-5</v>
      </c>
      <c r="L19" s="5">
        <v>4.8999999999999998E-5</v>
      </c>
      <c r="M19" s="5">
        <v>2.4750000000000002E-3</v>
      </c>
    </row>
    <row r="20" spans="2:14" x14ac:dyDescent="0.2">
      <c r="B20" s="4" t="s">
        <v>24</v>
      </c>
      <c r="C20" s="5">
        <v>2.8370000000000001E-3</v>
      </c>
      <c r="D20" s="5">
        <v>2.0929999999999998E-3</v>
      </c>
      <c r="E20" s="5">
        <v>2.4750000000000002E-3</v>
      </c>
      <c r="J20" s="4" t="s">
        <v>22</v>
      </c>
      <c r="K20" s="5">
        <f>AVERAGE(K18:K19)</f>
        <v>7.2999999999999999E-5</v>
      </c>
      <c r="L20" s="5">
        <f>AVERAGE(L18:L19)</f>
        <v>4.85E-5</v>
      </c>
      <c r="M20" s="5">
        <f>AVERAGE(M18:M19)</f>
        <v>2.4585000000000002E-3</v>
      </c>
    </row>
    <row r="21" spans="2:14" x14ac:dyDescent="0.2">
      <c r="B21" s="4" t="s">
        <v>22</v>
      </c>
      <c r="C21" s="5">
        <f>AVERAGE(C19:C20)</f>
        <v>3.0560000000000001E-3</v>
      </c>
      <c r="D21" s="5">
        <f>AVERAGE(D19:D20)</f>
        <v>2.0639999999999999E-3</v>
      </c>
      <c r="E21" s="5">
        <f>AVERAGE(E19:E20)</f>
        <v>2.4585000000000002E-3</v>
      </c>
      <c r="J21" s="7" t="s">
        <v>6</v>
      </c>
      <c r="K21" s="8"/>
      <c r="L21" s="8">
        <f>K20/L20</f>
        <v>1.5051546391752577</v>
      </c>
      <c r="M21" s="8">
        <f>K20/M20</f>
        <v>2.9692902176123651E-2</v>
      </c>
    </row>
    <row r="22" spans="2:14" x14ac:dyDescent="0.2">
      <c r="B22" s="7" t="s">
        <v>6</v>
      </c>
      <c r="C22" s="8"/>
      <c r="D22" s="8">
        <f>C21/D21</f>
        <v>1.4806201550387599</v>
      </c>
      <c r="E22" s="8">
        <f>C21/E21</f>
        <v>1.2430343705511491</v>
      </c>
    </row>
    <row r="30" spans="2:14" x14ac:dyDescent="0.2">
      <c r="B30" t="s">
        <v>6</v>
      </c>
      <c r="C30">
        <f>C21/D21</f>
        <v>1.4806201550387599</v>
      </c>
      <c r="D30" t="s">
        <v>7</v>
      </c>
    </row>
    <row r="31" spans="2:14" x14ac:dyDescent="0.2">
      <c r="C31">
        <f>C21/E21</f>
        <v>1.2430343705511491</v>
      </c>
      <c r="D31" t="s">
        <v>8</v>
      </c>
    </row>
  </sheetData>
  <mergeCells count="2">
    <mergeCell ref="B17:E17"/>
    <mergeCell ref="J1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A2:Q259"/>
  <sheetViews>
    <sheetView tabSelected="1" workbookViewId="0">
      <selection activeCell="A4" sqref="A4"/>
    </sheetView>
  </sheetViews>
  <sheetFormatPr baseColWidth="10" defaultRowHeight="16" x14ac:dyDescent="0.2"/>
  <cols>
    <col min="5" max="5" width="16.6640625" customWidth="1"/>
    <col min="6" max="6" width="19.33203125" customWidth="1"/>
  </cols>
  <sheetData>
    <row r="2" spans="1:17" x14ac:dyDescent="0.2">
      <c r="N2" t="s">
        <v>27</v>
      </c>
      <c r="O2" t="s">
        <v>29</v>
      </c>
      <c r="P2" t="s">
        <v>28</v>
      </c>
      <c r="Q2" t="s">
        <v>30</v>
      </c>
    </row>
    <row r="3" spans="1:17" x14ac:dyDescent="0.2">
      <c r="A3" t="s">
        <v>27</v>
      </c>
      <c r="B3" t="s">
        <v>32</v>
      </c>
    </row>
    <row r="5" spans="1:17" x14ac:dyDescent="0.2">
      <c r="A5">
        <v>3.8406000000000003E-2</v>
      </c>
      <c r="D5" t="s">
        <v>27</v>
      </c>
      <c r="E5" t="s">
        <v>29</v>
      </c>
      <c r="F5" t="s">
        <v>28</v>
      </c>
      <c r="G5" t="s">
        <v>30</v>
      </c>
      <c r="L5" t="s">
        <v>26</v>
      </c>
      <c r="N5">
        <v>0.47639799999999999</v>
      </c>
      <c r="O5">
        <v>0.106341</v>
      </c>
      <c r="P5">
        <v>0.47480600000000001</v>
      </c>
      <c r="Q5">
        <v>2.4326E-2</v>
      </c>
    </row>
    <row r="6" spans="1:17" x14ac:dyDescent="0.2">
      <c r="A6">
        <v>3.2792000000000002E-2</v>
      </c>
      <c r="D6">
        <v>3.2599999999999999E-3</v>
      </c>
      <c r="F6">
        <v>1.6609999999999999E-3</v>
      </c>
      <c r="G6">
        <v>1.0549999999999999E-3</v>
      </c>
      <c r="N6">
        <v>0.15037400000000001</v>
      </c>
      <c r="O6">
        <v>0.11661100000000001</v>
      </c>
      <c r="P6">
        <v>0.39076499999999997</v>
      </c>
      <c r="Q6">
        <v>2.3328000000000002E-2</v>
      </c>
    </row>
    <row r="7" spans="1:17" x14ac:dyDescent="0.2">
      <c r="A7">
        <v>3.4861999999999997E-2</v>
      </c>
      <c r="D7">
        <v>1.2960000000000001E-3</v>
      </c>
      <c r="F7">
        <v>1.013E-3</v>
      </c>
      <c r="G7">
        <v>1.575E-3</v>
      </c>
      <c r="N7">
        <v>0.13147600000000001</v>
      </c>
      <c r="O7">
        <v>3.0931E-2</v>
      </c>
      <c r="P7">
        <v>0.20960400000000001</v>
      </c>
      <c r="Q7">
        <v>4.2486000000000003E-2</v>
      </c>
    </row>
    <row r="8" spans="1:17" x14ac:dyDescent="0.2">
      <c r="A8">
        <v>3.5360000000000003E-2</v>
      </c>
      <c r="D8">
        <v>1.9100000000000001E-4</v>
      </c>
      <c r="F8">
        <v>9.3800000000000003E-4</v>
      </c>
      <c r="G8">
        <v>5.5420000000000001E-3</v>
      </c>
      <c r="N8">
        <v>0.17432900000000001</v>
      </c>
      <c r="O8">
        <v>0.41387400000000002</v>
      </c>
      <c r="P8">
        <v>4.2271999999999997E-2</v>
      </c>
      <c r="Q8">
        <v>2.7385E-2</v>
      </c>
    </row>
    <row r="9" spans="1:17" x14ac:dyDescent="0.2">
      <c r="A9">
        <v>3.7095999999999997E-2</v>
      </c>
      <c r="D9">
        <v>7.2900000000000005E-4</v>
      </c>
      <c r="F9">
        <v>9.3700000000000001E-4</v>
      </c>
      <c r="G9">
        <v>1.2719999999999999E-3</v>
      </c>
      <c r="N9">
        <v>0.107527</v>
      </c>
      <c r="O9">
        <v>0.31712800000000002</v>
      </c>
      <c r="P9">
        <v>4.1861000000000002E-2</v>
      </c>
      <c r="Q9">
        <v>7.5443999999999997E-2</v>
      </c>
    </row>
    <row r="10" spans="1:17" x14ac:dyDescent="0.2">
      <c r="A10">
        <v>5.6238000000000003E-2</v>
      </c>
      <c r="D10">
        <v>5.4029999999999998E-3</v>
      </c>
      <c r="F10">
        <v>1.3270000000000001E-3</v>
      </c>
      <c r="G10">
        <v>1.603E-3</v>
      </c>
      <c r="N10">
        <v>0.14702000000000001</v>
      </c>
      <c r="O10">
        <v>3.1766999999999997E-2</v>
      </c>
      <c r="P10">
        <v>0.15099000000000001</v>
      </c>
      <c r="Q10">
        <v>4.8530999999999998E-2</v>
      </c>
    </row>
    <row r="11" spans="1:17" x14ac:dyDescent="0.2">
      <c r="A11">
        <v>5.6250000000000001E-2</v>
      </c>
      <c r="D11">
        <v>5.2129999999999998E-3</v>
      </c>
      <c r="F11">
        <v>1.9380000000000001E-3</v>
      </c>
      <c r="G11">
        <v>5.9230000000000003E-3</v>
      </c>
      <c r="N11">
        <v>0.189972</v>
      </c>
      <c r="O11">
        <v>2.4291E-2</v>
      </c>
      <c r="P11">
        <v>0.141073</v>
      </c>
      <c r="Q11">
        <v>4.8611000000000001E-2</v>
      </c>
    </row>
    <row r="12" spans="1:17" x14ac:dyDescent="0.2">
      <c r="A12">
        <v>5.7583000000000002E-2</v>
      </c>
      <c r="D12">
        <v>5.5589999999999997E-3</v>
      </c>
      <c r="F12">
        <v>4.8869999999999999E-3</v>
      </c>
      <c r="G12">
        <v>6.1960000000000001E-3</v>
      </c>
      <c r="N12">
        <v>0.22104599999999999</v>
      </c>
      <c r="O12">
        <v>5.4817999999999999E-2</v>
      </c>
      <c r="P12">
        <v>8.1114000000000006E-2</v>
      </c>
      <c r="Q12">
        <v>2.9513000000000001E-2</v>
      </c>
    </row>
    <row r="13" spans="1:17" x14ac:dyDescent="0.2">
      <c r="A13">
        <v>5.6698999999999999E-2</v>
      </c>
      <c r="D13">
        <v>5.489E-3</v>
      </c>
      <c r="F13">
        <v>4.7730000000000003E-3</v>
      </c>
      <c r="G13">
        <v>4.7739999999999996E-3</v>
      </c>
      <c r="N13">
        <v>0.23948</v>
      </c>
      <c r="O13">
        <v>0.36419099999999999</v>
      </c>
      <c r="P13">
        <v>4.4026999999999997E-2</v>
      </c>
      <c r="Q13">
        <v>0.14466799999999999</v>
      </c>
    </row>
    <row r="14" spans="1:17" x14ac:dyDescent="0.2">
      <c r="A14">
        <v>3.8774000000000003E-2</v>
      </c>
      <c r="D14">
        <v>5.7910000000000001E-3</v>
      </c>
      <c r="F14">
        <v>1.495E-3</v>
      </c>
      <c r="G14">
        <v>1.2130000000000001E-3</v>
      </c>
      <c r="N14">
        <v>0.19570499999999999</v>
      </c>
      <c r="O14">
        <v>0.39583200000000002</v>
      </c>
      <c r="P14">
        <v>0.43923899999999999</v>
      </c>
      <c r="Q14">
        <v>8.5402000000000006E-2</v>
      </c>
    </row>
    <row r="15" spans="1:17" x14ac:dyDescent="0.2">
      <c r="A15">
        <v>3.789E-2</v>
      </c>
      <c r="D15">
        <v>7.4700000000000005E-4</v>
      </c>
      <c r="F15">
        <v>1.923E-3</v>
      </c>
      <c r="G15">
        <v>1.181E-3</v>
      </c>
      <c r="N15">
        <v>8.0664E-2</v>
      </c>
      <c r="O15">
        <v>8.8943999999999995E-2</v>
      </c>
      <c r="P15">
        <v>0.33493000000000001</v>
      </c>
      <c r="Q15">
        <v>3.7969000000000003E-2</v>
      </c>
    </row>
    <row r="16" spans="1:17" x14ac:dyDescent="0.2">
      <c r="A16">
        <v>3.7024000000000001E-2</v>
      </c>
      <c r="D16">
        <v>1.4319999999999999E-3</v>
      </c>
      <c r="F16">
        <v>5.8820000000000001E-3</v>
      </c>
      <c r="G16">
        <v>4.9630000000000004E-3</v>
      </c>
      <c r="N16">
        <v>0.11625000000000001</v>
      </c>
      <c r="O16">
        <v>4.1570000000000003E-2</v>
      </c>
      <c r="P16">
        <v>0.345223</v>
      </c>
      <c r="Q16">
        <v>6.2911999999999996E-2</v>
      </c>
    </row>
    <row r="17" spans="1:17" x14ac:dyDescent="0.2">
      <c r="A17">
        <v>3.2849999999999997E-2</v>
      </c>
      <c r="D17">
        <v>1.9710000000000001E-3</v>
      </c>
      <c r="F17">
        <v>6.8400000000000004E-4</v>
      </c>
      <c r="G17">
        <v>4.5009999999999998E-3</v>
      </c>
      <c r="N17">
        <v>0.15903500000000001</v>
      </c>
      <c r="O17">
        <v>4.4405E-2</v>
      </c>
      <c r="P17">
        <v>3.2614999999999998E-2</v>
      </c>
      <c r="Q17">
        <v>4.8287999999999998E-2</v>
      </c>
    </row>
    <row r="18" spans="1:17" x14ac:dyDescent="0.2">
      <c r="A18">
        <v>3.4405999999999999E-2</v>
      </c>
      <c r="D18">
        <v>2.2309999999999999E-3</v>
      </c>
      <c r="F18">
        <v>1.1100000000000001E-3</v>
      </c>
      <c r="G18">
        <v>4.3600000000000003E-4</v>
      </c>
      <c r="N18">
        <v>9.7361000000000003E-2</v>
      </c>
      <c r="O18">
        <v>0.21842600000000001</v>
      </c>
      <c r="P18">
        <v>7.6761999999999997E-2</v>
      </c>
      <c r="Q18">
        <v>5.6764000000000002E-2</v>
      </c>
    </row>
    <row r="19" spans="1:17" x14ac:dyDescent="0.2">
      <c r="A19">
        <v>5.6388000000000001E-2</v>
      </c>
      <c r="D19">
        <v>1.596E-3</v>
      </c>
      <c r="F19">
        <v>5.0720000000000001E-3</v>
      </c>
      <c r="G19">
        <v>7.9600000000000005E-4</v>
      </c>
      <c r="N19">
        <v>0.11755500000000001</v>
      </c>
      <c r="O19">
        <v>0.49189100000000002</v>
      </c>
      <c r="P19">
        <v>6.6816E-2</v>
      </c>
      <c r="Q19">
        <v>0.183757</v>
      </c>
    </row>
    <row r="20" spans="1:17" x14ac:dyDescent="0.2">
      <c r="A20">
        <v>5.6957000000000001E-2</v>
      </c>
      <c r="D20">
        <v>4.8299999999999998E-4</v>
      </c>
      <c r="F20">
        <v>1.1310000000000001E-3</v>
      </c>
      <c r="G20">
        <v>2.2290000000000001E-3</v>
      </c>
      <c r="N20">
        <v>0.15825700000000001</v>
      </c>
      <c r="O20">
        <v>7.7378000000000002E-2</v>
      </c>
      <c r="P20">
        <v>0.100257</v>
      </c>
      <c r="Q20">
        <v>6.2644000000000005E-2</v>
      </c>
    </row>
    <row r="21" spans="1:17" x14ac:dyDescent="0.2">
      <c r="A21">
        <v>5.7287999999999999E-2</v>
      </c>
      <c r="D21">
        <v>7.7899999999999996E-4</v>
      </c>
      <c r="F21">
        <v>1.444E-3</v>
      </c>
      <c r="G21">
        <v>2.4559999999999998E-3</v>
      </c>
      <c r="N21">
        <v>0.18948899999999999</v>
      </c>
      <c r="O21">
        <v>6.8402000000000004E-2</v>
      </c>
      <c r="P21">
        <v>4.3385E-2</v>
      </c>
      <c r="Q21">
        <v>4.0001000000000002E-2</v>
      </c>
    </row>
    <row r="22" spans="1:17" x14ac:dyDescent="0.2">
      <c r="A22">
        <v>3.8351999999999997E-2</v>
      </c>
      <c r="D22">
        <v>2.0660000000000001E-3</v>
      </c>
      <c r="F22">
        <v>1.6620000000000001E-3</v>
      </c>
      <c r="G22">
        <v>2.7100000000000002E-3</v>
      </c>
      <c r="N22">
        <v>0.22779199999999999</v>
      </c>
      <c r="O22">
        <v>0.288545</v>
      </c>
      <c r="P22">
        <v>7.8928999999999999E-2</v>
      </c>
      <c r="Q22">
        <v>4.4734999999999997E-2</v>
      </c>
    </row>
    <row r="23" spans="1:17" x14ac:dyDescent="0.2">
      <c r="A23">
        <v>3.6831000000000003E-2</v>
      </c>
      <c r="D23">
        <v>2.297E-3</v>
      </c>
      <c r="F23">
        <v>1.3259999999999999E-3</v>
      </c>
      <c r="G23">
        <v>3.467E-3</v>
      </c>
      <c r="N23">
        <v>0.15493999999999999</v>
      </c>
      <c r="O23">
        <v>5.9197E-2</v>
      </c>
      <c r="P23">
        <v>0.102701</v>
      </c>
      <c r="Q23">
        <v>3.8958E-2</v>
      </c>
    </row>
    <row r="24" spans="1:17" x14ac:dyDescent="0.2">
      <c r="A24">
        <v>3.5052E-2</v>
      </c>
      <c r="D24">
        <v>2.3E-3</v>
      </c>
      <c r="F24">
        <v>1.4989999999999999E-3</v>
      </c>
      <c r="G24">
        <v>1.6410000000000001E-3</v>
      </c>
      <c r="N24">
        <v>9.2272000000000007E-2</v>
      </c>
      <c r="O24">
        <v>5.4371999999999997E-2</v>
      </c>
      <c r="P24">
        <v>0.221806</v>
      </c>
      <c r="Q24">
        <v>4.9216999999999997E-2</v>
      </c>
    </row>
    <row r="25" spans="1:17" x14ac:dyDescent="0.2">
      <c r="A25">
        <v>3.5587000000000001E-2</v>
      </c>
      <c r="D25">
        <v>2.0349999999999999E-3</v>
      </c>
      <c r="F25">
        <v>1.9910000000000001E-3</v>
      </c>
      <c r="G25">
        <v>2.3779999999999999E-3</v>
      </c>
      <c r="N25">
        <v>0.12631500000000001</v>
      </c>
      <c r="O25">
        <v>3.712E-2</v>
      </c>
      <c r="P25">
        <v>0.12209</v>
      </c>
      <c r="Q25">
        <v>0.15012300000000001</v>
      </c>
    </row>
    <row r="26" spans="1:17" x14ac:dyDescent="0.2">
      <c r="A26">
        <v>3.4651000000000001E-2</v>
      </c>
      <c r="D26">
        <v>5.2400000000000005E-4</v>
      </c>
      <c r="F26">
        <v>2.039E-3</v>
      </c>
      <c r="G26">
        <v>7.1100000000000004E-4</v>
      </c>
      <c r="N26">
        <v>0.16534199999999999</v>
      </c>
      <c r="O26">
        <v>0.16306799999999999</v>
      </c>
      <c r="P26">
        <v>0.14084199999999999</v>
      </c>
      <c r="Q26">
        <v>0.23197400000000001</v>
      </c>
    </row>
    <row r="27" spans="1:17" x14ac:dyDescent="0.2">
      <c r="A27">
        <v>5.7242000000000001E-2</v>
      </c>
      <c r="D27">
        <v>7.7099999999999998E-4</v>
      </c>
      <c r="F27">
        <v>2.225E-3</v>
      </c>
      <c r="G27">
        <v>6.4199999999999999E-4</v>
      </c>
      <c r="N27">
        <v>0.193276</v>
      </c>
      <c r="O27">
        <v>0.12592300000000001</v>
      </c>
      <c r="P27">
        <v>0.119157</v>
      </c>
      <c r="Q27">
        <v>9.1670000000000001E-2</v>
      </c>
    </row>
    <row r="28" spans="1:17" x14ac:dyDescent="0.2">
      <c r="A28">
        <v>5.6651E-2</v>
      </c>
      <c r="D28">
        <v>9.9599999999999992E-4</v>
      </c>
      <c r="F28">
        <v>9.5600000000000004E-4</v>
      </c>
      <c r="G28">
        <v>1.034E-3</v>
      </c>
      <c r="N28">
        <v>0.18857499999999999</v>
      </c>
      <c r="O28">
        <v>0.43074600000000002</v>
      </c>
      <c r="P28">
        <v>7.2326000000000001E-2</v>
      </c>
      <c r="Q28">
        <v>9.5481999999999997E-2</v>
      </c>
    </row>
    <row r="29" spans="1:17" x14ac:dyDescent="0.2">
      <c r="A29">
        <v>5.9811999999999997E-2</v>
      </c>
      <c r="D29">
        <v>8.2399999999999997E-4</v>
      </c>
      <c r="F29">
        <v>8.0900000000000004E-4</v>
      </c>
      <c r="G29">
        <v>1.3450000000000001E-3</v>
      </c>
      <c r="N29">
        <v>0.230459</v>
      </c>
      <c r="O29">
        <v>0.14544000000000001</v>
      </c>
      <c r="P29">
        <v>4.5026999999999998E-2</v>
      </c>
      <c r="Q29">
        <v>7.2499999999999995E-2</v>
      </c>
    </row>
    <row r="30" spans="1:17" x14ac:dyDescent="0.2">
      <c r="A30">
        <v>5.6482999999999998E-2</v>
      </c>
      <c r="D30">
        <v>6.8400000000000004E-4</v>
      </c>
      <c r="F30">
        <v>8.0599999999999997E-4</v>
      </c>
      <c r="G30">
        <v>1.689E-3</v>
      </c>
      <c r="N30">
        <v>0.17067599999999999</v>
      </c>
      <c r="O30">
        <v>8.5309999999999997E-2</v>
      </c>
      <c r="P30">
        <v>6.6641000000000006E-2</v>
      </c>
      <c r="Q30">
        <v>2.7474999999999999E-2</v>
      </c>
    </row>
    <row r="31" spans="1:17" x14ac:dyDescent="0.2">
      <c r="A31">
        <v>4.0740999999999999E-2</v>
      </c>
      <c r="D31">
        <v>5.62E-4</v>
      </c>
      <c r="F31">
        <v>1.7080000000000001E-3</v>
      </c>
      <c r="G31">
        <v>4.6099999999999998E-4</v>
      </c>
      <c r="N31">
        <v>0.20860799999999999</v>
      </c>
      <c r="O31">
        <v>7.8364000000000003E-2</v>
      </c>
      <c r="P31">
        <v>0.23894299999999999</v>
      </c>
      <c r="Q31">
        <v>0.11612</v>
      </c>
    </row>
    <row r="32" spans="1:17" x14ac:dyDescent="0.2">
      <c r="A32">
        <v>3.6032000000000002E-2</v>
      </c>
      <c r="D32">
        <v>7.5299999999999998E-4</v>
      </c>
      <c r="F32">
        <v>2.0270000000000002E-3</v>
      </c>
      <c r="G32">
        <v>1.64E-4</v>
      </c>
      <c r="N32">
        <v>9.8833000000000004E-2</v>
      </c>
      <c r="O32">
        <v>0.11115800000000001</v>
      </c>
      <c r="P32">
        <v>0.12617</v>
      </c>
      <c r="Q32">
        <v>0.101627</v>
      </c>
    </row>
    <row r="33" spans="1:17" x14ac:dyDescent="0.2">
      <c r="A33">
        <v>3.6524000000000001E-2</v>
      </c>
      <c r="D33">
        <v>5.7559999999999998E-3</v>
      </c>
      <c r="F33">
        <v>2.186E-3</v>
      </c>
      <c r="G33">
        <v>5.1000000000000004E-4</v>
      </c>
      <c r="N33">
        <v>0.11833399999999999</v>
      </c>
      <c r="O33">
        <v>4.5134000000000001E-2</v>
      </c>
      <c r="P33">
        <v>0.127162</v>
      </c>
      <c r="Q33">
        <v>5.0458000000000003E-2</v>
      </c>
    </row>
    <row r="34" spans="1:17" x14ac:dyDescent="0.2">
      <c r="A34">
        <v>3.6176E-2</v>
      </c>
      <c r="D34">
        <v>5.9680000000000002E-3</v>
      </c>
      <c r="F34">
        <v>2.415E-3</v>
      </c>
      <c r="G34">
        <v>1.3619999999999999E-3</v>
      </c>
      <c r="N34">
        <v>0.14691100000000001</v>
      </c>
      <c r="O34">
        <v>7.3898000000000005E-2</v>
      </c>
      <c r="P34">
        <v>0.23266899999999999</v>
      </c>
      <c r="Q34">
        <v>3.8975000000000003E-2</v>
      </c>
    </row>
    <row r="35" spans="1:17" x14ac:dyDescent="0.2">
      <c r="A35">
        <v>3.5614E-2</v>
      </c>
      <c r="D35">
        <v>6.2989999999999999E-3</v>
      </c>
      <c r="F35">
        <v>8.0400000000000003E-4</v>
      </c>
      <c r="G35">
        <v>4.7100000000000001E-4</v>
      </c>
      <c r="N35">
        <v>7.1115999999999999E-2</v>
      </c>
      <c r="O35">
        <v>8.9324000000000001E-2</v>
      </c>
      <c r="P35">
        <v>2.7361E-2</v>
      </c>
      <c r="Q35">
        <v>9.7587999999999994E-2</v>
      </c>
    </row>
    <row r="36" spans="1:17" x14ac:dyDescent="0.2">
      <c r="A36">
        <v>5.5400999999999999E-2</v>
      </c>
      <c r="D36">
        <v>5.8719999999999996E-3</v>
      </c>
      <c r="F36">
        <v>8.5999999999999998E-4</v>
      </c>
      <c r="G36">
        <v>6.7699999999999998E-4</v>
      </c>
      <c r="N36">
        <v>0.16758500000000001</v>
      </c>
      <c r="O36">
        <v>6.8199999999999997E-2</v>
      </c>
      <c r="P36">
        <v>5.2395999999999998E-2</v>
      </c>
      <c r="Q36">
        <v>5.8737999999999999E-2</v>
      </c>
    </row>
    <row r="37" spans="1:17" x14ac:dyDescent="0.2">
      <c r="A37">
        <v>3.7169000000000001E-2</v>
      </c>
      <c r="D37">
        <v>6.1720000000000004E-3</v>
      </c>
      <c r="F37">
        <v>5.8960000000000002E-3</v>
      </c>
      <c r="G37">
        <v>7.8600000000000002E-4</v>
      </c>
      <c r="N37">
        <v>0.21455399999999999</v>
      </c>
      <c r="O37">
        <v>7.8313999999999995E-2</v>
      </c>
      <c r="P37">
        <v>6.0498000000000003E-2</v>
      </c>
      <c r="Q37">
        <v>8.4185999999999997E-2</v>
      </c>
    </row>
    <row r="38" spans="1:17" x14ac:dyDescent="0.2">
      <c r="A38">
        <v>3.4518E-2</v>
      </c>
      <c r="D38">
        <v>1.6100000000000001E-4</v>
      </c>
      <c r="F38">
        <v>6.2620000000000002E-3</v>
      </c>
      <c r="G38">
        <v>1.0120000000000001E-3</v>
      </c>
      <c r="N38">
        <v>0.17987700000000001</v>
      </c>
      <c r="O38">
        <v>5.0280999999999999E-2</v>
      </c>
      <c r="P38">
        <v>2.9949E-2</v>
      </c>
      <c r="Q38">
        <v>0.100733</v>
      </c>
    </row>
    <row r="39" spans="1:17" x14ac:dyDescent="0.2">
      <c r="A39">
        <v>3.5251999999999999E-2</v>
      </c>
      <c r="D39">
        <v>1.9799999999999999E-4</v>
      </c>
      <c r="F39">
        <v>6.5459999999999997E-3</v>
      </c>
      <c r="G39">
        <v>5.313E-3</v>
      </c>
      <c r="N39">
        <v>0.100268</v>
      </c>
      <c r="O39">
        <v>0.160054</v>
      </c>
      <c r="P39">
        <v>3.5247000000000001E-2</v>
      </c>
      <c r="Q39">
        <v>7.1958999999999995E-2</v>
      </c>
    </row>
    <row r="40" spans="1:17" x14ac:dyDescent="0.2">
      <c r="A40">
        <v>3.6902999999999998E-2</v>
      </c>
      <c r="D40">
        <v>1.01E-4</v>
      </c>
      <c r="F40">
        <v>6.7930000000000004E-3</v>
      </c>
      <c r="G40">
        <v>5.0010000000000002E-3</v>
      </c>
      <c r="N40">
        <v>0.132715</v>
      </c>
      <c r="O40">
        <v>3.4009999999999999E-2</v>
      </c>
      <c r="P40">
        <v>0.27598499999999998</v>
      </c>
      <c r="Q40">
        <v>3.3683999999999999E-2</v>
      </c>
    </row>
    <row r="41" spans="1:17" x14ac:dyDescent="0.2">
      <c r="A41">
        <v>3.4741000000000001E-2</v>
      </c>
      <c r="D41">
        <v>3.1E-4</v>
      </c>
      <c r="F41">
        <v>1.0430000000000001E-3</v>
      </c>
      <c r="G41">
        <v>4.8510000000000003E-3</v>
      </c>
      <c r="N41">
        <v>0.15223200000000001</v>
      </c>
      <c r="O41">
        <v>3.5165000000000002E-2</v>
      </c>
      <c r="P41">
        <v>3.2929E-2</v>
      </c>
      <c r="Q41">
        <v>0.23037099999999999</v>
      </c>
    </row>
    <row r="42" spans="1:17" x14ac:dyDescent="0.2">
      <c r="A42">
        <v>5.7209999999999997E-2</v>
      </c>
      <c r="D42">
        <v>8.5099999999999998E-4</v>
      </c>
      <c r="F42">
        <v>8.5300000000000003E-4</v>
      </c>
      <c r="G42">
        <v>6.96E-4</v>
      </c>
      <c r="N42">
        <v>0.19364300000000001</v>
      </c>
      <c r="O42">
        <v>0.48466399999999998</v>
      </c>
      <c r="P42">
        <v>6.1310999999999997E-2</v>
      </c>
      <c r="Q42">
        <v>0.128859</v>
      </c>
    </row>
    <row r="43" spans="1:17" x14ac:dyDescent="0.2">
      <c r="A43">
        <v>5.7362999999999997E-2</v>
      </c>
      <c r="D43">
        <v>4.8899999999999996E-4</v>
      </c>
      <c r="F43">
        <v>4.2940000000000001E-3</v>
      </c>
      <c r="G43">
        <v>1.124E-3</v>
      </c>
      <c r="N43">
        <v>0.213948</v>
      </c>
      <c r="O43">
        <v>3.7637999999999998E-2</v>
      </c>
      <c r="P43">
        <v>8.7995000000000004E-2</v>
      </c>
      <c r="Q43">
        <v>0.18535199999999999</v>
      </c>
    </row>
    <row r="44" spans="1:17" x14ac:dyDescent="0.2">
      <c r="A44">
        <v>5.7259999999999998E-2</v>
      </c>
      <c r="D44">
        <v>4.8520000000000004E-3</v>
      </c>
      <c r="F44">
        <v>5.4079999999999996E-3</v>
      </c>
      <c r="N44">
        <v>0.10768900000000001</v>
      </c>
      <c r="O44">
        <v>4.4455000000000001E-2</v>
      </c>
      <c r="P44">
        <v>4.3871E-2</v>
      </c>
      <c r="Q44">
        <v>0.136488</v>
      </c>
    </row>
    <row r="45" spans="1:17" x14ac:dyDescent="0.2">
      <c r="A45">
        <v>5.5191999999999998E-2</v>
      </c>
      <c r="D45">
        <v>5.2830000000000004E-3</v>
      </c>
      <c r="F45">
        <v>5.1570000000000001E-3</v>
      </c>
      <c r="N45">
        <v>0.15189</v>
      </c>
      <c r="O45">
        <v>5.2301E-2</v>
      </c>
      <c r="P45">
        <v>0.148342</v>
      </c>
      <c r="Q45">
        <v>5.8845000000000001E-2</v>
      </c>
    </row>
    <row r="46" spans="1:17" x14ac:dyDescent="0.2">
      <c r="A46">
        <v>3.7017000000000001E-2</v>
      </c>
      <c r="D46">
        <v>5.3899999999999998E-3</v>
      </c>
      <c r="F46">
        <v>6.0520000000000001E-3</v>
      </c>
      <c r="N46">
        <v>0.179538</v>
      </c>
      <c r="O46">
        <v>2.5742999999999999E-2</v>
      </c>
      <c r="P46">
        <v>7.7296000000000004E-2</v>
      </c>
      <c r="Q46">
        <v>5.4468999999999997E-2</v>
      </c>
    </row>
    <row r="47" spans="1:17" x14ac:dyDescent="0.2">
      <c r="A47">
        <v>3.8017000000000002E-2</v>
      </c>
      <c r="D47">
        <v>1.1039999999999999E-3</v>
      </c>
      <c r="N47">
        <v>0.24245800000000001</v>
      </c>
      <c r="O47">
        <v>0.25776900000000003</v>
      </c>
      <c r="P47">
        <v>6.1961000000000002E-2</v>
      </c>
      <c r="Q47">
        <v>7.5442999999999996E-2</v>
      </c>
    </row>
    <row r="48" spans="1:17" x14ac:dyDescent="0.2">
      <c r="A48">
        <v>3.7067000000000003E-2</v>
      </c>
      <c r="D48">
        <v>6.8599999999999998E-4</v>
      </c>
      <c r="N48">
        <v>0.28726600000000002</v>
      </c>
      <c r="O48">
        <v>0.166127</v>
      </c>
      <c r="P48">
        <v>4.1339000000000001E-2</v>
      </c>
      <c r="Q48">
        <v>6.2049E-2</v>
      </c>
    </row>
    <row r="49" spans="1:17" x14ac:dyDescent="0.2">
      <c r="A49">
        <v>3.6074000000000002E-2</v>
      </c>
      <c r="D49">
        <v>5.4190000000000002E-3</v>
      </c>
      <c r="N49">
        <v>0.33682400000000001</v>
      </c>
      <c r="O49">
        <v>0.149143</v>
      </c>
      <c r="P49">
        <v>0.16755600000000001</v>
      </c>
      <c r="Q49">
        <v>0.33216099999999998</v>
      </c>
    </row>
    <row r="50" spans="1:17" x14ac:dyDescent="0.2">
      <c r="A50">
        <v>4.0309999999999999E-2</v>
      </c>
      <c r="D50">
        <v>5.7629999999999999E-3</v>
      </c>
      <c r="F50">
        <f>AVERAGE(F6:F46)</f>
        <v>2.6300487804878049E-3</v>
      </c>
      <c r="G50">
        <f>AVERAGE(G6:G43)</f>
        <v>2.204210526315789E-3</v>
      </c>
      <c r="N50">
        <v>0.54485600000000001</v>
      </c>
      <c r="O50">
        <v>0.154781</v>
      </c>
      <c r="P50">
        <v>5.0146000000000003E-2</v>
      </c>
      <c r="Q50">
        <v>0.13633999999999999</v>
      </c>
    </row>
    <row r="51" spans="1:17" x14ac:dyDescent="0.2">
      <c r="A51">
        <v>5.7855999999999998E-2</v>
      </c>
      <c r="D51">
        <v>6.0679999999999996E-3</v>
      </c>
      <c r="N51">
        <v>0.55342599999999997</v>
      </c>
      <c r="O51">
        <v>5.9240000000000001E-2</v>
      </c>
      <c r="P51">
        <v>3.0227E-2</v>
      </c>
      <c r="Q51">
        <v>0.14674599999999999</v>
      </c>
    </row>
    <row r="52" spans="1:17" x14ac:dyDescent="0.2">
      <c r="A52">
        <v>5.6701000000000001E-2</v>
      </c>
      <c r="D52">
        <v>6.5929999999999999E-3</v>
      </c>
      <c r="N52">
        <v>0.72428700000000001</v>
      </c>
      <c r="O52">
        <v>3.6080000000000001E-2</v>
      </c>
      <c r="P52">
        <v>3.0685E-2</v>
      </c>
      <c r="Q52">
        <v>0.326067</v>
      </c>
    </row>
    <row r="53" spans="1:17" x14ac:dyDescent="0.2">
      <c r="A53">
        <v>4.1480000000000003E-2</v>
      </c>
      <c r="D53">
        <v>6.4799999999999996E-3</v>
      </c>
      <c r="N53">
        <v>0.51015600000000005</v>
      </c>
      <c r="O53">
        <v>0.28191899999999998</v>
      </c>
      <c r="P53">
        <v>0.332731</v>
      </c>
      <c r="Q53">
        <v>0.32636700000000002</v>
      </c>
    </row>
    <row r="54" spans="1:17" x14ac:dyDescent="0.2">
      <c r="A54">
        <v>3.5374999999999997E-2</v>
      </c>
      <c r="D54">
        <v>5.973E-3</v>
      </c>
      <c r="N54">
        <v>0.70453500000000002</v>
      </c>
      <c r="O54">
        <v>0.153336</v>
      </c>
      <c r="P54">
        <v>0.14426600000000001</v>
      </c>
      <c r="Q54">
        <v>0.17612900000000001</v>
      </c>
    </row>
    <row r="55" spans="1:17" x14ac:dyDescent="0.2">
      <c r="A55">
        <v>3.6019000000000002E-2</v>
      </c>
      <c r="D55">
        <v>6.3889999999999997E-3</v>
      </c>
      <c r="E55">
        <f>D58/F50</f>
        <v>1.153098720013267</v>
      </c>
      <c r="F55">
        <f>D58/G50</f>
        <v>1.3758694308669031</v>
      </c>
      <c r="N55">
        <v>1.0237499999999999</v>
      </c>
      <c r="O55">
        <v>0.29408600000000001</v>
      </c>
      <c r="P55">
        <v>0.37885000000000002</v>
      </c>
    </row>
    <row r="56" spans="1:17" x14ac:dyDescent="0.2">
      <c r="A56">
        <v>3.6276000000000003E-2</v>
      </c>
      <c r="D56">
        <v>6.509E-3</v>
      </c>
      <c r="N56">
        <v>0.81446499999999999</v>
      </c>
      <c r="O56">
        <v>0.210975</v>
      </c>
      <c r="P56">
        <v>0.157332</v>
      </c>
    </row>
    <row r="57" spans="1:17" x14ac:dyDescent="0.2">
      <c r="A57">
        <v>3.5840999999999998E-2</v>
      </c>
      <c r="N57">
        <v>0.90463800000000005</v>
      </c>
      <c r="O57">
        <v>0.349026</v>
      </c>
      <c r="P57">
        <v>8.7899000000000005E-2</v>
      </c>
    </row>
    <row r="58" spans="1:17" x14ac:dyDescent="0.2">
      <c r="A58">
        <v>0.107765</v>
      </c>
      <c r="D58">
        <f>AVERAGE(D6:D56)</f>
        <v>3.0327058823529413E-3</v>
      </c>
      <c r="N58">
        <v>0.96667199999999998</v>
      </c>
      <c r="P58">
        <v>6.4811999999999995E-2</v>
      </c>
    </row>
    <row r="59" spans="1:17" x14ac:dyDescent="0.2">
      <c r="A59">
        <v>3.9233999999999998E-2</v>
      </c>
      <c r="N59" s="11"/>
      <c r="P59">
        <v>6.3898999999999997E-2</v>
      </c>
    </row>
    <row r="60" spans="1:17" x14ac:dyDescent="0.2">
      <c r="A60">
        <v>4.1216000000000003E-2</v>
      </c>
      <c r="N60" s="11"/>
      <c r="P60">
        <v>0.46150600000000003</v>
      </c>
    </row>
    <row r="61" spans="1:17" x14ac:dyDescent="0.2">
      <c r="A61">
        <v>4.3656E-2</v>
      </c>
      <c r="N61" s="11"/>
      <c r="P61">
        <v>0.33319199999999999</v>
      </c>
    </row>
    <row r="62" spans="1:17" x14ac:dyDescent="0.2">
      <c r="N62" s="11"/>
      <c r="P62">
        <v>0.195109</v>
      </c>
    </row>
    <row r="63" spans="1:17" x14ac:dyDescent="0.2">
      <c r="N63" s="11"/>
      <c r="P63">
        <v>0.22553400000000001</v>
      </c>
    </row>
    <row r="64" spans="1:17" x14ac:dyDescent="0.2">
      <c r="N64" s="11"/>
    </row>
    <row r="65" spans="2:17" x14ac:dyDescent="0.2">
      <c r="N65" s="11"/>
    </row>
    <row r="66" spans="2:17" x14ac:dyDescent="0.2">
      <c r="N66" s="11"/>
    </row>
    <row r="67" spans="2:17" x14ac:dyDescent="0.2">
      <c r="N67" s="11"/>
    </row>
    <row r="68" spans="2:17" x14ac:dyDescent="0.2">
      <c r="N68" s="11"/>
    </row>
    <row r="69" spans="2:17" x14ac:dyDescent="0.2">
      <c r="N69" s="11">
        <f>AVERAGE(N5:N58)</f>
        <v>0.26949368518518518</v>
      </c>
      <c r="O69" s="11">
        <f>AVERAGE(O5:O57)</f>
        <v>0.14825860377358491</v>
      </c>
      <c r="P69">
        <f>AVERAGE(P5:P63)</f>
        <v>0.14356654237288138</v>
      </c>
      <c r="Q69">
        <f>AVERAGE(Q5:Q54)</f>
        <v>9.9478340000000026E-2</v>
      </c>
    </row>
    <row r="70" spans="2:17" x14ac:dyDescent="0.2">
      <c r="E70" t="s">
        <v>27</v>
      </c>
      <c r="F70" t="s">
        <v>28</v>
      </c>
      <c r="G70" t="s">
        <v>31</v>
      </c>
      <c r="N70" s="11"/>
    </row>
    <row r="71" spans="2:17" x14ac:dyDescent="0.2">
      <c r="B71">
        <v>2.8858999999999999E-2</v>
      </c>
      <c r="C71">
        <v>2.8840000000000001E-2</v>
      </c>
      <c r="D71">
        <v>2.8844000000000002E-2</v>
      </c>
      <c r="E71">
        <v>7.0063E-2</v>
      </c>
      <c r="F71">
        <v>1.0399999999999999E-4</v>
      </c>
      <c r="G71">
        <v>9.9430000000000004E-3</v>
      </c>
      <c r="N71" s="11"/>
      <c r="O71">
        <f t="shared" ref="O71:P71" si="0">$N$69/O69</f>
        <v>1.8177271222434148</v>
      </c>
      <c r="P71">
        <f t="shared" si="0"/>
        <v>1.8771343290084728</v>
      </c>
      <c r="Q71" s="12">
        <f>$N$69/Q69</f>
        <v>2.7090689810986501</v>
      </c>
    </row>
    <row r="72" spans="2:17" x14ac:dyDescent="0.2">
      <c r="B72">
        <v>2.8843000000000001E-2</v>
      </c>
      <c r="C72">
        <v>2.8839E-2</v>
      </c>
      <c r="D72">
        <v>2.8853E-2</v>
      </c>
      <c r="E72">
        <v>5.0494999999999998E-2</v>
      </c>
      <c r="F72">
        <v>2.6600000000000001E-4</v>
      </c>
      <c r="G72">
        <v>5.212E-2</v>
      </c>
      <c r="N72" s="11"/>
    </row>
    <row r="73" spans="2:17" x14ac:dyDescent="0.2">
      <c r="B73">
        <v>2.8882999999999999E-2</v>
      </c>
      <c r="C73">
        <v>2.8851999999999999E-2</v>
      </c>
      <c r="D73">
        <v>2.8867E-2</v>
      </c>
      <c r="E73">
        <v>8.1269999999999995E-2</v>
      </c>
      <c r="F73">
        <v>1.11E-4</v>
      </c>
      <c r="G73">
        <v>3.8461000000000002E-2</v>
      </c>
      <c r="N73" s="11"/>
    </row>
    <row r="74" spans="2:17" x14ac:dyDescent="0.2">
      <c r="B74">
        <v>2.8867E-2</v>
      </c>
      <c r="C74">
        <v>2.8823999999999999E-2</v>
      </c>
      <c r="D74">
        <v>2.8910000000000002E-2</v>
      </c>
      <c r="E74">
        <v>6.3300999999999996E-2</v>
      </c>
      <c r="F74">
        <v>1.64E-4</v>
      </c>
      <c r="G74">
        <v>6.0635000000000001E-2</v>
      </c>
      <c r="N74" s="11"/>
    </row>
    <row r="75" spans="2:17" x14ac:dyDescent="0.2">
      <c r="B75">
        <v>2.8871999999999998E-2</v>
      </c>
      <c r="C75">
        <v>2.8826999999999998E-2</v>
      </c>
      <c r="D75">
        <v>2.8854000000000001E-2</v>
      </c>
      <c r="E75">
        <v>7.1858000000000005E-2</v>
      </c>
      <c r="F75">
        <v>8.2000000000000001E-5</v>
      </c>
      <c r="G75">
        <v>5.2602000000000003E-2</v>
      </c>
      <c r="N75" s="11"/>
    </row>
    <row r="76" spans="2:17" x14ac:dyDescent="0.2">
      <c r="B76">
        <v>2.8858999999999999E-2</v>
      </c>
      <c r="C76">
        <v>2.8837000000000002E-2</v>
      </c>
      <c r="D76">
        <v>2.8851999999999999E-2</v>
      </c>
      <c r="E76">
        <v>6.4679E-2</v>
      </c>
      <c r="F76">
        <v>6.9999999999999994E-5</v>
      </c>
      <c r="G76">
        <v>1.2966E-2</v>
      </c>
      <c r="N76" s="11"/>
    </row>
    <row r="77" spans="2:17" x14ac:dyDescent="0.2">
      <c r="B77">
        <v>2.8879999999999999E-2</v>
      </c>
      <c r="C77">
        <v>2.8826999999999998E-2</v>
      </c>
      <c r="D77">
        <v>2.8857000000000001E-2</v>
      </c>
      <c r="E77">
        <v>8.0365000000000006E-2</v>
      </c>
      <c r="F77">
        <v>9.5000000000000005E-5</v>
      </c>
      <c r="G77">
        <v>2.2459E-2</v>
      </c>
      <c r="N77" s="11"/>
    </row>
    <row r="78" spans="2:17" x14ac:dyDescent="0.2">
      <c r="B78">
        <v>2.8843000000000001E-2</v>
      </c>
      <c r="C78">
        <v>2.8833000000000001E-2</v>
      </c>
      <c r="D78">
        <v>2.8899000000000001E-2</v>
      </c>
      <c r="E78">
        <v>7.9764000000000002E-2</v>
      </c>
      <c r="F78">
        <v>8.2000000000000001E-5</v>
      </c>
      <c r="G78">
        <v>1.5025999999999999E-2</v>
      </c>
      <c r="N78" s="11"/>
    </row>
    <row r="79" spans="2:17" x14ac:dyDescent="0.2">
      <c r="B79">
        <v>2.8871000000000001E-2</v>
      </c>
      <c r="C79">
        <v>2.8833000000000001E-2</v>
      </c>
      <c r="D79">
        <v>2.8868999999999999E-2</v>
      </c>
      <c r="E79">
        <v>8.3387000000000003E-2</v>
      </c>
      <c r="F79">
        <v>8.5000000000000006E-5</v>
      </c>
      <c r="G79">
        <v>1.6258000000000002E-2</v>
      </c>
      <c r="N79" s="11"/>
    </row>
    <row r="80" spans="2:17" x14ac:dyDescent="0.2">
      <c r="B80">
        <v>2.8857000000000001E-2</v>
      </c>
      <c r="C80">
        <v>2.8825E-2</v>
      </c>
      <c r="D80">
        <v>2.8916000000000001E-2</v>
      </c>
      <c r="E80">
        <v>7.3814000000000005E-2</v>
      </c>
      <c r="F80">
        <v>8.1000000000000004E-5</v>
      </c>
      <c r="G80">
        <v>1.2762000000000001E-2</v>
      </c>
      <c r="N80" s="11"/>
    </row>
    <row r="81" spans="2:14" x14ac:dyDescent="0.2">
      <c r="B81">
        <v>2.8872999999999999E-2</v>
      </c>
      <c r="C81">
        <v>2.8840999999999999E-2</v>
      </c>
      <c r="D81">
        <v>2.8895000000000001E-2</v>
      </c>
      <c r="E81">
        <v>7.4125999999999997E-2</v>
      </c>
      <c r="F81">
        <v>7.7000000000000001E-5</v>
      </c>
      <c r="G81">
        <v>1.2956000000000001E-2</v>
      </c>
      <c r="N81" s="11"/>
    </row>
    <row r="82" spans="2:14" x14ac:dyDescent="0.2">
      <c r="B82">
        <v>2.8856E-2</v>
      </c>
      <c r="C82">
        <v>2.8822E-2</v>
      </c>
      <c r="D82">
        <v>2.8919E-2</v>
      </c>
      <c r="E82">
        <v>8.6222999999999994E-2</v>
      </c>
      <c r="F82">
        <v>8.6000000000000003E-5</v>
      </c>
      <c r="G82">
        <v>5.3588999999999998E-2</v>
      </c>
      <c r="N82" s="11"/>
    </row>
    <row r="83" spans="2:14" x14ac:dyDescent="0.2">
      <c r="B83">
        <v>2.8857000000000001E-2</v>
      </c>
      <c r="C83">
        <v>2.8844000000000002E-2</v>
      </c>
      <c r="D83">
        <v>2.8844000000000002E-2</v>
      </c>
      <c r="E83">
        <v>7.9836000000000004E-2</v>
      </c>
      <c r="F83">
        <v>1.15E-4</v>
      </c>
      <c r="G83">
        <v>1.4406E-2</v>
      </c>
      <c r="N83" s="11"/>
    </row>
    <row r="84" spans="2:14" x14ac:dyDescent="0.2">
      <c r="B84">
        <v>2.8863E-2</v>
      </c>
      <c r="C84">
        <v>2.8837999999999999E-2</v>
      </c>
      <c r="D84">
        <v>2.8837000000000002E-2</v>
      </c>
      <c r="E84">
        <v>9.0804999999999997E-2</v>
      </c>
      <c r="F84">
        <v>9.7E-5</v>
      </c>
      <c r="G84">
        <v>1.2937000000000001E-2</v>
      </c>
      <c r="N84" s="11"/>
    </row>
    <row r="85" spans="2:14" x14ac:dyDescent="0.2">
      <c r="B85">
        <v>2.8858000000000002E-2</v>
      </c>
      <c r="C85">
        <v>2.8812000000000001E-2</v>
      </c>
      <c r="D85">
        <v>2.8875000000000001E-2</v>
      </c>
      <c r="E85">
        <v>7.8768000000000005E-2</v>
      </c>
      <c r="F85">
        <v>5.1999999999999997E-5</v>
      </c>
      <c r="G85">
        <v>9.8879999999999992E-3</v>
      </c>
      <c r="N85" s="11"/>
    </row>
    <row r="86" spans="2:14" x14ac:dyDescent="0.2">
      <c r="B86">
        <v>2.8856E-2</v>
      </c>
      <c r="C86">
        <v>2.8819999999999998E-2</v>
      </c>
      <c r="D86">
        <v>2.8851999999999999E-2</v>
      </c>
      <c r="E86">
        <v>8.0002000000000004E-2</v>
      </c>
      <c r="F86">
        <v>9.7E-5</v>
      </c>
      <c r="G86">
        <v>4.5520999999999999E-2</v>
      </c>
      <c r="N86" s="11"/>
    </row>
    <row r="87" spans="2:14" x14ac:dyDescent="0.2">
      <c r="B87">
        <v>2.8867E-2</v>
      </c>
      <c r="C87">
        <v>2.8833999999999999E-2</v>
      </c>
      <c r="D87">
        <v>2.8832E-2</v>
      </c>
      <c r="E87">
        <v>6.6696000000000005E-2</v>
      </c>
      <c r="F87">
        <v>8.3999999999999995E-5</v>
      </c>
      <c r="G87">
        <v>3.8328000000000001E-2</v>
      </c>
      <c r="N87" s="11"/>
    </row>
    <row r="88" spans="2:14" x14ac:dyDescent="0.2">
      <c r="B88">
        <v>2.8874E-2</v>
      </c>
      <c r="C88">
        <v>2.8840000000000001E-2</v>
      </c>
      <c r="D88">
        <v>2.8842E-2</v>
      </c>
      <c r="E88">
        <v>6.1275000000000003E-2</v>
      </c>
      <c r="F88">
        <v>6.8999999999999997E-5</v>
      </c>
      <c r="G88">
        <v>5.4593999999999997E-2</v>
      </c>
      <c r="N88" s="11"/>
    </row>
    <row r="89" spans="2:14" x14ac:dyDescent="0.2">
      <c r="B89">
        <v>2.8864999999999998E-2</v>
      </c>
      <c r="C89">
        <v>2.8833000000000001E-2</v>
      </c>
      <c r="D89">
        <v>2.8829E-2</v>
      </c>
      <c r="E89">
        <v>7.4587000000000001E-2</v>
      </c>
      <c r="F89">
        <v>8.2000000000000001E-5</v>
      </c>
      <c r="G89">
        <v>5.6155999999999998E-2</v>
      </c>
      <c r="N89" s="11"/>
    </row>
    <row r="90" spans="2:14" x14ac:dyDescent="0.2">
      <c r="B90">
        <v>2.8886999999999999E-2</v>
      </c>
      <c r="C90">
        <v>2.8820999999999999E-2</v>
      </c>
      <c r="D90">
        <v>2.8868000000000001E-2</v>
      </c>
      <c r="E90">
        <v>7.2135000000000005E-2</v>
      </c>
      <c r="F90">
        <v>1.4799999999999999E-4</v>
      </c>
      <c r="G90">
        <v>1.3238E-2</v>
      </c>
      <c r="N90" s="11"/>
    </row>
    <row r="91" spans="2:14" x14ac:dyDescent="0.2">
      <c r="B91">
        <v>2.8892000000000001E-2</v>
      </c>
      <c r="C91">
        <v>2.8833999999999999E-2</v>
      </c>
      <c r="D91">
        <v>2.8854000000000001E-2</v>
      </c>
      <c r="E91">
        <v>8.0325999999999995E-2</v>
      </c>
      <c r="F91">
        <v>7.1000000000000005E-5</v>
      </c>
      <c r="G91">
        <v>1.3631000000000001E-2</v>
      </c>
      <c r="N91" s="11"/>
    </row>
    <row r="92" spans="2:14" x14ac:dyDescent="0.2">
      <c r="B92">
        <v>2.8854999999999999E-2</v>
      </c>
      <c r="C92">
        <v>2.8843000000000001E-2</v>
      </c>
      <c r="D92">
        <v>2.8878000000000001E-2</v>
      </c>
      <c r="E92">
        <v>8.2818000000000003E-2</v>
      </c>
      <c r="F92">
        <v>6.6000000000000005E-5</v>
      </c>
      <c r="G92">
        <v>1.2666999999999999E-2</v>
      </c>
      <c r="N92" s="11"/>
    </row>
    <row r="93" spans="2:14" x14ac:dyDescent="0.2">
      <c r="B93">
        <v>2.8850000000000001E-2</v>
      </c>
      <c r="C93">
        <v>2.8823000000000001E-2</v>
      </c>
      <c r="D93">
        <v>2.8858000000000002E-2</v>
      </c>
      <c r="E93">
        <v>0.10129199999999999</v>
      </c>
      <c r="F93">
        <v>9.2999999999999997E-5</v>
      </c>
      <c r="G93">
        <v>1.2576E-2</v>
      </c>
      <c r="N93" s="11"/>
    </row>
    <row r="94" spans="2:14" x14ac:dyDescent="0.2">
      <c r="B94">
        <v>2.8878999999999998E-2</v>
      </c>
      <c r="C94">
        <v>2.8861999999999999E-2</v>
      </c>
      <c r="D94">
        <v>2.8847999999999999E-2</v>
      </c>
      <c r="E94">
        <v>6.8283999999999997E-2</v>
      </c>
      <c r="F94">
        <v>7.3999999999999996E-5</v>
      </c>
      <c r="G94">
        <v>1.3448999999999999E-2</v>
      </c>
      <c r="N94" s="11"/>
    </row>
    <row r="95" spans="2:14" x14ac:dyDescent="0.2">
      <c r="B95">
        <v>2.8850000000000001E-2</v>
      </c>
      <c r="C95">
        <v>2.8816000000000001E-2</v>
      </c>
      <c r="D95">
        <v>2.8839E-2</v>
      </c>
      <c r="E95">
        <v>7.6713000000000003E-2</v>
      </c>
      <c r="F95">
        <v>1.08E-4</v>
      </c>
      <c r="G95">
        <v>2.1554E-2</v>
      </c>
      <c r="N95" s="11"/>
    </row>
    <row r="96" spans="2:14" x14ac:dyDescent="0.2">
      <c r="B96">
        <v>2.8919E-2</v>
      </c>
      <c r="C96">
        <v>2.8840999999999999E-2</v>
      </c>
      <c r="D96">
        <v>2.8851000000000002E-2</v>
      </c>
      <c r="E96">
        <v>7.5924000000000005E-2</v>
      </c>
      <c r="F96">
        <v>5.3999999999999998E-5</v>
      </c>
      <c r="G96">
        <v>1.7007000000000001E-2</v>
      </c>
      <c r="N96" s="11"/>
    </row>
    <row r="97" spans="2:14" x14ac:dyDescent="0.2">
      <c r="B97">
        <v>2.8910000000000002E-2</v>
      </c>
      <c r="C97">
        <v>2.8839E-2</v>
      </c>
      <c r="D97">
        <v>2.8836000000000001E-2</v>
      </c>
      <c r="E97">
        <v>0.102969</v>
      </c>
      <c r="F97">
        <v>8.7999999999999998E-5</v>
      </c>
      <c r="G97">
        <v>1.6747000000000001E-2</v>
      </c>
      <c r="N97" s="11"/>
    </row>
    <row r="98" spans="2:14" x14ac:dyDescent="0.2">
      <c r="B98">
        <v>2.8910000000000002E-2</v>
      </c>
      <c r="C98">
        <v>2.8842E-2</v>
      </c>
      <c r="D98">
        <v>2.8830000000000001E-2</v>
      </c>
      <c r="E98">
        <v>8.0950999999999995E-2</v>
      </c>
      <c r="F98">
        <v>1.66E-4</v>
      </c>
      <c r="G98">
        <v>1.298E-2</v>
      </c>
      <c r="N98" s="11"/>
    </row>
    <row r="99" spans="2:14" x14ac:dyDescent="0.2">
      <c r="B99">
        <v>2.8896999999999999E-2</v>
      </c>
      <c r="C99">
        <v>2.8826999999999998E-2</v>
      </c>
      <c r="D99">
        <v>2.9475000000000001E-2</v>
      </c>
      <c r="E99">
        <v>7.0602999999999999E-2</v>
      </c>
      <c r="F99">
        <v>6.6000000000000005E-5</v>
      </c>
      <c r="G99">
        <v>1.2605E-2</v>
      </c>
      <c r="N99" s="11"/>
    </row>
    <row r="100" spans="2:14" x14ac:dyDescent="0.2">
      <c r="B100">
        <v>2.8898E-2</v>
      </c>
      <c r="C100">
        <v>2.8840999999999999E-2</v>
      </c>
      <c r="D100">
        <v>2.8836000000000001E-2</v>
      </c>
      <c r="E100">
        <v>7.0326E-2</v>
      </c>
      <c r="F100">
        <v>8.5000000000000006E-5</v>
      </c>
      <c r="G100">
        <v>1.0939000000000001E-2</v>
      </c>
      <c r="N100" s="11"/>
    </row>
    <row r="101" spans="2:14" x14ac:dyDescent="0.2">
      <c r="B101">
        <v>2.8885000000000001E-2</v>
      </c>
      <c r="C101">
        <v>2.8837000000000002E-2</v>
      </c>
      <c r="D101">
        <v>2.8822E-2</v>
      </c>
      <c r="E101">
        <v>7.1831000000000006E-2</v>
      </c>
      <c r="F101">
        <v>7.8999999999999996E-5</v>
      </c>
      <c r="G101">
        <v>1.308E-2</v>
      </c>
      <c r="N101" s="11"/>
    </row>
    <row r="102" spans="2:14" x14ac:dyDescent="0.2">
      <c r="B102">
        <v>2.8927999999999999E-2</v>
      </c>
      <c r="C102">
        <v>2.8840999999999999E-2</v>
      </c>
      <c r="D102">
        <v>2.8826000000000001E-2</v>
      </c>
      <c r="E102">
        <v>7.0125999999999994E-2</v>
      </c>
      <c r="F102">
        <v>7.2000000000000002E-5</v>
      </c>
      <c r="G102">
        <v>4.0652000000000001E-2</v>
      </c>
      <c r="N102" s="11"/>
    </row>
    <row r="103" spans="2:14" x14ac:dyDescent="0.2">
      <c r="B103">
        <v>2.8889000000000001E-2</v>
      </c>
      <c r="C103">
        <v>2.8826999999999998E-2</v>
      </c>
      <c r="D103">
        <v>2.8827999999999999E-2</v>
      </c>
      <c r="E103">
        <v>8.3438999999999999E-2</v>
      </c>
      <c r="F103">
        <v>1.6699999999999999E-4</v>
      </c>
      <c r="G103">
        <v>1.295E-2</v>
      </c>
      <c r="N103" s="11"/>
    </row>
    <row r="104" spans="2:14" x14ac:dyDescent="0.2">
      <c r="B104">
        <v>2.8892999999999999E-2</v>
      </c>
      <c r="C104">
        <v>2.8854999999999999E-2</v>
      </c>
      <c r="D104">
        <v>2.8823000000000001E-2</v>
      </c>
      <c r="E104">
        <v>6.6424999999999998E-2</v>
      </c>
      <c r="F104">
        <v>2.13E-4</v>
      </c>
      <c r="G104">
        <v>1.2479000000000001E-2</v>
      </c>
      <c r="N104" s="11"/>
    </row>
    <row r="105" spans="2:14" x14ac:dyDescent="0.2">
      <c r="B105">
        <v>2.8913999999999999E-2</v>
      </c>
      <c r="C105">
        <v>2.8833999999999999E-2</v>
      </c>
      <c r="D105">
        <v>2.8829E-2</v>
      </c>
      <c r="E105">
        <v>8.2036999999999999E-2</v>
      </c>
      <c r="F105">
        <v>4.6000000000000001E-4</v>
      </c>
      <c r="G105">
        <v>3.2729000000000001E-2</v>
      </c>
      <c r="N105" s="11"/>
    </row>
    <row r="106" spans="2:14" x14ac:dyDescent="0.2">
      <c r="B106">
        <v>2.8899000000000001E-2</v>
      </c>
      <c r="C106">
        <v>2.8951999999999999E-2</v>
      </c>
      <c r="D106">
        <v>2.8809999999999999E-2</v>
      </c>
      <c r="E106">
        <v>0.125695</v>
      </c>
      <c r="F106">
        <v>5.3000000000000001E-5</v>
      </c>
      <c r="G106">
        <v>1.2928E-2</v>
      </c>
      <c r="N106" s="11"/>
    </row>
    <row r="107" spans="2:14" x14ac:dyDescent="0.2">
      <c r="B107">
        <v>2.8889000000000001E-2</v>
      </c>
      <c r="C107">
        <v>2.8854999999999999E-2</v>
      </c>
      <c r="D107">
        <v>2.8819000000000001E-2</v>
      </c>
      <c r="E107">
        <v>0.14100799999999999</v>
      </c>
      <c r="F107">
        <v>1.0900000000000001E-4</v>
      </c>
      <c r="G107">
        <v>1.3622E-2</v>
      </c>
      <c r="N107" s="11"/>
    </row>
    <row r="108" spans="2:14" x14ac:dyDescent="0.2">
      <c r="B108">
        <v>2.8892999999999999E-2</v>
      </c>
      <c r="C108">
        <v>2.8839E-2</v>
      </c>
      <c r="D108">
        <v>2.8804E-2</v>
      </c>
      <c r="E108">
        <v>0.125861</v>
      </c>
      <c r="F108">
        <v>7.8999999999999996E-5</v>
      </c>
      <c r="G108">
        <v>1.3391999999999999E-2</v>
      </c>
      <c r="N108" s="11"/>
    </row>
    <row r="109" spans="2:14" x14ac:dyDescent="0.2">
      <c r="B109">
        <v>2.8917000000000002E-2</v>
      </c>
      <c r="C109">
        <v>2.8882999999999999E-2</v>
      </c>
      <c r="D109">
        <v>2.9316999999999999E-2</v>
      </c>
      <c r="E109">
        <v>9.8128000000000007E-2</v>
      </c>
      <c r="F109">
        <v>1.0900000000000001E-4</v>
      </c>
      <c r="G109">
        <v>1.3624000000000001E-2</v>
      </c>
      <c r="N109" s="11"/>
    </row>
    <row r="110" spans="2:14" x14ac:dyDescent="0.2">
      <c r="B110">
        <v>2.8881E-2</v>
      </c>
      <c r="C110">
        <v>2.8830999999999999E-2</v>
      </c>
      <c r="D110">
        <v>2.8801E-2</v>
      </c>
      <c r="E110">
        <v>6.9325999999999999E-2</v>
      </c>
      <c r="F110">
        <v>7.1000000000000005E-5</v>
      </c>
      <c r="G110">
        <v>1.3795999999999999E-2</v>
      </c>
      <c r="N110" s="11"/>
    </row>
    <row r="111" spans="2:14" x14ac:dyDescent="0.2">
      <c r="B111">
        <v>2.8892000000000001E-2</v>
      </c>
      <c r="C111">
        <v>2.8809999999999999E-2</v>
      </c>
      <c r="D111">
        <v>2.8844000000000002E-2</v>
      </c>
      <c r="E111">
        <v>6.8283999999999997E-2</v>
      </c>
      <c r="G111">
        <v>3.1622999999999998E-2</v>
      </c>
      <c r="N111" s="11"/>
    </row>
    <row r="112" spans="2:14" x14ac:dyDescent="0.2">
      <c r="B112">
        <v>2.8902000000000001E-2</v>
      </c>
      <c r="C112">
        <v>2.8785999999999999E-2</v>
      </c>
      <c r="D112">
        <v>2.8808E-2</v>
      </c>
      <c r="E112">
        <v>7.0650000000000004E-2</v>
      </c>
      <c r="G112">
        <v>1.8494E-2</v>
      </c>
      <c r="N112" s="11"/>
    </row>
    <row r="113" spans="2:14" x14ac:dyDescent="0.2">
      <c r="B113">
        <v>2.8910000000000002E-2</v>
      </c>
      <c r="C113">
        <v>2.8812999999999998E-2</v>
      </c>
      <c r="D113">
        <v>2.8830999999999999E-2</v>
      </c>
      <c r="E113">
        <v>0.15545800000000001</v>
      </c>
      <c r="F113">
        <f>+AVERAGE(F71:F110)</f>
        <v>1.0824999999999999E-4</v>
      </c>
      <c r="G113">
        <v>1.3501000000000001E-2</v>
      </c>
      <c r="N113" s="11"/>
    </row>
    <row r="114" spans="2:14" x14ac:dyDescent="0.2">
      <c r="B114">
        <v>2.8895000000000001E-2</v>
      </c>
      <c r="C114">
        <v>2.8816000000000001E-2</v>
      </c>
      <c r="D114">
        <v>2.8815E-2</v>
      </c>
      <c r="E114">
        <v>0.116858</v>
      </c>
      <c r="G114">
        <v>1.3348E-2</v>
      </c>
    </row>
    <row r="115" spans="2:14" x14ac:dyDescent="0.2">
      <c r="B115">
        <v>2.8881E-2</v>
      </c>
      <c r="C115">
        <v>2.8802999999999999E-2</v>
      </c>
      <c r="D115">
        <v>2.8813999999999999E-2</v>
      </c>
      <c r="E115">
        <v>6.0907000000000003E-2</v>
      </c>
      <c r="G115">
        <v>1.5401E-2</v>
      </c>
      <c r="N115" s="11"/>
    </row>
    <row r="116" spans="2:14" x14ac:dyDescent="0.2">
      <c r="B116">
        <v>2.8915E-2</v>
      </c>
      <c r="C116">
        <v>2.8813999999999999E-2</v>
      </c>
      <c r="D116">
        <v>2.8798000000000001E-2</v>
      </c>
      <c r="E116">
        <v>6.3353000000000007E-2</v>
      </c>
      <c r="G116">
        <v>1.3583E-2</v>
      </c>
      <c r="N116" s="11"/>
    </row>
    <row r="117" spans="2:14" x14ac:dyDescent="0.2">
      <c r="B117">
        <v>2.8882999999999999E-2</v>
      </c>
      <c r="C117">
        <v>2.8806999999999999E-2</v>
      </c>
      <c r="D117">
        <v>2.8827999999999999E-2</v>
      </c>
      <c r="E117">
        <v>6.1683000000000002E-2</v>
      </c>
      <c r="G117">
        <v>1.2401000000000001E-2</v>
      </c>
      <c r="N117" s="11"/>
    </row>
    <row r="118" spans="2:14" x14ac:dyDescent="0.2">
      <c r="B118">
        <v>2.8854999999999999E-2</v>
      </c>
      <c r="C118">
        <v>2.8826000000000001E-2</v>
      </c>
      <c r="D118">
        <v>2.8816000000000001E-2</v>
      </c>
      <c r="E118">
        <v>6.3497999999999999E-2</v>
      </c>
      <c r="G118">
        <v>7.4172000000000002E-2</v>
      </c>
      <c r="N118" s="11"/>
    </row>
    <row r="119" spans="2:14" x14ac:dyDescent="0.2">
      <c r="B119">
        <v>2.8851999999999999E-2</v>
      </c>
      <c r="C119">
        <v>2.8827999999999999E-2</v>
      </c>
      <c r="D119">
        <v>2.8826000000000001E-2</v>
      </c>
      <c r="E119">
        <v>6.4878000000000005E-2</v>
      </c>
      <c r="G119">
        <v>1.2684000000000001E-2</v>
      </c>
      <c r="N119" s="11"/>
    </row>
    <row r="120" spans="2:14" x14ac:dyDescent="0.2">
      <c r="B120">
        <v>2.887E-2</v>
      </c>
      <c r="C120">
        <v>2.8826000000000001E-2</v>
      </c>
      <c r="D120">
        <v>2.8805000000000001E-2</v>
      </c>
      <c r="G120">
        <v>1.0067E-2</v>
      </c>
      <c r="N120" s="11"/>
    </row>
    <row r="121" spans="2:14" x14ac:dyDescent="0.2">
      <c r="B121">
        <v>2.8851999999999999E-2</v>
      </c>
      <c r="C121">
        <v>2.8812000000000001E-2</v>
      </c>
      <c r="D121">
        <v>2.8784000000000001E-2</v>
      </c>
      <c r="G121">
        <v>1.069E-2</v>
      </c>
      <c r="N121" s="11"/>
    </row>
    <row r="122" spans="2:14" x14ac:dyDescent="0.2">
      <c r="B122">
        <v>2.8884E-2</v>
      </c>
      <c r="C122">
        <v>2.8812999999999998E-2</v>
      </c>
      <c r="D122">
        <v>2.8822E-2</v>
      </c>
      <c r="G122">
        <v>1.4076999999999999E-2</v>
      </c>
      <c r="N122" s="11"/>
    </row>
    <row r="123" spans="2:14" x14ac:dyDescent="0.2">
      <c r="B123">
        <v>2.8853E-2</v>
      </c>
      <c r="C123">
        <v>2.8816999999999999E-2</v>
      </c>
      <c r="D123">
        <v>2.8819000000000001E-2</v>
      </c>
      <c r="G123">
        <v>4.5488000000000001E-2</v>
      </c>
      <c r="N123" s="11"/>
    </row>
    <row r="124" spans="2:14" x14ac:dyDescent="0.2">
      <c r="B124">
        <v>2.8867E-2</v>
      </c>
      <c r="C124">
        <v>2.8822E-2</v>
      </c>
      <c r="D124">
        <v>2.8802000000000001E-2</v>
      </c>
      <c r="G124">
        <v>2.495E-2</v>
      </c>
      <c r="N124" s="11"/>
    </row>
    <row r="125" spans="2:14" x14ac:dyDescent="0.2">
      <c r="B125">
        <v>2.896E-2</v>
      </c>
      <c r="C125">
        <v>2.8849E-2</v>
      </c>
      <c r="D125">
        <v>2.8833000000000001E-2</v>
      </c>
      <c r="G125">
        <v>1.2514000000000001E-2</v>
      </c>
      <c r="N125" s="11"/>
    </row>
    <row r="126" spans="2:14" x14ac:dyDescent="0.2">
      <c r="B126">
        <v>2.9017000000000001E-2</v>
      </c>
      <c r="C126">
        <v>2.8819999999999998E-2</v>
      </c>
      <c r="D126">
        <v>2.8792999999999999E-2</v>
      </c>
      <c r="G126">
        <v>1.289E-2</v>
      </c>
      <c r="N126" s="11"/>
    </row>
    <row r="127" spans="2:14" x14ac:dyDescent="0.2">
      <c r="B127">
        <v>2.8930000000000001E-2</v>
      </c>
      <c r="C127">
        <v>2.8822E-2</v>
      </c>
      <c r="D127">
        <v>2.8805999999999998E-2</v>
      </c>
      <c r="G127">
        <v>1.2288E-2</v>
      </c>
      <c r="N127" s="11"/>
    </row>
    <row r="128" spans="2:14" x14ac:dyDescent="0.2">
      <c r="B128">
        <v>2.8884E-2</v>
      </c>
      <c r="C128">
        <v>2.8806999999999999E-2</v>
      </c>
      <c r="D128">
        <v>2.8806999999999999E-2</v>
      </c>
      <c r="G128">
        <v>1.3632999999999999E-2</v>
      </c>
      <c r="N128" s="11"/>
    </row>
    <row r="129" spans="2:14" x14ac:dyDescent="0.2">
      <c r="B129">
        <v>2.8910999999999999E-2</v>
      </c>
      <c r="C129">
        <v>2.8805000000000001E-2</v>
      </c>
      <c r="D129">
        <v>2.8805000000000001E-2</v>
      </c>
      <c r="G129">
        <v>1.5396E-2</v>
      </c>
      <c r="N129" s="11"/>
    </row>
    <row r="130" spans="2:14" x14ac:dyDescent="0.2">
      <c r="B130">
        <v>2.8969000000000002E-2</v>
      </c>
      <c r="C130">
        <v>2.8792000000000002E-2</v>
      </c>
      <c r="D130">
        <v>2.8811E-2</v>
      </c>
      <c r="G130">
        <v>1.2324E-2</v>
      </c>
      <c r="N130" s="11"/>
    </row>
    <row r="131" spans="2:14" x14ac:dyDescent="0.2">
      <c r="B131">
        <v>2.8975000000000001E-2</v>
      </c>
      <c r="C131">
        <v>2.8812000000000001E-2</v>
      </c>
      <c r="D131">
        <v>2.8825E-2</v>
      </c>
      <c r="N131" s="11"/>
    </row>
    <row r="132" spans="2:14" x14ac:dyDescent="0.2">
      <c r="C132">
        <v>2.8802999999999999E-2</v>
      </c>
      <c r="D132">
        <v>2.8819999999999998E-2</v>
      </c>
      <c r="N132" s="11"/>
    </row>
    <row r="133" spans="2:14" x14ac:dyDescent="0.2">
      <c r="C133">
        <v>2.8832E-2</v>
      </c>
      <c r="D133">
        <v>2.8937999999999998E-2</v>
      </c>
      <c r="N133" s="11"/>
    </row>
    <row r="134" spans="2:14" x14ac:dyDescent="0.2">
      <c r="C134">
        <v>2.8833000000000001E-2</v>
      </c>
      <c r="D134">
        <v>2.8805999999999998E-2</v>
      </c>
      <c r="E134">
        <f>AVERAGE(E71:E119)</f>
        <v>8.0675510204081646E-2</v>
      </c>
      <c r="G134">
        <f>AVERAGE(G71:G130)</f>
        <v>2.196293333333333E-2</v>
      </c>
      <c r="N134" s="11"/>
    </row>
    <row r="135" spans="2:14" x14ac:dyDescent="0.2">
      <c r="D135">
        <v>2.8854000000000001E-2</v>
      </c>
      <c r="N135" s="11"/>
    </row>
    <row r="136" spans="2:14" x14ac:dyDescent="0.2">
      <c r="B136">
        <f>AVERAGE(B71:B131)</f>
        <v>2.8886803278688519E-2</v>
      </c>
      <c r="C136">
        <f>AVERAGE(C71:C134)</f>
        <v>2.88301875E-2</v>
      </c>
      <c r="D136">
        <v>2.8809999999999999E-2</v>
      </c>
      <c r="N136" s="11"/>
    </row>
    <row r="137" spans="2:14" x14ac:dyDescent="0.2">
      <c r="D137">
        <v>2.8815E-2</v>
      </c>
      <c r="N137" s="11"/>
    </row>
    <row r="138" spans="2:14" x14ac:dyDescent="0.2">
      <c r="D138">
        <v>2.8795999999999999E-2</v>
      </c>
      <c r="E138">
        <f>D134/G134</f>
        <v>1.3115734388849092</v>
      </c>
      <c r="F138">
        <f>E134/G134</f>
        <v>3.6732575280206192</v>
      </c>
      <c r="N138" s="11"/>
    </row>
    <row r="139" spans="2:14" x14ac:dyDescent="0.2">
      <c r="D139">
        <v>2.8830000000000001E-2</v>
      </c>
      <c r="N139" s="11"/>
    </row>
    <row r="140" spans="2:14" x14ac:dyDescent="0.2">
      <c r="D140">
        <v>2.8799999999999999E-2</v>
      </c>
      <c r="N140" s="11"/>
    </row>
    <row r="141" spans="2:14" x14ac:dyDescent="0.2">
      <c r="B141">
        <f>D160/B136</f>
        <v>0.99877866196977838</v>
      </c>
      <c r="D141">
        <v>2.8836000000000001E-2</v>
      </c>
      <c r="N141" s="11"/>
    </row>
    <row r="142" spans="2:14" x14ac:dyDescent="0.2">
      <c r="D142">
        <v>2.8847000000000001E-2</v>
      </c>
      <c r="N142" s="11"/>
    </row>
    <row r="143" spans="2:14" x14ac:dyDescent="0.2">
      <c r="D143">
        <v>2.8816000000000001E-2</v>
      </c>
      <c r="N143" s="11"/>
    </row>
    <row r="144" spans="2:14" x14ac:dyDescent="0.2">
      <c r="D144">
        <v>2.8812999999999998E-2</v>
      </c>
      <c r="N144" s="11"/>
    </row>
    <row r="145" spans="3:14" x14ac:dyDescent="0.2">
      <c r="D145">
        <v>2.8815E-2</v>
      </c>
      <c r="N145" s="11"/>
    </row>
    <row r="146" spans="3:14" x14ac:dyDescent="0.2">
      <c r="D146">
        <v>2.8794E-2</v>
      </c>
      <c r="N146" s="11"/>
    </row>
    <row r="147" spans="3:14" x14ac:dyDescent="0.2">
      <c r="D147">
        <v>2.8809999999999999E-2</v>
      </c>
      <c r="N147" s="11"/>
    </row>
    <row r="148" spans="3:14" x14ac:dyDescent="0.2">
      <c r="D148">
        <v>2.8798000000000001E-2</v>
      </c>
      <c r="N148" s="11"/>
    </row>
    <row r="149" spans="3:14" x14ac:dyDescent="0.2">
      <c r="D149">
        <v>2.8837999999999999E-2</v>
      </c>
      <c r="N149" s="11"/>
    </row>
    <row r="150" spans="3:14" x14ac:dyDescent="0.2">
      <c r="C150">
        <f>D160/C136</f>
        <v>1.0007400308191796</v>
      </c>
      <c r="D150">
        <v>2.8811E-2</v>
      </c>
      <c r="N150" s="11"/>
    </row>
    <row r="151" spans="3:14" x14ac:dyDescent="0.2">
      <c r="D151">
        <v>2.8924999999999999E-2</v>
      </c>
      <c r="N151" s="11"/>
    </row>
    <row r="152" spans="3:14" x14ac:dyDescent="0.2">
      <c r="D152">
        <v>2.9007000000000002E-2</v>
      </c>
      <c r="N152" s="11"/>
    </row>
    <row r="153" spans="3:14" x14ac:dyDescent="0.2">
      <c r="D153">
        <v>2.8819000000000001E-2</v>
      </c>
      <c r="N153" s="11"/>
    </row>
    <row r="154" spans="3:14" x14ac:dyDescent="0.2">
      <c r="D154">
        <v>2.8850000000000001E-2</v>
      </c>
      <c r="N154" s="11"/>
    </row>
    <row r="155" spans="3:14" x14ac:dyDescent="0.2">
      <c r="D155">
        <v>2.8815E-2</v>
      </c>
      <c r="N155" s="11"/>
    </row>
    <row r="156" spans="3:14" x14ac:dyDescent="0.2">
      <c r="D156">
        <v>2.8851999999999999E-2</v>
      </c>
      <c r="N156" s="11"/>
    </row>
    <row r="157" spans="3:14" x14ac:dyDescent="0.2">
      <c r="D157">
        <v>2.8853E-2</v>
      </c>
      <c r="N157" s="11"/>
    </row>
    <row r="158" spans="3:14" x14ac:dyDescent="0.2">
      <c r="D158">
        <v>2.8975999999999998E-2</v>
      </c>
      <c r="N158" s="11"/>
    </row>
    <row r="159" spans="3:14" x14ac:dyDescent="0.2">
      <c r="N159" s="11"/>
    </row>
    <row r="160" spans="3:14" x14ac:dyDescent="0.2">
      <c r="D160">
        <f>AVERAGE(D71:D158)</f>
        <v>2.8851522727272726E-2</v>
      </c>
      <c r="N160" s="11"/>
    </row>
    <row r="161" spans="14:14" x14ac:dyDescent="0.2">
      <c r="N161" s="11"/>
    </row>
    <row r="162" spans="14:14" x14ac:dyDescent="0.2">
      <c r="N162" s="11"/>
    </row>
    <row r="163" spans="14:14" x14ac:dyDescent="0.2">
      <c r="N163" s="11"/>
    </row>
    <row r="164" spans="14:14" x14ac:dyDescent="0.2">
      <c r="N164" s="11"/>
    </row>
    <row r="165" spans="14:14" x14ac:dyDescent="0.2">
      <c r="N165" s="11"/>
    </row>
    <row r="166" spans="14:14" x14ac:dyDescent="0.2">
      <c r="N166" s="11"/>
    </row>
    <row r="167" spans="14:14" x14ac:dyDescent="0.2">
      <c r="N167" s="11"/>
    </row>
    <row r="168" spans="14:14" x14ac:dyDescent="0.2">
      <c r="N168" s="11"/>
    </row>
    <row r="169" spans="14:14" x14ac:dyDescent="0.2">
      <c r="N169" s="11"/>
    </row>
    <row r="170" spans="14:14" x14ac:dyDescent="0.2">
      <c r="N170" s="11"/>
    </row>
    <row r="171" spans="14:14" x14ac:dyDescent="0.2">
      <c r="N171" s="11"/>
    </row>
    <row r="172" spans="14:14" x14ac:dyDescent="0.2">
      <c r="N172" s="11"/>
    </row>
    <row r="173" spans="14:14" x14ac:dyDescent="0.2">
      <c r="N173" s="11"/>
    </row>
    <row r="174" spans="14:14" x14ac:dyDescent="0.2">
      <c r="N174" s="11"/>
    </row>
    <row r="175" spans="14:14" x14ac:dyDescent="0.2">
      <c r="N175" s="11"/>
    </row>
    <row r="176" spans="14:14" x14ac:dyDescent="0.2">
      <c r="N176" s="11"/>
    </row>
    <row r="177" spans="14:14" x14ac:dyDescent="0.2">
      <c r="N177" s="11"/>
    </row>
    <row r="178" spans="14:14" x14ac:dyDescent="0.2">
      <c r="N178" s="11"/>
    </row>
    <row r="179" spans="14:14" x14ac:dyDescent="0.2">
      <c r="N179" s="11"/>
    </row>
    <row r="180" spans="14:14" x14ac:dyDescent="0.2">
      <c r="N180" s="11"/>
    </row>
    <row r="181" spans="14:14" x14ac:dyDescent="0.2">
      <c r="N181" s="11"/>
    </row>
    <row r="182" spans="14:14" x14ac:dyDescent="0.2">
      <c r="N182" s="11"/>
    </row>
    <row r="183" spans="14:14" x14ac:dyDescent="0.2">
      <c r="N183" s="11"/>
    </row>
    <row r="184" spans="14:14" x14ac:dyDescent="0.2">
      <c r="N184" s="11"/>
    </row>
    <row r="185" spans="14:14" x14ac:dyDescent="0.2">
      <c r="N185" s="11"/>
    </row>
    <row r="186" spans="14:14" x14ac:dyDescent="0.2">
      <c r="N186" s="11"/>
    </row>
    <row r="187" spans="14:14" x14ac:dyDescent="0.2">
      <c r="N187" s="11"/>
    </row>
    <row r="188" spans="14:14" x14ac:dyDescent="0.2">
      <c r="N188" s="11"/>
    </row>
    <row r="189" spans="14:14" x14ac:dyDescent="0.2">
      <c r="N189" s="11"/>
    </row>
    <row r="190" spans="14:14" x14ac:dyDescent="0.2">
      <c r="N190" s="11"/>
    </row>
    <row r="191" spans="14:14" x14ac:dyDescent="0.2">
      <c r="N191" s="11"/>
    </row>
    <row r="192" spans="14:14" x14ac:dyDescent="0.2">
      <c r="N192" s="11"/>
    </row>
    <row r="193" spans="14:14" x14ac:dyDescent="0.2">
      <c r="N193" s="11"/>
    </row>
    <row r="194" spans="14:14" x14ac:dyDescent="0.2">
      <c r="N194" s="11"/>
    </row>
    <row r="195" spans="14:14" x14ac:dyDescent="0.2">
      <c r="N195" s="11"/>
    </row>
    <row r="196" spans="14:14" x14ac:dyDescent="0.2">
      <c r="N196" s="11"/>
    </row>
    <row r="197" spans="14:14" x14ac:dyDescent="0.2">
      <c r="N197" s="11"/>
    </row>
    <row r="198" spans="14:14" x14ac:dyDescent="0.2">
      <c r="N198" s="11"/>
    </row>
    <row r="199" spans="14:14" x14ac:dyDescent="0.2">
      <c r="N199" s="11"/>
    </row>
    <row r="200" spans="14:14" x14ac:dyDescent="0.2">
      <c r="N200" s="11"/>
    </row>
    <row r="201" spans="14:14" x14ac:dyDescent="0.2">
      <c r="N201" s="11"/>
    </row>
    <row r="202" spans="14:14" x14ac:dyDescent="0.2">
      <c r="N202" s="11"/>
    </row>
    <row r="203" spans="14:14" x14ac:dyDescent="0.2">
      <c r="N203" s="11"/>
    </row>
    <row r="204" spans="14:14" x14ac:dyDescent="0.2">
      <c r="N204" s="11"/>
    </row>
    <row r="205" spans="14:14" x14ac:dyDescent="0.2">
      <c r="N205" s="11"/>
    </row>
    <row r="206" spans="14:14" x14ac:dyDescent="0.2">
      <c r="N206" s="11"/>
    </row>
    <row r="207" spans="14:14" x14ac:dyDescent="0.2">
      <c r="N207" s="11"/>
    </row>
    <row r="208" spans="14:14" x14ac:dyDescent="0.2">
      <c r="N208" s="11"/>
    </row>
    <row r="209" spans="14:14" x14ac:dyDescent="0.2">
      <c r="N209" s="11"/>
    </row>
    <row r="210" spans="14:14" x14ac:dyDescent="0.2">
      <c r="N210" s="11"/>
    </row>
    <row r="211" spans="14:14" x14ac:dyDescent="0.2">
      <c r="N211" s="11"/>
    </row>
    <row r="212" spans="14:14" x14ac:dyDescent="0.2">
      <c r="N212" s="11"/>
    </row>
    <row r="213" spans="14:14" x14ac:dyDescent="0.2">
      <c r="N213" s="11"/>
    </row>
    <row r="214" spans="14:14" x14ac:dyDescent="0.2">
      <c r="N214" s="11"/>
    </row>
    <row r="215" spans="14:14" x14ac:dyDescent="0.2">
      <c r="N215" s="11"/>
    </row>
    <row r="216" spans="14:14" x14ac:dyDescent="0.2">
      <c r="N216" s="11"/>
    </row>
    <row r="217" spans="14:14" x14ac:dyDescent="0.2">
      <c r="N217" s="11"/>
    </row>
    <row r="218" spans="14:14" x14ac:dyDescent="0.2">
      <c r="N218" s="11"/>
    </row>
    <row r="219" spans="14:14" x14ac:dyDescent="0.2">
      <c r="N219" s="11"/>
    </row>
    <row r="220" spans="14:14" x14ac:dyDescent="0.2">
      <c r="N220" s="11"/>
    </row>
    <row r="221" spans="14:14" x14ac:dyDescent="0.2">
      <c r="N221" s="11"/>
    </row>
    <row r="222" spans="14:14" x14ac:dyDescent="0.2">
      <c r="N222" s="11"/>
    </row>
    <row r="223" spans="14:14" x14ac:dyDescent="0.2">
      <c r="N223" s="11"/>
    </row>
    <row r="224" spans="14:14" x14ac:dyDescent="0.2">
      <c r="N224" s="11"/>
    </row>
    <row r="225" spans="14:14" x14ac:dyDescent="0.2">
      <c r="N225" s="11"/>
    </row>
    <row r="226" spans="14:14" x14ac:dyDescent="0.2">
      <c r="N226" s="11"/>
    </row>
    <row r="227" spans="14:14" x14ac:dyDescent="0.2">
      <c r="N227" s="11"/>
    </row>
    <row r="228" spans="14:14" x14ac:dyDescent="0.2">
      <c r="N228" s="11"/>
    </row>
    <row r="229" spans="14:14" x14ac:dyDescent="0.2">
      <c r="N229" s="11"/>
    </row>
    <row r="230" spans="14:14" x14ac:dyDescent="0.2">
      <c r="N230" s="11"/>
    </row>
    <row r="231" spans="14:14" x14ac:dyDescent="0.2">
      <c r="N231" s="11"/>
    </row>
    <row r="232" spans="14:14" x14ac:dyDescent="0.2">
      <c r="N232" s="11"/>
    </row>
    <row r="233" spans="14:14" x14ac:dyDescent="0.2">
      <c r="N233" s="11"/>
    </row>
    <row r="234" spans="14:14" x14ac:dyDescent="0.2">
      <c r="N234" s="11"/>
    </row>
    <row r="235" spans="14:14" x14ac:dyDescent="0.2">
      <c r="N235" s="11"/>
    </row>
    <row r="236" spans="14:14" x14ac:dyDescent="0.2">
      <c r="N236" s="11"/>
    </row>
    <row r="237" spans="14:14" x14ac:dyDescent="0.2">
      <c r="N237" s="11"/>
    </row>
    <row r="238" spans="14:14" x14ac:dyDescent="0.2">
      <c r="N238" s="11"/>
    </row>
    <row r="239" spans="14:14" x14ac:dyDescent="0.2">
      <c r="N239" s="11"/>
    </row>
    <row r="240" spans="14:14" x14ac:dyDescent="0.2">
      <c r="N240" s="11"/>
    </row>
    <row r="241" spans="14:14" x14ac:dyDescent="0.2">
      <c r="N241" s="11"/>
    </row>
    <row r="242" spans="14:14" x14ac:dyDescent="0.2">
      <c r="N242" s="11"/>
    </row>
    <row r="243" spans="14:14" x14ac:dyDescent="0.2">
      <c r="N243" s="11"/>
    </row>
    <row r="244" spans="14:14" x14ac:dyDescent="0.2">
      <c r="N244" s="11"/>
    </row>
    <row r="245" spans="14:14" x14ac:dyDescent="0.2">
      <c r="N245" s="11"/>
    </row>
    <row r="246" spans="14:14" x14ac:dyDescent="0.2">
      <c r="N246" s="11"/>
    </row>
    <row r="247" spans="14:14" x14ac:dyDescent="0.2">
      <c r="N247" s="11"/>
    </row>
    <row r="248" spans="14:14" x14ac:dyDescent="0.2">
      <c r="N248" s="11"/>
    </row>
    <row r="249" spans="14:14" x14ac:dyDescent="0.2">
      <c r="N249" s="11"/>
    </row>
    <row r="250" spans="14:14" x14ac:dyDescent="0.2">
      <c r="N250" s="11"/>
    </row>
    <row r="251" spans="14:14" x14ac:dyDescent="0.2">
      <c r="N251" s="11"/>
    </row>
    <row r="252" spans="14:14" x14ac:dyDescent="0.2">
      <c r="N252" s="11"/>
    </row>
    <row r="253" spans="14:14" x14ac:dyDescent="0.2">
      <c r="N253" s="11"/>
    </row>
    <row r="254" spans="14:14" x14ac:dyDescent="0.2">
      <c r="N254" s="11"/>
    </row>
    <row r="255" spans="14:14" x14ac:dyDescent="0.2">
      <c r="N255" s="11"/>
    </row>
    <row r="256" spans="14:14" x14ac:dyDescent="0.2">
      <c r="N256" s="11"/>
    </row>
    <row r="257" spans="14:14" x14ac:dyDescent="0.2">
      <c r="N257" s="11"/>
    </row>
    <row r="258" spans="14:14" x14ac:dyDescent="0.2">
      <c r="N258" s="11"/>
    </row>
    <row r="259" spans="14:14" x14ac:dyDescent="0.2">
      <c r="N25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4054-D4B9-7E4E-B2F5-ED15995E4992}">
  <dimension ref="B2:I1366"/>
  <sheetViews>
    <sheetView workbookViewId="0">
      <selection activeCell="M46" sqref="M46"/>
    </sheetView>
  </sheetViews>
  <sheetFormatPr baseColWidth="10" defaultRowHeight="16" x14ac:dyDescent="0.2"/>
  <cols>
    <col min="2" max="2" width="15.33203125" customWidth="1"/>
    <col min="3" max="4" width="14.33203125" customWidth="1"/>
  </cols>
  <sheetData>
    <row r="2" spans="2:9" x14ac:dyDescent="0.2">
      <c r="B2" t="s">
        <v>13</v>
      </c>
      <c r="E2">
        <v>102</v>
      </c>
    </row>
    <row r="3" spans="2:9" x14ac:dyDescent="0.2">
      <c r="B3" t="s">
        <v>9</v>
      </c>
      <c r="E3">
        <v>52.290294000000003</v>
      </c>
    </row>
    <row r="4" spans="2:9" x14ac:dyDescent="0.2">
      <c r="B4" t="s">
        <v>10</v>
      </c>
      <c r="E4">
        <v>4054</v>
      </c>
    </row>
    <row r="5" spans="2:9" x14ac:dyDescent="0.2">
      <c r="B5" t="s">
        <v>11</v>
      </c>
      <c r="E5">
        <v>4000</v>
      </c>
    </row>
    <row r="6" spans="2:9" x14ac:dyDescent="0.2">
      <c r="B6" t="s">
        <v>12</v>
      </c>
      <c r="E6">
        <v>54</v>
      </c>
    </row>
    <row r="8" spans="2:9" x14ac:dyDescent="0.2">
      <c r="D8" s="2"/>
      <c r="E8" s="2"/>
      <c r="F8" s="2"/>
      <c r="G8" s="2"/>
    </row>
    <row r="9" spans="2:9" x14ac:dyDescent="0.2">
      <c r="D9" s="1"/>
      <c r="E9" s="3"/>
      <c r="F9" s="1"/>
      <c r="G9" s="1"/>
    </row>
    <row r="10" spans="2:9" x14ac:dyDescent="0.2">
      <c r="D10" s="1"/>
      <c r="E10" s="1"/>
      <c r="F10" s="1"/>
      <c r="G10" s="1"/>
    </row>
    <row r="11" spans="2:9" x14ac:dyDescent="0.2">
      <c r="D11" s="1"/>
      <c r="E11" s="1"/>
      <c r="F11" s="1"/>
      <c r="G11" s="1"/>
    </row>
    <row r="12" spans="2:9" x14ac:dyDescent="0.2">
      <c r="B12" t="s">
        <v>0</v>
      </c>
      <c r="C12" t="s">
        <v>15</v>
      </c>
      <c r="D12" s="1" t="s">
        <v>10</v>
      </c>
      <c r="E12" s="1"/>
      <c r="F12" s="1"/>
      <c r="G12" s="1"/>
    </row>
    <row r="13" spans="2:9" x14ac:dyDescent="0.2">
      <c r="B13">
        <v>1</v>
      </c>
      <c r="C13">
        <v>3</v>
      </c>
      <c r="D13">
        <v>1</v>
      </c>
      <c r="E13" s="1"/>
      <c r="F13" s="1"/>
      <c r="G13" s="1"/>
    </row>
    <row r="14" spans="2:9" x14ac:dyDescent="0.2">
      <c r="B14">
        <v>1</v>
      </c>
      <c r="C14">
        <v>6</v>
      </c>
      <c r="D14">
        <v>2</v>
      </c>
      <c r="E14" s="1"/>
      <c r="F14" s="1"/>
      <c r="G14" s="1"/>
    </row>
    <row r="15" spans="2:9" x14ac:dyDescent="0.2">
      <c r="B15">
        <v>1</v>
      </c>
      <c r="C15">
        <v>9</v>
      </c>
      <c r="D15">
        <v>3</v>
      </c>
      <c r="E15" s="1"/>
      <c r="F15" s="1"/>
      <c r="G15" s="1"/>
    </row>
    <row r="16" spans="2:9" x14ac:dyDescent="0.2">
      <c r="B16">
        <v>1</v>
      </c>
      <c r="C16">
        <v>12</v>
      </c>
      <c r="D16">
        <v>4</v>
      </c>
      <c r="E16" s="1"/>
      <c r="F16" s="1"/>
      <c r="G16" s="1"/>
      <c r="H16">
        <v>1</v>
      </c>
      <c r="I16">
        <f>COUNTIF($B$13:$B$1366,1)</f>
        <v>6</v>
      </c>
    </row>
    <row r="17" spans="2:9" x14ac:dyDescent="0.2">
      <c r="B17">
        <v>1</v>
      </c>
      <c r="C17">
        <v>30</v>
      </c>
      <c r="D17">
        <v>10</v>
      </c>
      <c r="E17" s="1"/>
      <c r="F17" s="1"/>
      <c r="G17" s="1"/>
      <c r="H17">
        <v>2</v>
      </c>
      <c r="I17">
        <f>COUNTIF($B$13:$B$1366,2)</f>
        <v>14</v>
      </c>
    </row>
    <row r="18" spans="2:9" x14ac:dyDescent="0.2">
      <c r="B18">
        <v>1</v>
      </c>
      <c r="C18">
        <v>51</v>
      </c>
      <c r="D18">
        <v>17</v>
      </c>
      <c r="E18" s="1"/>
      <c r="F18" s="1"/>
      <c r="G18" s="1"/>
      <c r="H18">
        <v>3</v>
      </c>
      <c r="I18">
        <f>COUNTIF($B$13:$B$1366,3)</f>
        <v>16</v>
      </c>
    </row>
    <row r="19" spans="2:9" x14ac:dyDescent="0.2">
      <c r="B19">
        <v>2</v>
      </c>
      <c r="C19">
        <v>15</v>
      </c>
      <c r="D19">
        <v>5</v>
      </c>
      <c r="E19" s="1"/>
      <c r="F19" s="1"/>
      <c r="G19" s="1"/>
      <c r="H19">
        <v>4</v>
      </c>
      <c r="I19">
        <f>COUNTIF($B$13:$B$1366,4)</f>
        <v>10</v>
      </c>
    </row>
    <row r="20" spans="2:9" x14ac:dyDescent="0.2">
      <c r="B20">
        <v>2</v>
      </c>
      <c r="C20">
        <v>18</v>
      </c>
      <c r="D20">
        <v>6</v>
      </c>
      <c r="E20" s="1"/>
      <c r="F20" s="1"/>
      <c r="G20" s="1"/>
      <c r="H20">
        <v>5</v>
      </c>
      <c r="I20">
        <f>COUNTIF($B$13:$B$1366,5)</f>
        <v>14</v>
      </c>
    </row>
    <row r="21" spans="2:9" x14ac:dyDescent="0.2">
      <c r="B21">
        <v>2</v>
      </c>
      <c r="C21">
        <v>21</v>
      </c>
      <c r="D21">
        <v>7</v>
      </c>
      <c r="E21" s="1"/>
      <c r="F21" s="1"/>
      <c r="G21" s="1"/>
      <c r="H21">
        <v>6</v>
      </c>
      <c r="I21">
        <f>COUNTIF($B$13:$B$1366,6)</f>
        <v>14</v>
      </c>
    </row>
    <row r="22" spans="2:9" x14ac:dyDescent="0.2">
      <c r="B22">
        <v>2</v>
      </c>
      <c r="C22">
        <v>24</v>
      </c>
      <c r="D22">
        <v>8</v>
      </c>
      <c r="E22" s="1"/>
      <c r="F22" s="1"/>
      <c r="G22" s="1"/>
      <c r="H22">
        <v>7</v>
      </c>
      <c r="I22">
        <f>COUNTIF($B$13:$B$1366,7)</f>
        <v>16</v>
      </c>
    </row>
    <row r="23" spans="2:9" x14ac:dyDescent="0.2">
      <c r="B23">
        <v>2</v>
      </c>
      <c r="C23">
        <v>27</v>
      </c>
      <c r="D23">
        <v>9</v>
      </c>
      <c r="E23" s="1"/>
      <c r="F23" s="1"/>
      <c r="G23" s="1"/>
      <c r="H23">
        <v>8</v>
      </c>
      <c r="I23">
        <f>COUNTIF($B$13:$B$1366,8)</f>
        <v>12</v>
      </c>
    </row>
    <row r="24" spans="2:9" x14ac:dyDescent="0.2">
      <c r="B24">
        <v>2</v>
      </c>
      <c r="C24">
        <v>33</v>
      </c>
      <c r="D24">
        <v>11</v>
      </c>
      <c r="E24" s="1"/>
      <c r="F24" s="1"/>
      <c r="G24" s="1"/>
      <c r="H24">
        <v>9</v>
      </c>
      <c r="I24">
        <f>COUNTIF($B$13:$B$1366,9)</f>
        <v>14</v>
      </c>
    </row>
    <row r="25" spans="2:9" x14ac:dyDescent="0.2">
      <c r="B25">
        <v>2</v>
      </c>
      <c r="C25">
        <v>36</v>
      </c>
      <c r="D25">
        <v>12</v>
      </c>
      <c r="E25" s="1"/>
      <c r="F25" s="1"/>
      <c r="G25" s="1"/>
      <c r="H25">
        <v>10</v>
      </c>
      <c r="I25">
        <f>COUNTIF($B$13:$B$1366,10)</f>
        <v>14</v>
      </c>
    </row>
    <row r="26" spans="2:9" x14ac:dyDescent="0.2">
      <c r="B26">
        <v>2</v>
      </c>
      <c r="C26">
        <v>39</v>
      </c>
      <c r="D26">
        <v>13</v>
      </c>
      <c r="E26" s="1"/>
      <c r="F26" s="1"/>
      <c r="G26" s="1"/>
      <c r="H26">
        <v>11</v>
      </c>
      <c r="I26">
        <f>COUNTIF($B$13:$B$1366,1)</f>
        <v>6</v>
      </c>
    </row>
    <row r="27" spans="2:9" x14ac:dyDescent="0.2">
      <c r="B27">
        <v>2</v>
      </c>
      <c r="C27">
        <v>42</v>
      </c>
      <c r="D27">
        <v>14</v>
      </c>
      <c r="E27" s="1"/>
      <c r="F27" s="1"/>
      <c r="G27" s="1"/>
      <c r="H27">
        <v>12</v>
      </c>
      <c r="I27">
        <f>COUNTIF($B$13:$B$1366,12)</f>
        <v>4</v>
      </c>
    </row>
    <row r="28" spans="2:9" x14ac:dyDescent="0.2">
      <c r="B28">
        <v>2</v>
      </c>
      <c r="C28">
        <v>45</v>
      </c>
      <c r="D28">
        <v>15</v>
      </c>
      <c r="E28" s="1"/>
      <c r="F28" s="1"/>
      <c r="G28" s="1"/>
      <c r="H28">
        <v>13</v>
      </c>
      <c r="I28">
        <f>COUNTIF($B$13:$B$1366,13)</f>
        <v>15</v>
      </c>
    </row>
    <row r="29" spans="2:9" x14ac:dyDescent="0.2">
      <c r="B29">
        <v>2</v>
      </c>
      <c r="C29">
        <v>48</v>
      </c>
      <c r="D29">
        <v>16</v>
      </c>
      <c r="E29" s="1"/>
      <c r="F29" s="1"/>
      <c r="G29" s="1"/>
      <c r="H29">
        <v>14</v>
      </c>
      <c r="I29">
        <f>COUNTIF($B$13:$B$1366,14)</f>
        <v>16</v>
      </c>
    </row>
    <row r="30" spans="2:9" x14ac:dyDescent="0.2">
      <c r="B30">
        <v>2</v>
      </c>
      <c r="C30">
        <v>54</v>
      </c>
      <c r="D30">
        <v>18</v>
      </c>
      <c r="E30" s="1"/>
      <c r="F30" s="1"/>
      <c r="G30" s="1"/>
      <c r="H30">
        <v>15</v>
      </c>
      <c r="I30">
        <f t="shared" ref="I30:I46" si="0">COUNTIF($B$13:$B$1366,1)</f>
        <v>6</v>
      </c>
    </row>
    <row r="31" spans="2:9" x14ac:dyDescent="0.2">
      <c r="B31">
        <v>2</v>
      </c>
      <c r="C31">
        <v>57</v>
      </c>
      <c r="D31">
        <v>19</v>
      </c>
      <c r="E31" s="1"/>
      <c r="F31" s="1"/>
      <c r="G31" s="1"/>
      <c r="H31">
        <v>16</v>
      </c>
      <c r="I31">
        <f t="shared" si="0"/>
        <v>6</v>
      </c>
    </row>
    <row r="32" spans="2:9" x14ac:dyDescent="0.2">
      <c r="B32">
        <v>2</v>
      </c>
      <c r="C32">
        <v>61</v>
      </c>
      <c r="D32">
        <v>20</v>
      </c>
      <c r="E32" s="1"/>
      <c r="F32" s="1"/>
      <c r="G32" s="1"/>
      <c r="H32">
        <v>17</v>
      </c>
      <c r="I32">
        <f t="shared" si="0"/>
        <v>6</v>
      </c>
    </row>
    <row r="33" spans="2:9" x14ac:dyDescent="0.2">
      <c r="B33">
        <v>3</v>
      </c>
      <c r="C33">
        <v>64</v>
      </c>
      <c r="D33">
        <v>21</v>
      </c>
      <c r="E33" s="1"/>
      <c r="F33" s="1"/>
      <c r="G33" s="1"/>
      <c r="H33">
        <v>18</v>
      </c>
      <c r="I33">
        <f t="shared" si="0"/>
        <v>6</v>
      </c>
    </row>
    <row r="34" spans="2:9" x14ac:dyDescent="0.2">
      <c r="B34">
        <v>3</v>
      </c>
      <c r="C34">
        <v>67</v>
      </c>
      <c r="D34">
        <v>22</v>
      </c>
      <c r="E34" s="1"/>
      <c r="F34" s="1"/>
      <c r="G34" s="1"/>
      <c r="H34">
        <v>19</v>
      </c>
      <c r="I34">
        <f t="shared" si="0"/>
        <v>6</v>
      </c>
    </row>
    <row r="35" spans="2:9" x14ac:dyDescent="0.2">
      <c r="B35">
        <v>3</v>
      </c>
      <c r="C35">
        <v>70</v>
      </c>
      <c r="D35">
        <v>23</v>
      </c>
      <c r="E35" s="1"/>
      <c r="F35" s="1"/>
      <c r="G35" s="1"/>
      <c r="H35">
        <v>20</v>
      </c>
      <c r="I35">
        <f t="shared" si="0"/>
        <v>6</v>
      </c>
    </row>
    <row r="36" spans="2:9" x14ac:dyDescent="0.2">
      <c r="B36">
        <v>3</v>
      </c>
      <c r="C36">
        <v>73</v>
      </c>
      <c r="D36">
        <v>24</v>
      </c>
      <c r="E36" s="1"/>
      <c r="F36" s="1"/>
      <c r="G36" s="1"/>
      <c r="H36">
        <v>21</v>
      </c>
      <c r="I36">
        <f t="shared" si="0"/>
        <v>6</v>
      </c>
    </row>
    <row r="37" spans="2:9" x14ac:dyDescent="0.2">
      <c r="B37">
        <v>3</v>
      </c>
      <c r="C37">
        <v>76</v>
      </c>
      <c r="D37">
        <v>25</v>
      </c>
      <c r="E37" s="1"/>
      <c r="F37" s="1"/>
      <c r="G37" s="1"/>
      <c r="H37">
        <v>22</v>
      </c>
      <c r="I37">
        <f t="shared" si="0"/>
        <v>6</v>
      </c>
    </row>
    <row r="38" spans="2:9" x14ac:dyDescent="0.2">
      <c r="B38">
        <v>3</v>
      </c>
      <c r="C38">
        <v>80</v>
      </c>
      <c r="D38">
        <v>26</v>
      </c>
      <c r="E38" s="1"/>
      <c r="F38" s="1"/>
      <c r="G38" s="1"/>
      <c r="H38">
        <v>23</v>
      </c>
      <c r="I38">
        <f t="shared" si="0"/>
        <v>6</v>
      </c>
    </row>
    <row r="39" spans="2:9" x14ac:dyDescent="0.2">
      <c r="B39">
        <v>3</v>
      </c>
      <c r="C39">
        <v>83</v>
      </c>
      <c r="D39">
        <v>27</v>
      </c>
      <c r="E39" s="1"/>
      <c r="F39" s="1"/>
      <c r="G39" s="1"/>
      <c r="H39">
        <v>24</v>
      </c>
      <c r="I39">
        <f t="shared" si="0"/>
        <v>6</v>
      </c>
    </row>
    <row r="40" spans="2:9" x14ac:dyDescent="0.2">
      <c r="B40">
        <v>3</v>
      </c>
      <c r="C40">
        <v>86</v>
      </c>
      <c r="D40">
        <v>28</v>
      </c>
      <c r="E40" s="1"/>
      <c r="F40" s="1"/>
      <c r="G40" s="1"/>
      <c r="H40">
        <v>25</v>
      </c>
      <c r="I40">
        <f t="shared" si="0"/>
        <v>6</v>
      </c>
    </row>
    <row r="41" spans="2:9" x14ac:dyDescent="0.2">
      <c r="B41">
        <v>3</v>
      </c>
      <c r="C41">
        <v>89</v>
      </c>
      <c r="D41">
        <v>29</v>
      </c>
      <c r="E41" s="1"/>
      <c r="F41" s="1"/>
      <c r="G41" s="1"/>
      <c r="H41">
        <v>26</v>
      </c>
      <c r="I41">
        <f t="shared" si="0"/>
        <v>6</v>
      </c>
    </row>
    <row r="42" spans="2:9" x14ac:dyDescent="0.2">
      <c r="B42">
        <v>3</v>
      </c>
      <c r="C42">
        <v>92</v>
      </c>
      <c r="D42">
        <v>30</v>
      </c>
      <c r="E42" s="1"/>
      <c r="F42" s="1"/>
      <c r="G42" s="1"/>
      <c r="H42">
        <v>27</v>
      </c>
      <c r="I42">
        <f t="shared" si="0"/>
        <v>6</v>
      </c>
    </row>
    <row r="43" spans="2:9" x14ac:dyDescent="0.2">
      <c r="B43">
        <v>3</v>
      </c>
      <c r="C43">
        <v>96</v>
      </c>
      <c r="D43">
        <v>31</v>
      </c>
      <c r="E43" s="1"/>
      <c r="F43" s="1"/>
      <c r="G43" s="1"/>
      <c r="H43">
        <v>28</v>
      </c>
      <c r="I43">
        <f t="shared" si="0"/>
        <v>6</v>
      </c>
    </row>
    <row r="44" spans="2:9" x14ac:dyDescent="0.2">
      <c r="B44">
        <v>3</v>
      </c>
      <c r="C44">
        <v>99</v>
      </c>
      <c r="D44">
        <v>32</v>
      </c>
      <c r="E44" s="1"/>
      <c r="F44" s="1"/>
      <c r="G44" s="1"/>
      <c r="H44">
        <v>29</v>
      </c>
      <c r="I44">
        <f t="shared" si="0"/>
        <v>6</v>
      </c>
    </row>
    <row r="45" spans="2:9" x14ac:dyDescent="0.2">
      <c r="B45">
        <v>3</v>
      </c>
      <c r="C45">
        <v>102</v>
      </c>
      <c r="D45">
        <v>33</v>
      </c>
      <c r="E45" s="1"/>
      <c r="F45" s="1"/>
      <c r="G45" s="1"/>
      <c r="H45">
        <v>30</v>
      </c>
      <c r="I45">
        <f t="shared" si="0"/>
        <v>6</v>
      </c>
    </row>
    <row r="46" spans="2:9" x14ac:dyDescent="0.2">
      <c r="B46">
        <v>3</v>
      </c>
      <c r="C46">
        <v>105</v>
      </c>
      <c r="D46">
        <v>34</v>
      </c>
      <c r="E46" s="1"/>
      <c r="F46" s="1"/>
      <c r="G46" s="1"/>
      <c r="H46">
        <v>31</v>
      </c>
      <c r="I46">
        <f t="shared" si="0"/>
        <v>6</v>
      </c>
    </row>
    <row r="47" spans="2:9" x14ac:dyDescent="0.2">
      <c r="B47">
        <v>3</v>
      </c>
      <c r="C47">
        <v>108</v>
      </c>
      <c r="D47">
        <v>35</v>
      </c>
      <c r="E47" s="1"/>
      <c r="F47" s="1"/>
      <c r="G47" s="1"/>
      <c r="H47">
        <v>32</v>
      </c>
    </row>
    <row r="48" spans="2:9" x14ac:dyDescent="0.2">
      <c r="B48">
        <v>3</v>
      </c>
      <c r="C48">
        <v>129</v>
      </c>
      <c r="D48">
        <v>42</v>
      </c>
      <c r="E48" s="1"/>
      <c r="F48" s="1"/>
      <c r="G48" s="1"/>
      <c r="H48">
        <v>33</v>
      </c>
    </row>
    <row r="49" spans="2:8" x14ac:dyDescent="0.2">
      <c r="B49">
        <v>4</v>
      </c>
      <c r="C49">
        <v>111</v>
      </c>
      <c r="D49">
        <v>36</v>
      </c>
      <c r="E49" s="1"/>
      <c r="F49" s="1"/>
      <c r="G49" s="1"/>
      <c r="H49">
        <v>34</v>
      </c>
    </row>
    <row r="50" spans="2:8" x14ac:dyDescent="0.2">
      <c r="B50">
        <v>4</v>
      </c>
      <c r="C50">
        <v>114</v>
      </c>
      <c r="D50">
        <v>37</v>
      </c>
      <c r="E50" s="1"/>
      <c r="F50" s="1"/>
      <c r="G50" s="1"/>
      <c r="H50">
        <v>35</v>
      </c>
    </row>
    <row r="51" spans="2:8" x14ac:dyDescent="0.2">
      <c r="B51">
        <v>4</v>
      </c>
      <c r="C51">
        <v>117</v>
      </c>
      <c r="D51">
        <v>38</v>
      </c>
      <c r="E51" s="1"/>
      <c r="F51" s="1"/>
      <c r="G51" s="1"/>
      <c r="H51">
        <v>36</v>
      </c>
    </row>
    <row r="52" spans="2:8" x14ac:dyDescent="0.2">
      <c r="B52">
        <v>4</v>
      </c>
      <c r="C52">
        <v>120</v>
      </c>
      <c r="D52">
        <v>39</v>
      </c>
      <c r="E52" s="1"/>
      <c r="F52" s="1"/>
      <c r="G52" s="1"/>
      <c r="H52">
        <v>37</v>
      </c>
    </row>
    <row r="53" spans="2:8" x14ac:dyDescent="0.2">
      <c r="B53">
        <v>4</v>
      </c>
      <c r="C53">
        <v>123</v>
      </c>
      <c r="D53">
        <v>40</v>
      </c>
      <c r="E53" s="1"/>
      <c r="F53" s="1"/>
      <c r="G53" s="1"/>
      <c r="H53">
        <v>38</v>
      </c>
    </row>
    <row r="54" spans="2:8" x14ac:dyDescent="0.2">
      <c r="B54">
        <v>4</v>
      </c>
      <c r="C54">
        <v>126</v>
      </c>
      <c r="D54">
        <v>41</v>
      </c>
      <c r="E54" s="1"/>
      <c r="F54" s="1"/>
      <c r="G54" s="1"/>
      <c r="H54">
        <v>39</v>
      </c>
    </row>
    <row r="55" spans="2:8" x14ac:dyDescent="0.2">
      <c r="B55">
        <v>4</v>
      </c>
      <c r="C55">
        <v>132</v>
      </c>
      <c r="D55">
        <v>43</v>
      </c>
      <c r="E55" s="1"/>
      <c r="F55" s="1"/>
      <c r="G55" s="1"/>
      <c r="H55">
        <v>40</v>
      </c>
    </row>
    <row r="56" spans="2:8" x14ac:dyDescent="0.2">
      <c r="B56">
        <v>4</v>
      </c>
      <c r="C56">
        <v>135</v>
      </c>
      <c r="D56">
        <v>44</v>
      </c>
      <c r="E56" s="1"/>
      <c r="F56" s="1"/>
      <c r="G56" s="1"/>
      <c r="H56">
        <v>41</v>
      </c>
    </row>
    <row r="57" spans="2:8" x14ac:dyDescent="0.2">
      <c r="B57">
        <v>4</v>
      </c>
      <c r="C57">
        <v>138</v>
      </c>
      <c r="D57">
        <v>45</v>
      </c>
      <c r="E57" s="1"/>
      <c r="F57" s="1"/>
      <c r="G57" s="1"/>
      <c r="H57">
        <v>42</v>
      </c>
    </row>
    <row r="58" spans="2:8" x14ac:dyDescent="0.2">
      <c r="B58">
        <v>4</v>
      </c>
      <c r="C58">
        <v>147</v>
      </c>
      <c r="D58">
        <v>48</v>
      </c>
      <c r="E58" s="1"/>
      <c r="F58" s="1"/>
      <c r="G58" s="1"/>
      <c r="H58">
        <v>43</v>
      </c>
    </row>
    <row r="59" spans="2:8" x14ac:dyDescent="0.2">
      <c r="B59">
        <v>5</v>
      </c>
      <c r="C59">
        <v>141</v>
      </c>
      <c r="D59">
        <v>46</v>
      </c>
      <c r="E59" s="1"/>
      <c r="H59">
        <v>44</v>
      </c>
    </row>
    <row r="60" spans="2:8" x14ac:dyDescent="0.2">
      <c r="B60">
        <v>5</v>
      </c>
      <c r="C60">
        <v>144</v>
      </c>
      <c r="D60">
        <v>47</v>
      </c>
      <c r="E60" s="1"/>
      <c r="H60">
        <v>45</v>
      </c>
    </row>
    <row r="61" spans="2:8" x14ac:dyDescent="0.2">
      <c r="B61">
        <v>5</v>
      </c>
      <c r="C61">
        <v>150</v>
      </c>
      <c r="D61">
        <v>49</v>
      </c>
      <c r="E61" s="1"/>
      <c r="H61">
        <v>46</v>
      </c>
    </row>
    <row r="62" spans="2:8" x14ac:dyDescent="0.2">
      <c r="B62">
        <v>5</v>
      </c>
      <c r="C62">
        <v>153</v>
      </c>
      <c r="D62">
        <v>50</v>
      </c>
      <c r="E62" s="1"/>
      <c r="H62">
        <v>47</v>
      </c>
    </row>
    <row r="63" spans="2:8" x14ac:dyDescent="0.2">
      <c r="B63">
        <v>5</v>
      </c>
      <c r="C63">
        <v>156</v>
      </c>
      <c r="D63">
        <v>51</v>
      </c>
      <c r="E63" s="1"/>
      <c r="H63">
        <v>48</v>
      </c>
    </row>
    <row r="64" spans="2:8" x14ac:dyDescent="0.2">
      <c r="B64">
        <v>5</v>
      </c>
      <c r="C64">
        <v>159</v>
      </c>
      <c r="D64">
        <v>52</v>
      </c>
      <c r="E64" s="1"/>
      <c r="H64">
        <v>49</v>
      </c>
    </row>
    <row r="65" spans="2:8" x14ac:dyDescent="0.2">
      <c r="B65">
        <v>5</v>
      </c>
      <c r="C65">
        <v>162</v>
      </c>
      <c r="D65">
        <v>53</v>
      </c>
      <c r="E65" s="1"/>
      <c r="H65">
        <v>50</v>
      </c>
    </row>
    <row r="66" spans="2:8" x14ac:dyDescent="0.2">
      <c r="B66">
        <v>5</v>
      </c>
      <c r="C66">
        <v>165</v>
      </c>
      <c r="D66">
        <v>54</v>
      </c>
      <c r="E66" s="1"/>
      <c r="H66">
        <v>51</v>
      </c>
    </row>
    <row r="67" spans="2:8" x14ac:dyDescent="0.2">
      <c r="B67">
        <v>5</v>
      </c>
      <c r="C67">
        <v>169</v>
      </c>
      <c r="D67">
        <v>55</v>
      </c>
      <c r="E67" s="1"/>
      <c r="H67">
        <v>52</v>
      </c>
    </row>
    <row r="68" spans="2:8" x14ac:dyDescent="0.2">
      <c r="B68">
        <v>5</v>
      </c>
      <c r="C68">
        <v>172</v>
      </c>
      <c r="D68">
        <v>56</v>
      </c>
      <c r="E68" s="1"/>
      <c r="H68">
        <v>53</v>
      </c>
    </row>
    <row r="69" spans="2:8" x14ac:dyDescent="0.2">
      <c r="B69">
        <v>5</v>
      </c>
      <c r="C69">
        <v>175</v>
      </c>
      <c r="D69">
        <v>57</v>
      </c>
      <c r="E69" s="1"/>
      <c r="H69">
        <v>54</v>
      </c>
    </row>
    <row r="70" spans="2:8" x14ac:dyDescent="0.2">
      <c r="B70">
        <v>5</v>
      </c>
      <c r="C70">
        <v>178</v>
      </c>
      <c r="D70">
        <v>58</v>
      </c>
      <c r="E70" s="1"/>
      <c r="H70">
        <v>55</v>
      </c>
    </row>
    <row r="71" spans="2:8" x14ac:dyDescent="0.2">
      <c r="B71">
        <v>5</v>
      </c>
      <c r="C71">
        <v>181</v>
      </c>
      <c r="D71">
        <v>59</v>
      </c>
      <c r="E71" s="1"/>
      <c r="H71">
        <v>56</v>
      </c>
    </row>
    <row r="72" spans="2:8" x14ac:dyDescent="0.2">
      <c r="B72">
        <v>5</v>
      </c>
      <c r="C72">
        <v>226</v>
      </c>
      <c r="D72">
        <v>73</v>
      </c>
      <c r="E72" s="1"/>
      <c r="H72">
        <v>57</v>
      </c>
    </row>
    <row r="73" spans="2:8" x14ac:dyDescent="0.2">
      <c r="B73">
        <v>6</v>
      </c>
      <c r="C73">
        <v>184</v>
      </c>
      <c r="D73">
        <v>60</v>
      </c>
      <c r="E73" s="1"/>
      <c r="H73">
        <v>58</v>
      </c>
    </row>
    <row r="74" spans="2:8" x14ac:dyDescent="0.2">
      <c r="B74">
        <v>6</v>
      </c>
      <c r="C74">
        <v>187</v>
      </c>
      <c r="D74">
        <v>61</v>
      </c>
      <c r="E74" s="1"/>
      <c r="H74">
        <v>59</v>
      </c>
    </row>
    <row r="75" spans="2:8" x14ac:dyDescent="0.2">
      <c r="B75">
        <v>6</v>
      </c>
      <c r="C75">
        <v>190</v>
      </c>
      <c r="D75">
        <v>62</v>
      </c>
      <c r="E75" s="1"/>
      <c r="H75">
        <v>60</v>
      </c>
    </row>
    <row r="76" spans="2:8" x14ac:dyDescent="0.2">
      <c r="B76">
        <v>6</v>
      </c>
      <c r="C76">
        <v>193</v>
      </c>
      <c r="D76">
        <v>63</v>
      </c>
      <c r="E76" s="1"/>
      <c r="H76">
        <v>61</v>
      </c>
    </row>
    <row r="77" spans="2:8" x14ac:dyDescent="0.2">
      <c r="B77">
        <v>6</v>
      </c>
      <c r="C77">
        <v>196</v>
      </c>
      <c r="D77">
        <v>64</v>
      </c>
      <c r="E77" s="1"/>
      <c r="H77">
        <v>62</v>
      </c>
    </row>
    <row r="78" spans="2:8" x14ac:dyDescent="0.2">
      <c r="B78">
        <v>6</v>
      </c>
      <c r="C78">
        <v>200</v>
      </c>
      <c r="D78">
        <v>65</v>
      </c>
      <c r="E78" s="1"/>
      <c r="H78">
        <v>63</v>
      </c>
    </row>
    <row r="79" spans="2:8" x14ac:dyDescent="0.2">
      <c r="B79">
        <v>6</v>
      </c>
      <c r="C79">
        <v>203</v>
      </c>
      <c r="D79">
        <v>66</v>
      </c>
      <c r="E79" s="1"/>
      <c r="H79">
        <v>64</v>
      </c>
    </row>
    <row r="80" spans="2:8" x14ac:dyDescent="0.2">
      <c r="B80">
        <v>6</v>
      </c>
      <c r="C80">
        <v>206</v>
      </c>
      <c r="D80">
        <v>67</v>
      </c>
      <c r="E80" s="1"/>
      <c r="H80">
        <v>65</v>
      </c>
    </row>
    <row r="81" spans="2:8" x14ac:dyDescent="0.2">
      <c r="B81">
        <v>6</v>
      </c>
      <c r="C81">
        <v>210</v>
      </c>
      <c r="D81">
        <v>68</v>
      </c>
      <c r="E81" s="1"/>
      <c r="H81">
        <v>66</v>
      </c>
    </row>
    <row r="82" spans="2:8" x14ac:dyDescent="0.2">
      <c r="B82">
        <v>6</v>
      </c>
      <c r="C82">
        <v>213</v>
      </c>
      <c r="D82">
        <v>69</v>
      </c>
      <c r="E82" s="1"/>
      <c r="H82">
        <v>67</v>
      </c>
    </row>
    <row r="83" spans="2:8" x14ac:dyDescent="0.2">
      <c r="B83">
        <v>6</v>
      </c>
      <c r="C83">
        <v>216</v>
      </c>
      <c r="D83">
        <v>70</v>
      </c>
      <c r="E83" s="1"/>
      <c r="H83">
        <v>68</v>
      </c>
    </row>
    <row r="84" spans="2:8" x14ac:dyDescent="0.2">
      <c r="B84">
        <v>6</v>
      </c>
      <c r="C84">
        <v>220</v>
      </c>
      <c r="D84">
        <v>71</v>
      </c>
      <c r="E84" s="1"/>
      <c r="H84">
        <v>69</v>
      </c>
    </row>
    <row r="85" spans="2:8" x14ac:dyDescent="0.2">
      <c r="B85">
        <v>6</v>
      </c>
      <c r="C85">
        <v>223</v>
      </c>
      <c r="D85">
        <v>72</v>
      </c>
      <c r="E85" s="1"/>
      <c r="H85">
        <v>70</v>
      </c>
    </row>
    <row r="86" spans="2:8" x14ac:dyDescent="0.2">
      <c r="B86">
        <v>6</v>
      </c>
      <c r="C86">
        <v>247</v>
      </c>
      <c r="D86">
        <v>80</v>
      </c>
      <c r="E86" s="1"/>
      <c r="H86">
        <v>71</v>
      </c>
    </row>
    <row r="87" spans="2:8" x14ac:dyDescent="0.2">
      <c r="B87">
        <v>7</v>
      </c>
      <c r="C87">
        <v>229</v>
      </c>
      <c r="D87">
        <v>74</v>
      </c>
      <c r="E87" s="1"/>
      <c r="H87">
        <v>72</v>
      </c>
    </row>
    <row r="88" spans="2:8" x14ac:dyDescent="0.2">
      <c r="B88">
        <v>7</v>
      </c>
      <c r="C88">
        <v>232</v>
      </c>
      <c r="D88">
        <v>75</v>
      </c>
      <c r="E88" s="1"/>
      <c r="H88">
        <v>73</v>
      </c>
    </row>
    <row r="89" spans="2:8" x14ac:dyDescent="0.2">
      <c r="B89">
        <v>7</v>
      </c>
      <c r="C89">
        <v>235</v>
      </c>
      <c r="D89">
        <v>76</v>
      </c>
      <c r="E89" s="1"/>
      <c r="H89">
        <v>74</v>
      </c>
    </row>
    <row r="90" spans="2:8" x14ac:dyDescent="0.2">
      <c r="B90">
        <v>7</v>
      </c>
      <c r="C90">
        <v>238</v>
      </c>
      <c r="D90">
        <v>77</v>
      </c>
      <c r="E90" s="1"/>
      <c r="H90">
        <v>75</v>
      </c>
    </row>
    <row r="91" spans="2:8" x14ac:dyDescent="0.2">
      <c r="B91">
        <v>7</v>
      </c>
      <c r="C91">
        <v>241</v>
      </c>
      <c r="D91">
        <v>78</v>
      </c>
      <c r="E91" s="1"/>
      <c r="H91">
        <v>76</v>
      </c>
    </row>
    <row r="92" spans="2:8" x14ac:dyDescent="0.2">
      <c r="B92">
        <v>7</v>
      </c>
      <c r="C92">
        <v>244</v>
      </c>
      <c r="D92">
        <v>79</v>
      </c>
      <c r="E92" s="1"/>
      <c r="H92">
        <v>77</v>
      </c>
    </row>
    <row r="93" spans="2:8" x14ac:dyDescent="0.2">
      <c r="B93">
        <v>7</v>
      </c>
      <c r="C93">
        <v>250</v>
      </c>
      <c r="D93">
        <v>81</v>
      </c>
      <c r="E93" s="1"/>
      <c r="H93">
        <v>78</v>
      </c>
    </row>
    <row r="94" spans="2:8" x14ac:dyDescent="0.2">
      <c r="B94">
        <v>7</v>
      </c>
      <c r="C94">
        <v>253</v>
      </c>
      <c r="D94">
        <v>82</v>
      </c>
      <c r="E94" s="1"/>
      <c r="H94">
        <v>79</v>
      </c>
    </row>
    <row r="95" spans="2:8" x14ac:dyDescent="0.2">
      <c r="B95">
        <v>7</v>
      </c>
      <c r="C95">
        <v>256</v>
      </c>
      <c r="D95">
        <v>83</v>
      </c>
      <c r="E95" s="1"/>
      <c r="H95">
        <v>80</v>
      </c>
    </row>
    <row r="96" spans="2:8" x14ac:dyDescent="0.2">
      <c r="B96">
        <v>7</v>
      </c>
      <c r="C96">
        <v>259</v>
      </c>
      <c r="D96">
        <v>84</v>
      </c>
      <c r="E96" s="1"/>
      <c r="H96">
        <v>81</v>
      </c>
    </row>
    <row r="97" spans="2:8" x14ac:dyDescent="0.2">
      <c r="B97">
        <v>7</v>
      </c>
      <c r="C97">
        <v>262</v>
      </c>
      <c r="D97">
        <v>85</v>
      </c>
      <c r="E97" s="1"/>
      <c r="H97">
        <v>82</v>
      </c>
    </row>
    <row r="98" spans="2:8" x14ac:dyDescent="0.2">
      <c r="B98">
        <v>7</v>
      </c>
      <c r="C98">
        <v>265</v>
      </c>
      <c r="D98">
        <v>86</v>
      </c>
      <c r="E98" s="1"/>
      <c r="H98">
        <v>83</v>
      </c>
    </row>
    <row r="99" spans="2:8" x14ac:dyDescent="0.2">
      <c r="B99">
        <v>7</v>
      </c>
      <c r="C99">
        <v>268</v>
      </c>
      <c r="D99">
        <v>87</v>
      </c>
      <c r="E99" s="1"/>
      <c r="H99">
        <v>84</v>
      </c>
    </row>
    <row r="100" spans="2:8" x14ac:dyDescent="0.2">
      <c r="B100">
        <v>7</v>
      </c>
      <c r="C100">
        <v>271</v>
      </c>
      <c r="D100">
        <v>88</v>
      </c>
      <c r="E100" s="1"/>
      <c r="H100">
        <v>85</v>
      </c>
    </row>
    <row r="101" spans="2:8" x14ac:dyDescent="0.2">
      <c r="B101">
        <v>7</v>
      </c>
      <c r="C101">
        <v>293</v>
      </c>
      <c r="D101">
        <v>95</v>
      </c>
      <c r="E101" s="1"/>
      <c r="H101">
        <v>86</v>
      </c>
    </row>
    <row r="102" spans="2:8" x14ac:dyDescent="0.2">
      <c r="B102">
        <v>7</v>
      </c>
      <c r="C102">
        <v>311</v>
      </c>
      <c r="D102">
        <v>101</v>
      </c>
      <c r="E102" s="1"/>
      <c r="H102">
        <v>87</v>
      </c>
    </row>
    <row r="103" spans="2:8" x14ac:dyDescent="0.2">
      <c r="B103">
        <v>8</v>
      </c>
      <c r="C103">
        <v>274</v>
      </c>
      <c r="D103">
        <v>89</v>
      </c>
      <c r="E103" s="1"/>
      <c r="H103">
        <v>88</v>
      </c>
    </row>
    <row r="104" spans="2:8" x14ac:dyDescent="0.2">
      <c r="B104">
        <v>8</v>
      </c>
      <c r="C104">
        <v>277</v>
      </c>
      <c r="D104">
        <v>90</v>
      </c>
      <c r="E104" s="1"/>
      <c r="H104">
        <v>89</v>
      </c>
    </row>
    <row r="105" spans="2:8" x14ac:dyDescent="0.2">
      <c r="B105">
        <v>8</v>
      </c>
      <c r="C105">
        <v>280</v>
      </c>
      <c r="D105">
        <v>91</v>
      </c>
      <c r="E105" s="1"/>
      <c r="H105">
        <v>90</v>
      </c>
    </row>
    <row r="106" spans="2:8" x14ac:dyDescent="0.2">
      <c r="B106">
        <v>8</v>
      </c>
      <c r="C106">
        <v>283</v>
      </c>
      <c r="D106">
        <v>92</v>
      </c>
      <c r="E106" s="1"/>
      <c r="H106">
        <v>91</v>
      </c>
    </row>
    <row r="107" spans="2:8" x14ac:dyDescent="0.2">
      <c r="B107">
        <v>8</v>
      </c>
      <c r="C107">
        <v>286</v>
      </c>
      <c r="D107">
        <v>93</v>
      </c>
      <c r="E107" s="1"/>
      <c r="H107">
        <v>92</v>
      </c>
    </row>
    <row r="108" spans="2:8" x14ac:dyDescent="0.2">
      <c r="B108">
        <v>8</v>
      </c>
      <c r="C108">
        <v>289</v>
      </c>
      <c r="D108">
        <v>94</v>
      </c>
      <c r="E108" s="1"/>
      <c r="H108">
        <v>93</v>
      </c>
    </row>
    <row r="109" spans="2:8" x14ac:dyDescent="0.2">
      <c r="B109">
        <v>8</v>
      </c>
      <c r="C109">
        <v>296</v>
      </c>
      <c r="D109">
        <v>96</v>
      </c>
      <c r="H109">
        <v>94</v>
      </c>
    </row>
    <row r="110" spans="2:8" x14ac:dyDescent="0.2">
      <c r="B110">
        <v>8</v>
      </c>
      <c r="C110">
        <v>299</v>
      </c>
      <c r="D110">
        <v>97</v>
      </c>
      <c r="H110">
        <v>95</v>
      </c>
    </row>
    <row r="111" spans="2:8" x14ac:dyDescent="0.2">
      <c r="B111">
        <v>8</v>
      </c>
      <c r="C111">
        <v>302</v>
      </c>
      <c r="D111">
        <v>98</v>
      </c>
      <c r="H111">
        <v>96</v>
      </c>
    </row>
    <row r="112" spans="2:8" x14ac:dyDescent="0.2">
      <c r="B112">
        <v>8</v>
      </c>
      <c r="C112">
        <v>305</v>
      </c>
      <c r="D112">
        <v>99</v>
      </c>
      <c r="H112">
        <v>97</v>
      </c>
    </row>
    <row r="113" spans="2:8" x14ac:dyDescent="0.2">
      <c r="B113">
        <v>8</v>
      </c>
      <c r="C113">
        <v>308</v>
      </c>
      <c r="D113">
        <v>100</v>
      </c>
      <c r="H113">
        <v>98</v>
      </c>
    </row>
    <row r="114" spans="2:8" x14ac:dyDescent="0.2">
      <c r="B114">
        <v>8</v>
      </c>
      <c r="C114">
        <v>336</v>
      </c>
      <c r="D114">
        <v>109</v>
      </c>
      <c r="H114">
        <v>99</v>
      </c>
    </row>
    <row r="115" spans="2:8" x14ac:dyDescent="0.2">
      <c r="B115">
        <v>9</v>
      </c>
      <c r="C115">
        <v>314</v>
      </c>
      <c r="D115">
        <v>102</v>
      </c>
      <c r="H115">
        <v>100</v>
      </c>
    </row>
    <row r="116" spans="2:8" x14ac:dyDescent="0.2">
      <c r="B116">
        <v>9</v>
      </c>
      <c r="C116">
        <v>317</v>
      </c>
      <c r="D116">
        <v>103</v>
      </c>
    </row>
    <row r="117" spans="2:8" x14ac:dyDescent="0.2">
      <c r="B117">
        <v>9</v>
      </c>
      <c r="C117">
        <v>320</v>
      </c>
      <c r="D117">
        <v>104</v>
      </c>
    </row>
    <row r="118" spans="2:8" x14ac:dyDescent="0.2">
      <c r="B118">
        <v>9</v>
      </c>
      <c r="C118">
        <v>323</v>
      </c>
      <c r="D118">
        <v>105</v>
      </c>
    </row>
    <row r="119" spans="2:8" x14ac:dyDescent="0.2">
      <c r="B119">
        <v>9</v>
      </c>
      <c r="C119">
        <v>326</v>
      </c>
      <c r="D119">
        <v>106</v>
      </c>
    </row>
    <row r="120" spans="2:8" x14ac:dyDescent="0.2">
      <c r="B120">
        <v>9</v>
      </c>
      <c r="C120">
        <v>329</v>
      </c>
      <c r="D120">
        <v>107</v>
      </c>
    </row>
    <row r="121" spans="2:8" x14ac:dyDescent="0.2">
      <c r="B121">
        <v>9</v>
      </c>
      <c r="C121">
        <v>333</v>
      </c>
      <c r="D121">
        <v>108</v>
      </c>
    </row>
    <row r="122" spans="2:8" x14ac:dyDescent="0.2">
      <c r="B122">
        <v>9</v>
      </c>
      <c r="C122">
        <v>339</v>
      </c>
      <c r="D122">
        <v>110</v>
      </c>
    </row>
    <row r="123" spans="2:8" x14ac:dyDescent="0.2">
      <c r="B123">
        <v>9</v>
      </c>
      <c r="C123">
        <v>342</v>
      </c>
      <c r="D123">
        <v>111</v>
      </c>
    </row>
    <row r="124" spans="2:8" x14ac:dyDescent="0.2">
      <c r="B124">
        <v>9</v>
      </c>
      <c r="C124">
        <v>345</v>
      </c>
      <c r="D124">
        <v>112</v>
      </c>
    </row>
    <row r="125" spans="2:8" x14ac:dyDescent="0.2">
      <c r="B125">
        <v>9</v>
      </c>
      <c r="C125">
        <v>349</v>
      </c>
      <c r="D125">
        <v>113</v>
      </c>
    </row>
    <row r="126" spans="2:8" x14ac:dyDescent="0.2">
      <c r="B126">
        <v>9</v>
      </c>
      <c r="C126">
        <v>353</v>
      </c>
      <c r="D126">
        <v>114</v>
      </c>
    </row>
    <row r="127" spans="2:8" x14ac:dyDescent="0.2">
      <c r="B127">
        <v>9</v>
      </c>
      <c r="C127">
        <v>356</v>
      </c>
      <c r="D127">
        <v>115</v>
      </c>
    </row>
    <row r="128" spans="2:8" x14ac:dyDescent="0.2">
      <c r="B128">
        <v>9</v>
      </c>
      <c r="C128">
        <v>359</v>
      </c>
      <c r="D128">
        <v>116</v>
      </c>
    </row>
    <row r="129" spans="2:4" x14ac:dyDescent="0.2">
      <c r="B129">
        <v>10</v>
      </c>
      <c r="C129">
        <v>362</v>
      </c>
      <c r="D129">
        <v>117</v>
      </c>
    </row>
    <row r="130" spans="2:4" x14ac:dyDescent="0.2">
      <c r="B130">
        <v>10</v>
      </c>
      <c r="C130">
        <v>365</v>
      </c>
      <c r="D130">
        <v>118</v>
      </c>
    </row>
    <row r="131" spans="2:4" x14ac:dyDescent="0.2">
      <c r="B131">
        <v>10</v>
      </c>
      <c r="C131">
        <v>369</v>
      </c>
      <c r="D131">
        <v>119</v>
      </c>
    </row>
    <row r="132" spans="2:4" x14ac:dyDescent="0.2">
      <c r="B132">
        <v>10</v>
      </c>
      <c r="C132">
        <v>373</v>
      </c>
      <c r="D132">
        <v>120</v>
      </c>
    </row>
    <row r="133" spans="2:4" x14ac:dyDescent="0.2">
      <c r="B133">
        <v>10</v>
      </c>
      <c r="C133">
        <v>376</v>
      </c>
      <c r="D133">
        <v>121</v>
      </c>
    </row>
    <row r="134" spans="2:4" x14ac:dyDescent="0.2">
      <c r="B134">
        <v>10</v>
      </c>
      <c r="C134">
        <v>379</v>
      </c>
      <c r="D134">
        <v>122</v>
      </c>
    </row>
    <row r="135" spans="2:4" x14ac:dyDescent="0.2">
      <c r="B135">
        <v>10</v>
      </c>
      <c r="C135">
        <v>382</v>
      </c>
      <c r="D135">
        <v>123</v>
      </c>
    </row>
    <row r="136" spans="2:4" x14ac:dyDescent="0.2">
      <c r="B136">
        <v>10</v>
      </c>
      <c r="C136">
        <v>385</v>
      </c>
      <c r="D136">
        <v>124</v>
      </c>
    </row>
    <row r="137" spans="2:4" x14ac:dyDescent="0.2">
      <c r="B137">
        <v>10</v>
      </c>
      <c r="C137">
        <v>388</v>
      </c>
      <c r="D137">
        <v>125</v>
      </c>
    </row>
    <row r="138" spans="2:4" x14ac:dyDescent="0.2">
      <c r="B138">
        <v>10</v>
      </c>
      <c r="C138">
        <v>391</v>
      </c>
      <c r="D138">
        <v>126</v>
      </c>
    </row>
    <row r="139" spans="2:4" x14ac:dyDescent="0.2">
      <c r="B139">
        <v>10</v>
      </c>
      <c r="C139">
        <v>394</v>
      </c>
      <c r="D139">
        <v>127</v>
      </c>
    </row>
    <row r="140" spans="2:4" x14ac:dyDescent="0.2">
      <c r="B140">
        <v>10</v>
      </c>
      <c r="C140">
        <v>397</v>
      </c>
      <c r="D140">
        <v>128</v>
      </c>
    </row>
    <row r="141" spans="2:4" x14ac:dyDescent="0.2">
      <c r="B141">
        <v>10</v>
      </c>
      <c r="C141">
        <v>400</v>
      </c>
      <c r="D141">
        <v>129</v>
      </c>
    </row>
    <row r="142" spans="2:4" x14ac:dyDescent="0.2">
      <c r="B142">
        <v>10</v>
      </c>
      <c r="C142">
        <v>403</v>
      </c>
      <c r="D142">
        <v>130</v>
      </c>
    </row>
    <row r="143" spans="2:4" x14ac:dyDescent="0.2">
      <c r="B143">
        <v>11</v>
      </c>
      <c r="C143">
        <v>406</v>
      </c>
      <c r="D143">
        <v>131</v>
      </c>
    </row>
    <row r="144" spans="2:4" x14ac:dyDescent="0.2">
      <c r="B144">
        <v>11</v>
      </c>
      <c r="C144">
        <v>409</v>
      </c>
      <c r="D144">
        <v>132</v>
      </c>
    </row>
    <row r="145" spans="2:4" x14ac:dyDescent="0.2">
      <c r="B145">
        <v>11</v>
      </c>
      <c r="C145">
        <v>412</v>
      </c>
      <c r="D145">
        <v>133</v>
      </c>
    </row>
    <row r="146" spans="2:4" x14ac:dyDescent="0.2">
      <c r="B146">
        <v>11</v>
      </c>
      <c r="C146">
        <v>415</v>
      </c>
      <c r="D146">
        <v>134</v>
      </c>
    </row>
    <row r="147" spans="2:4" x14ac:dyDescent="0.2">
      <c r="B147">
        <v>11</v>
      </c>
      <c r="C147">
        <v>418</v>
      </c>
      <c r="D147">
        <v>135</v>
      </c>
    </row>
    <row r="148" spans="2:4" x14ac:dyDescent="0.2">
      <c r="B148">
        <v>11</v>
      </c>
      <c r="C148">
        <v>422</v>
      </c>
      <c r="D148">
        <v>136</v>
      </c>
    </row>
    <row r="149" spans="2:4" x14ac:dyDescent="0.2">
      <c r="B149">
        <v>11</v>
      </c>
      <c r="C149">
        <v>425</v>
      </c>
      <c r="D149">
        <v>137</v>
      </c>
    </row>
    <row r="150" spans="2:4" x14ac:dyDescent="0.2">
      <c r="B150">
        <v>11</v>
      </c>
      <c r="C150">
        <v>428</v>
      </c>
      <c r="D150">
        <v>138</v>
      </c>
    </row>
    <row r="151" spans="2:4" x14ac:dyDescent="0.2">
      <c r="B151">
        <v>11</v>
      </c>
      <c r="C151">
        <v>431</v>
      </c>
      <c r="D151">
        <v>139</v>
      </c>
    </row>
    <row r="152" spans="2:4" x14ac:dyDescent="0.2">
      <c r="B152">
        <v>11</v>
      </c>
      <c r="C152">
        <v>435</v>
      </c>
      <c r="D152">
        <v>140</v>
      </c>
    </row>
    <row r="153" spans="2:4" x14ac:dyDescent="0.2">
      <c r="B153">
        <v>11</v>
      </c>
      <c r="C153">
        <v>438</v>
      </c>
      <c r="D153">
        <v>141</v>
      </c>
    </row>
    <row r="154" spans="2:4" x14ac:dyDescent="0.2">
      <c r="B154">
        <v>11</v>
      </c>
      <c r="C154">
        <v>441</v>
      </c>
      <c r="D154">
        <v>142</v>
      </c>
    </row>
    <row r="155" spans="2:4" x14ac:dyDescent="0.2">
      <c r="B155">
        <v>11</v>
      </c>
      <c r="C155">
        <v>444</v>
      </c>
      <c r="D155">
        <v>143</v>
      </c>
    </row>
    <row r="156" spans="2:4" x14ac:dyDescent="0.2">
      <c r="B156">
        <v>11</v>
      </c>
      <c r="C156">
        <v>447</v>
      </c>
      <c r="D156">
        <v>144</v>
      </c>
    </row>
    <row r="157" spans="2:4" x14ac:dyDescent="0.2">
      <c r="B157">
        <v>11</v>
      </c>
      <c r="C157">
        <v>451</v>
      </c>
      <c r="D157">
        <v>145</v>
      </c>
    </row>
    <row r="158" spans="2:4" x14ac:dyDescent="0.2">
      <c r="B158">
        <v>12</v>
      </c>
      <c r="C158">
        <v>454</v>
      </c>
      <c r="D158">
        <v>146</v>
      </c>
    </row>
    <row r="159" spans="2:4" x14ac:dyDescent="0.2">
      <c r="B159">
        <v>12</v>
      </c>
      <c r="C159">
        <v>457</v>
      </c>
      <c r="D159">
        <v>147</v>
      </c>
    </row>
    <row r="160" spans="2:4" x14ac:dyDescent="0.2">
      <c r="B160">
        <v>12</v>
      </c>
      <c r="C160">
        <v>461</v>
      </c>
      <c r="D160">
        <v>148</v>
      </c>
    </row>
    <row r="161" spans="2:4" x14ac:dyDescent="0.2">
      <c r="B161">
        <v>12</v>
      </c>
      <c r="C161">
        <v>464</v>
      </c>
      <c r="D161">
        <v>149</v>
      </c>
    </row>
    <row r="162" spans="2:4" x14ac:dyDescent="0.2">
      <c r="B162">
        <v>13</v>
      </c>
      <c r="C162">
        <v>467</v>
      </c>
      <c r="D162">
        <v>150</v>
      </c>
    </row>
    <row r="163" spans="2:4" x14ac:dyDescent="0.2">
      <c r="B163">
        <v>13</v>
      </c>
      <c r="C163">
        <v>470</v>
      </c>
      <c r="D163">
        <v>151</v>
      </c>
    </row>
    <row r="164" spans="2:4" x14ac:dyDescent="0.2">
      <c r="B164">
        <v>13</v>
      </c>
      <c r="C164">
        <v>473</v>
      </c>
      <c r="D164">
        <v>152</v>
      </c>
    </row>
    <row r="165" spans="2:4" x14ac:dyDescent="0.2">
      <c r="B165">
        <v>13</v>
      </c>
      <c r="C165">
        <v>476</v>
      </c>
      <c r="D165">
        <v>153</v>
      </c>
    </row>
    <row r="166" spans="2:4" x14ac:dyDescent="0.2">
      <c r="B166">
        <v>13</v>
      </c>
      <c r="C166">
        <v>479</v>
      </c>
      <c r="D166">
        <v>154</v>
      </c>
    </row>
    <row r="167" spans="2:4" x14ac:dyDescent="0.2">
      <c r="B167">
        <v>13</v>
      </c>
      <c r="C167">
        <v>482</v>
      </c>
      <c r="D167">
        <v>155</v>
      </c>
    </row>
    <row r="168" spans="2:4" x14ac:dyDescent="0.2">
      <c r="B168">
        <v>13</v>
      </c>
      <c r="C168">
        <v>485</v>
      </c>
      <c r="D168">
        <v>156</v>
      </c>
    </row>
    <row r="169" spans="2:4" x14ac:dyDescent="0.2">
      <c r="B169">
        <v>13</v>
      </c>
      <c r="C169">
        <v>488</v>
      </c>
      <c r="D169">
        <v>157</v>
      </c>
    </row>
    <row r="170" spans="2:4" x14ac:dyDescent="0.2">
      <c r="B170">
        <v>13</v>
      </c>
      <c r="C170">
        <v>491</v>
      </c>
      <c r="D170">
        <v>158</v>
      </c>
    </row>
    <row r="171" spans="2:4" x14ac:dyDescent="0.2">
      <c r="B171">
        <v>13</v>
      </c>
      <c r="C171">
        <v>495</v>
      </c>
      <c r="D171">
        <v>159</v>
      </c>
    </row>
    <row r="172" spans="2:4" x14ac:dyDescent="0.2">
      <c r="B172">
        <v>13</v>
      </c>
      <c r="C172">
        <v>499</v>
      </c>
      <c r="D172">
        <v>160</v>
      </c>
    </row>
    <row r="173" spans="2:4" x14ac:dyDescent="0.2">
      <c r="B173">
        <v>13</v>
      </c>
      <c r="C173">
        <v>502</v>
      </c>
      <c r="D173">
        <v>161</v>
      </c>
    </row>
    <row r="174" spans="2:4" x14ac:dyDescent="0.2">
      <c r="B174">
        <v>13</v>
      </c>
      <c r="C174">
        <v>505</v>
      </c>
      <c r="D174">
        <v>162</v>
      </c>
    </row>
    <row r="175" spans="2:4" x14ac:dyDescent="0.2">
      <c r="B175">
        <v>13</v>
      </c>
      <c r="C175">
        <v>508</v>
      </c>
      <c r="D175">
        <v>163</v>
      </c>
    </row>
    <row r="176" spans="2:4" x14ac:dyDescent="0.2">
      <c r="B176">
        <v>13</v>
      </c>
      <c r="C176">
        <v>511</v>
      </c>
      <c r="D176">
        <v>164</v>
      </c>
    </row>
    <row r="177" spans="2:4" x14ac:dyDescent="0.2">
      <c r="B177">
        <v>14</v>
      </c>
      <c r="C177">
        <v>514</v>
      </c>
      <c r="D177">
        <v>165</v>
      </c>
    </row>
    <row r="178" spans="2:4" x14ac:dyDescent="0.2">
      <c r="B178">
        <v>14</v>
      </c>
      <c r="C178">
        <v>517</v>
      </c>
      <c r="D178">
        <v>166</v>
      </c>
    </row>
    <row r="179" spans="2:4" x14ac:dyDescent="0.2">
      <c r="B179">
        <v>14</v>
      </c>
      <c r="C179">
        <v>520</v>
      </c>
      <c r="D179">
        <v>167</v>
      </c>
    </row>
    <row r="180" spans="2:4" x14ac:dyDescent="0.2">
      <c r="B180">
        <v>14</v>
      </c>
      <c r="C180">
        <v>523</v>
      </c>
      <c r="D180">
        <v>168</v>
      </c>
    </row>
    <row r="181" spans="2:4" x14ac:dyDescent="0.2">
      <c r="B181">
        <v>14</v>
      </c>
      <c r="C181">
        <v>526</v>
      </c>
      <c r="D181">
        <v>169</v>
      </c>
    </row>
    <row r="182" spans="2:4" x14ac:dyDescent="0.2">
      <c r="B182">
        <v>14</v>
      </c>
      <c r="C182">
        <v>530</v>
      </c>
      <c r="D182">
        <v>170</v>
      </c>
    </row>
    <row r="183" spans="2:4" x14ac:dyDescent="0.2">
      <c r="B183">
        <v>14</v>
      </c>
      <c r="C183">
        <v>533</v>
      </c>
      <c r="D183">
        <v>171</v>
      </c>
    </row>
    <row r="184" spans="2:4" x14ac:dyDescent="0.2">
      <c r="B184">
        <v>14</v>
      </c>
      <c r="C184">
        <v>536</v>
      </c>
      <c r="D184">
        <v>172</v>
      </c>
    </row>
    <row r="185" spans="2:4" x14ac:dyDescent="0.2">
      <c r="B185">
        <v>14</v>
      </c>
      <c r="C185">
        <v>539</v>
      </c>
      <c r="D185">
        <v>173</v>
      </c>
    </row>
    <row r="186" spans="2:4" x14ac:dyDescent="0.2">
      <c r="B186">
        <v>14</v>
      </c>
      <c r="C186">
        <v>542</v>
      </c>
      <c r="D186">
        <v>174</v>
      </c>
    </row>
    <row r="187" spans="2:4" x14ac:dyDescent="0.2">
      <c r="B187">
        <v>14</v>
      </c>
      <c r="C187">
        <v>545</v>
      </c>
      <c r="D187">
        <v>175</v>
      </c>
    </row>
    <row r="188" spans="2:4" x14ac:dyDescent="0.2">
      <c r="B188">
        <v>14</v>
      </c>
      <c r="C188">
        <v>548</v>
      </c>
      <c r="D188">
        <v>176</v>
      </c>
    </row>
    <row r="189" spans="2:4" x14ac:dyDescent="0.2">
      <c r="B189">
        <v>14</v>
      </c>
      <c r="C189">
        <v>552</v>
      </c>
      <c r="D189">
        <v>177</v>
      </c>
    </row>
    <row r="190" spans="2:4" x14ac:dyDescent="0.2">
      <c r="B190">
        <v>14</v>
      </c>
      <c r="C190">
        <v>555</v>
      </c>
      <c r="D190">
        <v>178</v>
      </c>
    </row>
    <row r="191" spans="2:4" x14ac:dyDescent="0.2">
      <c r="B191">
        <v>14</v>
      </c>
      <c r="C191">
        <v>558</v>
      </c>
      <c r="D191">
        <v>179</v>
      </c>
    </row>
    <row r="192" spans="2:4" x14ac:dyDescent="0.2">
      <c r="B192">
        <v>14</v>
      </c>
      <c r="C192">
        <v>562</v>
      </c>
      <c r="D192">
        <v>180</v>
      </c>
    </row>
    <row r="193" spans="2:4" x14ac:dyDescent="0.2">
      <c r="B193">
        <v>15</v>
      </c>
      <c r="C193">
        <v>565</v>
      </c>
      <c r="D193">
        <v>181</v>
      </c>
    </row>
    <row r="194" spans="2:4" x14ac:dyDescent="0.2">
      <c r="B194">
        <v>15</v>
      </c>
      <c r="C194">
        <v>568</v>
      </c>
      <c r="D194">
        <v>182</v>
      </c>
    </row>
    <row r="195" spans="2:4" x14ac:dyDescent="0.2">
      <c r="B195">
        <v>15</v>
      </c>
      <c r="C195">
        <v>571</v>
      </c>
      <c r="D195">
        <v>183</v>
      </c>
    </row>
    <row r="196" spans="2:4" x14ac:dyDescent="0.2">
      <c r="B196">
        <v>15</v>
      </c>
      <c r="C196">
        <v>575</v>
      </c>
      <c r="D196">
        <v>184</v>
      </c>
    </row>
    <row r="197" spans="2:4" x14ac:dyDescent="0.2">
      <c r="B197">
        <v>15</v>
      </c>
      <c r="C197">
        <v>578</v>
      </c>
      <c r="D197">
        <v>185</v>
      </c>
    </row>
    <row r="198" spans="2:4" x14ac:dyDescent="0.2">
      <c r="B198">
        <v>15</v>
      </c>
      <c r="C198">
        <v>581</v>
      </c>
      <c r="D198">
        <v>186</v>
      </c>
    </row>
    <row r="199" spans="2:4" x14ac:dyDescent="0.2">
      <c r="B199">
        <v>15</v>
      </c>
      <c r="C199">
        <v>584</v>
      </c>
      <c r="D199">
        <v>187</v>
      </c>
    </row>
    <row r="200" spans="2:4" x14ac:dyDescent="0.2">
      <c r="B200">
        <v>15</v>
      </c>
      <c r="C200">
        <v>587</v>
      </c>
      <c r="D200">
        <v>188</v>
      </c>
    </row>
    <row r="201" spans="2:4" x14ac:dyDescent="0.2">
      <c r="B201">
        <v>15</v>
      </c>
      <c r="C201">
        <v>590</v>
      </c>
      <c r="D201">
        <v>189</v>
      </c>
    </row>
    <row r="202" spans="2:4" x14ac:dyDescent="0.2">
      <c r="B202">
        <v>15</v>
      </c>
      <c r="C202">
        <v>594</v>
      </c>
      <c r="D202">
        <v>190</v>
      </c>
    </row>
    <row r="203" spans="2:4" x14ac:dyDescent="0.2">
      <c r="B203">
        <v>15</v>
      </c>
      <c r="C203">
        <v>597</v>
      </c>
      <c r="D203">
        <v>191</v>
      </c>
    </row>
    <row r="204" spans="2:4" x14ac:dyDescent="0.2">
      <c r="B204">
        <v>15</v>
      </c>
      <c r="C204">
        <v>600</v>
      </c>
      <c r="D204">
        <v>192</v>
      </c>
    </row>
    <row r="205" spans="2:4" x14ac:dyDescent="0.2">
      <c r="B205">
        <v>15</v>
      </c>
      <c r="C205">
        <v>612</v>
      </c>
      <c r="D205">
        <v>196</v>
      </c>
    </row>
    <row r="206" spans="2:4" x14ac:dyDescent="0.2">
      <c r="B206">
        <v>15</v>
      </c>
      <c r="C206">
        <v>630</v>
      </c>
      <c r="D206">
        <v>202</v>
      </c>
    </row>
    <row r="207" spans="2:4" x14ac:dyDescent="0.2">
      <c r="B207">
        <v>16</v>
      </c>
      <c r="C207">
        <v>603</v>
      </c>
      <c r="D207">
        <v>193</v>
      </c>
    </row>
    <row r="208" spans="2:4" x14ac:dyDescent="0.2">
      <c r="B208">
        <v>16</v>
      </c>
      <c r="C208">
        <v>606</v>
      </c>
      <c r="D208">
        <v>194</v>
      </c>
    </row>
    <row r="209" spans="2:4" x14ac:dyDescent="0.2">
      <c r="B209">
        <v>16</v>
      </c>
      <c r="C209">
        <v>609</v>
      </c>
      <c r="D209">
        <v>195</v>
      </c>
    </row>
    <row r="210" spans="2:4" x14ac:dyDescent="0.2">
      <c r="B210">
        <v>16</v>
      </c>
      <c r="C210">
        <v>615</v>
      </c>
      <c r="D210">
        <v>197</v>
      </c>
    </row>
    <row r="211" spans="2:4" x14ac:dyDescent="0.2">
      <c r="B211">
        <v>16</v>
      </c>
      <c r="C211">
        <v>618</v>
      </c>
      <c r="D211">
        <v>198</v>
      </c>
    </row>
    <row r="212" spans="2:4" x14ac:dyDescent="0.2">
      <c r="B212">
        <v>16</v>
      </c>
      <c r="C212">
        <v>621</v>
      </c>
      <c r="D212">
        <v>199</v>
      </c>
    </row>
    <row r="213" spans="2:4" x14ac:dyDescent="0.2">
      <c r="B213">
        <v>16</v>
      </c>
      <c r="C213">
        <v>624</v>
      </c>
      <c r="D213">
        <v>200</v>
      </c>
    </row>
    <row r="214" spans="2:4" x14ac:dyDescent="0.2">
      <c r="B214">
        <v>16</v>
      </c>
      <c r="C214">
        <v>627</v>
      </c>
      <c r="D214">
        <v>201</v>
      </c>
    </row>
    <row r="215" spans="2:4" x14ac:dyDescent="0.2">
      <c r="B215">
        <v>16</v>
      </c>
      <c r="C215">
        <v>633</v>
      </c>
      <c r="D215">
        <v>203</v>
      </c>
    </row>
    <row r="216" spans="2:4" x14ac:dyDescent="0.2">
      <c r="B216">
        <v>16</v>
      </c>
      <c r="C216">
        <v>636</v>
      </c>
      <c r="D216">
        <v>204</v>
      </c>
    </row>
    <row r="217" spans="2:4" x14ac:dyDescent="0.2">
      <c r="B217">
        <v>16</v>
      </c>
      <c r="C217">
        <v>639</v>
      </c>
      <c r="D217">
        <v>205</v>
      </c>
    </row>
    <row r="218" spans="2:4" x14ac:dyDescent="0.2">
      <c r="B218">
        <v>16</v>
      </c>
      <c r="C218">
        <v>642</v>
      </c>
      <c r="D218">
        <v>206</v>
      </c>
    </row>
    <row r="219" spans="2:4" x14ac:dyDescent="0.2">
      <c r="B219">
        <v>16</v>
      </c>
      <c r="C219">
        <v>662</v>
      </c>
      <c r="D219">
        <v>212</v>
      </c>
    </row>
    <row r="220" spans="2:4" x14ac:dyDescent="0.2">
      <c r="B220">
        <v>16</v>
      </c>
      <c r="C220">
        <v>683</v>
      </c>
      <c r="D220">
        <v>219</v>
      </c>
    </row>
    <row r="221" spans="2:4" x14ac:dyDescent="0.2">
      <c r="B221">
        <v>16</v>
      </c>
      <c r="C221">
        <v>686</v>
      </c>
      <c r="D221">
        <v>220</v>
      </c>
    </row>
    <row r="222" spans="2:4" x14ac:dyDescent="0.2">
      <c r="B222">
        <v>17</v>
      </c>
      <c r="C222">
        <v>646</v>
      </c>
      <c r="D222">
        <v>207</v>
      </c>
    </row>
    <row r="223" spans="2:4" x14ac:dyDescent="0.2">
      <c r="B223">
        <v>17</v>
      </c>
      <c r="C223">
        <v>649</v>
      </c>
      <c r="D223">
        <v>208</v>
      </c>
    </row>
    <row r="224" spans="2:4" x14ac:dyDescent="0.2">
      <c r="B224">
        <v>17</v>
      </c>
      <c r="C224">
        <v>652</v>
      </c>
      <c r="D224">
        <v>209</v>
      </c>
    </row>
    <row r="225" spans="2:4" x14ac:dyDescent="0.2">
      <c r="B225">
        <v>17</v>
      </c>
      <c r="C225">
        <v>655</v>
      </c>
      <c r="D225">
        <v>210</v>
      </c>
    </row>
    <row r="226" spans="2:4" x14ac:dyDescent="0.2">
      <c r="B226">
        <v>17</v>
      </c>
      <c r="C226">
        <v>658</v>
      </c>
      <c r="D226">
        <v>211</v>
      </c>
    </row>
    <row r="227" spans="2:4" x14ac:dyDescent="0.2">
      <c r="B227">
        <v>17</v>
      </c>
      <c r="C227">
        <v>665</v>
      </c>
      <c r="D227">
        <v>213</v>
      </c>
    </row>
    <row r="228" spans="2:4" x14ac:dyDescent="0.2">
      <c r="B228">
        <v>17</v>
      </c>
      <c r="C228">
        <v>668</v>
      </c>
      <c r="D228">
        <v>214</v>
      </c>
    </row>
    <row r="229" spans="2:4" x14ac:dyDescent="0.2">
      <c r="B229">
        <v>17</v>
      </c>
      <c r="C229">
        <v>671</v>
      </c>
      <c r="D229">
        <v>215</v>
      </c>
    </row>
    <row r="230" spans="2:4" x14ac:dyDescent="0.2">
      <c r="B230">
        <v>17</v>
      </c>
      <c r="C230">
        <v>674</v>
      </c>
      <c r="D230">
        <v>216</v>
      </c>
    </row>
    <row r="231" spans="2:4" x14ac:dyDescent="0.2">
      <c r="B231">
        <v>17</v>
      </c>
      <c r="C231">
        <v>677</v>
      </c>
      <c r="D231">
        <v>217</v>
      </c>
    </row>
    <row r="232" spans="2:4" x14ac:dyDescent="0.2">
      <c r="B232">
        <v>17</v>
      </c>
      <c r="C232">
        <v>680</v>
      </c>
      <c r="D232">
        <v>218</v>
      </c>
    </row>
    <row r="233" spans="2:4" x14ac:dyDescent="0.2">
      <c r="B233">
        <v>17</v>
      </c>
      <c r="C233">
        <v>689</v>
      </c>
      <c r="D233">
        <v>221</v>
      </c>
    </row>
    <row r="234" spans="2:4" x14ac:dyDescent="0.2">
      <c r="B234">
        <v>17</v>
      </c>
      <c r="C234">
        <v>692</v>
      </c>
      <c r="D234">
        <v>222</v>
      </c>
    </row>
    <row r="235" spans="2:4" x14ac:dyDescent="0.2">
      <c r="B235">
        <v>17</v>
      </c>
      <c r="C235">
        <v>724</v>
      </c>
      <c r="D235">
        <v>232</v>
      </c>
    </row>
    <row r="236" spans="2:4" x14ac:dyDescent="0.2">
      <c r="B236">
        <v>18</v>
      </c>
      <c r="C236">
        <v>695</v>
      </c>
      <c r="D236">
        <v>223</v>
      </c>
    </row>
    <row r="237" spans="2:4" x14ac:dyDescent="0.2">
      <c r="B237">
        <v>18</v>
      </c>
      <c r="C237">
        <v>699</v>
      </c>
      <c r="D237">
        <v>224</v>
      </c>
    </row>
    <row r="238" spans="2:4" x14ac:dyDescent="0.2">
      <c r="B238">
        <v>18</v>
      </c>
      <c r="C238">
        <v>702</v>
      </c>
      <c r="D238">
        <v>225</v>
      </c>
    </row>
    <row r="239" spans="2:4" x14ac:dyDescent="0.2">
      <c r="B239">
        <v>18</v>
      </c>
      <c r="C239">
        <v>706</v>
      </c>
      <c r="D239">
        <v>226</v>
      </c>
    </row>
    <row r="240" spans="2:4" x14ac:dyDescent="0.2">
      <c r="B240">
        <v>18</v>
      </c>
      <c r="C240">
        <v>709</v>
      </c>
      <c r="D240">
        <v>227</v>
      </c>
    </row>
    <row r="241" spans="2:4" x14ac:dyDescent="0.2">
      <c r="B241">
        <v>18</v>
      </c>
      <c r="C241">
        <v>712</v>
      </c>
      <c r="D241">
        <v>228</v>
      </c>
    </row>
    <row r="242" spans="2:4" x14ac:dyDescent="0.2">
      <c r="B242">
        <v>18</v>
      </c>
      <c r="C242">
        <v>715</v>
      </c>
      <c r="D242">
        <v>229</v>
      </c>
    </row>
    <row r="243" spans="2:4" x14ac:dyDescent="0.2">
      <c r="B243">
        <v>18</v>
      </c>
      <c r="C243">
        <v>718</v>
      </c>
      <c r="D243">
        <v>230</v>
      </c>
    </row>
    <row r="244" spans="2:4" x14ac:dyDescent="0.2">
      <c r="B244">
        <v>18</v>
      </c>
      <c r="C244">
        <v>721</v>
      </c>
      <c r="D244">
        <v>231</v>
      </c>
    </row>
    <row r="245" spans="2:4" x14ac:dyDescent="0.2">
      <c r="B245">
        <v>18</v>
      </c>
      <c r="C245">
        <v>727</v>
      </c>
      <c r="D245">
        <v>233</v>
      </c>
    </row>
    <row r="246" spans="2:4" x14ac:dyDescent="0.2">
      <c r="B246">
        <v>18</v>
      </c>
      <c r="C246">
        <v>730</v>
      </c>
      <c r="D246">
        <v>234</v>
      </c>
    </row>
    <row r="247" spans="2:4" x14ac:dyDescent="0.2">
      <c r="B247">
        <v>18</v>
      </c>
      <c r="C247">
        <v>733</v>
      </c>
      <c r="D247">
        <v>235</v>
      </c>
    </row>
    <row r="248" spans="2:4" x14ac:dyDescent="0.2">
      <c r="B248">
        <v>18</v>
      </c>
      <c r="C248">
        <v>737</v>
      </c>
      <c r="D248">
        <v>236</v>
      </c>
    </row>
    <row r="249" spans="2:4" x14ac:dyDescent="0.2">
      <c r="B249">
        <v>18</v>
      </c>
      <c r="C249">
        <v>761</v>
      </c>
      <c r="D249">
        <v>244</v>
      </c>
    </row>
    <row r="250" spans="2:4" x14ac:dyDescent="0.2">
      <c r="B250">
        <v>19</v>
      </c>
      <c r="C250">
        <v>740</v>
      </c>
      <c r="D250">
        <v>237</v>
      </c>
    </row>
    <row r="251" spans="2:4" x14ac:dyDescent="0.2">
      <c r="B251">
        <v>19</v>
      </c>
      <c r="C251">
        <v>743</v>
      </c>
      <c r="D251">
        <v>238</v>
      </c>
    </row>
    <row r="252" spans="2:4" x14ac:dyDescent="0.2">
      <c r="B252">
        <v>19</v>
      </c>
      <c r="C252">
        <v>746</v>
      </c>
      <c r="D252">
        <v>239</v>
      </c>
    </row>
    <row r="253" spans="2:4" x14ac:dyDescent="0.2">
      <c r="B253">
        <v>19</v>
      </c>
      <c r="C253">
        <v>749</v>
      </c>
      <c r="D253">
        <v>240</v>
      </c>
    </row>
    <row r="254" spans="2:4" x14ac:dyDescent="0.2">
      <c r="B254">
        <v>19</v>
      </c>
      <c r="C254">
        <v>752</v>
      </c>
      <c r="D254">
        <v>241</v>
      </c>
    </row>
    <row r="255" spans="2:4" x14ac:dyDescent="0.2">
      <c r="B255">
        <v>19</v>
      </c>
      <c r="C255">
        <v>755</v>
      </c>
      <c r="D255">
        <v>242</v>
      </c>
    </row>
    <row r="256" spans="2:4" x14ac:dyDescent="0.2">
      <c r="B256">
        <v>19</v>
      </c>
      <c r="C256">
        <v>758</v>
      </c>
      <c r="D256">
        <v>243</v>
      </c>
    </row>
    <row r="257" spans="2:4" x14ac:dyDescent="0.2">
      <c r="B257">
        <v>19</v>
      </c>
      <c r="C257">
        <v>764</v>
      </c>
      <c r="D257">
        <v>245</v>
      </c>
    </row>
    <row r="258" spans="2:4" x14ac:dyDescent="0.2">
      <c r="B258">
        <v>19</v>
      </c>
      <c r="C258">
        <v>767</v>
      </c>
      <c r="D258">
        <v>246</v>
      </c>
    </row>
    <row r="259" spans="2:4" x14ac:dyDescent="0.2">
      <c r="B259">
        <v>19</v>
      </c>
      <c r="C259">
        <v>770</v>
      </c>
      <c r="D259">
        <v>247</v>
      </c>
    </row>
    <row r="260" spans="2:4" x14ac:dyDescent="0.2">
      <c r="B260">
        <v>19</v>
      </c>
      <c r="C260">
        <v>773</v>
      </c>
      <c r="D260">
        <v>248</v>
      </c>
    </row>
    <row r="261" spans="2:4" x14ac:dyDescent="0.2">
      <c r="B261">
        <v>19</v>
      </c>
      <c r="C261">
        <v>776</v>
      </c>
      <c r="D261">
        <v>249</v>
      </c>
    </row>
    <row r="262" spans="2:4" x14ac:dyDescent="0.2">
      <c r="B262">
        <v>19</v>
      </c>
      <c r="C262">
        <v>779</v>
      </c>
      <c r="D262">
        <v>250</v>
      </c>
    </row>
    <row r="263" spans="2:4" x14ac:dyDescent="0.2">
      <c r="B263">
        <v>19</v>
      </c>
      <c r="C263">
        <v>782</v>
      </c>
      <c r="D263">
        <v>251</v>
      </c>
    </row>
    <row r="264" spans="2:4" x14ac:dyDescent="0.2">
      <c r="B264">
        <v>19</v>
      </c>
      <c r="C264">
        <v>788</v>
      </c>
      <c r="D264">
        <v>253</v>
      </c>
    </row>
    <row r="265" spans="2:4" x14ac:dyDescent="0.2">
      <c r="B265">
        <v>19</v>
      </c>
      <c r="C265">
        <v>797</v>
      </c>
      <c r="D265">
        <v>256</v>
      </c>
    </row>
    <row r="266" spans="2:4" x14ac:dyDescent="0.2">
      <c r="B266">
        <v>19</v>
      </c>
      <c r="C266">
        <v>806</v>
      </c>
      <c r="D266">
        <v>259</v>
      </c>
    </row>
    <row r="267" spans="2:4" x14ac:dyDescent="0.2">
      <c r="B267">
        <v>20</v>
      </c>
      <c r="C267">
        <v>785</v>
      </c>
      <c r="D267">
        <v>252</v>
      </c>
    </row>
    <row r="268" spans="2:4" x14ac:dyDescent="0.2">
      <c r="B268">
        <v>20</v>
      </c>
      <c r="C268">
        <v>791</v>
      </c>
      <c r="D268">
        <v>254</v>
      </c>
    </row>
    <row r="269" spans="2:4" x14ac:dyDescent="0.2">
      <c r="B269">
        <v>20</v>
      </c>
      <c r="C269">
        <v>794</v>
      </c>
      <c r="D269">
        <v>255</v>
      </c>
    </row>
    <row r="270" spans="2:4" x14ac:dyDescent="0.2">
      <c r="B270">
        <v>20</v>
      </c>
      <c r="C270">
        <v>800</v>
      </c>
      <c r="D270">
        <v>257</v>
      </c>
    </row>
    <row r="271" spans="2:4" x14ac:dyDescent="0.2">
      <c r="B271">
        <v>20</v>
      </c>
      <c r="C271">
        <v>803</v>
      </c>
      <c r="D271">
        <v>258</v>
      </c>
    </row>
    <row r="272" spans="2:4" x14ac:dyDescent="0.2">
      <c r="B272">
        <v>20</v>
      </c>
      <c r="C272">
        <v>809</v>
      </c>
      <c r="D272">
        <v>260</v>
      </c>
    </row>
    <row r="273" spans="2:4" x14ac:dyDescent="0.2">
      <c r="B273">
        <v>21</v>
      </c>
      <c r="C273">
        <v>812</v>
      </c>
      <c r="D273">
        <v>261</v>
      </c>
    </row>
    <row r="274" spans="2:4" x14ac:dyDescent="0.2">
      <c r="B274">
        <v>21</v>
      </c>
      <c r="C274">
        <v>815</v>
      </c>
      <c r="D274">
        <v>262</v>
      </c>
    </row>
    <row r="275" spans="2:4" x14ac:dyDescent="0.2">
      <c r="B275">
        <v>21</v>
      </c>
      <c r="C275">
        <v>818</v>
      </c>
      <c r="D275">
        <v>263</v>
      </c>
    </row>
    <row r="276" spans="2:4" x14ac:dyDescent="0.2">
      <c r="B276">
        <v>21</v>
      </c>
      <c r="C276">
        <v>821</v>
      </c>
      <c r="D276">
        <v>264</v>
      </c>
    </row>
    <row r="277" spans="2:4" x14ac:dyDescent="0.2">
      <c r="B277">
        <v>21</v>
      </c>
      <c r="C277">
        <v>824</v>
      </c>
      <c r="D277">
        <v>265</v>
      </c>
    </row>
    <row r="278" spans="2:4" x14ac:dyDescent="0.2">
      <c r="B278">
        <v>21</v>
      </c>
      <c r="C278">
        <v>827</v>
      </c>
      <c r="D278">
        <v>266</v>
      </c>
    </row>
    <row r="279" spans="2:4" x14ac:dyDescent="0.2">
      <c r="B279">
        <v>21</v>
      </c>
      <c r="C279">
        <v>830</v>
      </c>
      <c r="D279">
        <v>267</v>
      </c>
    </row>
    <row r="280" spans="2:4" x14ac:dyDescent="0.2">
      <c r="B280">
        <v>21</v>
      </c>
      <c r="C280">
        <v>833</v>
      </c>
      <c r="D280">
        <v>268</v>
      </c>
    </row>
    <row r="281" spans="2:4" x14ac:dyDescent="0.2">
      <c r="B281">
        <v>21</v>
      </c>
      <c r="C281">
        <v>836</v>
      </c>
      <c r="D281">
        <v>269</v>
      </c>
    </row>
    <row r="282" spans="2:4" x14ac:dyDescent="0.2">
      <c r="B282">
        <v>21</v>
      </c>
      <c r="C282">
        <v>839</v>
      </c>
      <c r="D282">
        <v>270</v>
      </c>
    </row>
    <row r="283" spans="2:4" x14ac:dyDescent="0.2">
      <c r="B283">
        <v>21</v>
      </c>
      <c r="C283">
        <v>843</v>
      </c>
      <c r="D283">
        <v>271</v>
      </c>
    </row>
    <row r="284" spans="2:4" x14ac:dyDescent="0.2">
      <c r="B284">
        <v>21</v>
      </c>
      <c r="C284">
        <v>846</v>
      </c>
      <c r="D284">
        <v>272</v>
      </c>
    </row>
    <row r="285" spans="2:4" x14ac:dyDescent="0.2">
      <c r="B285">
        <v>21</v>
      </c>
      <c r="C285">
        <v>849</v>
      </c>
      <c r="D285">
        <v>273</v>
      </c>
    </row>
    <row r="286" spans="2:4" x14ac:dyDescent="0.2">
      <c r="B286">
        <v>21</v>
      </c>
      <c r="C286">
        <v>852</v>
      </c>
      <c r="D286">
        <v>274</v>
      </c>
    </row>
    <row r="287" spans="2:4" x14ac:dyDescent="0.2">
      <c r="B287">
        <v>21</v>
      </c>
      <c r="C287">
        <v>855</v>
      </c>
      <c r="D287">
        <v>275</v>
      </c>
    </row>
    <row r="288" spans="2:4" x14ac:dyDescent="0.2">
      <c r="B288">
        <v>22</v>
      </c>
      <c r="C288">
        <v>858</v>
      </c>
      <c r="D288">
        <v>276</v>
      </c>
    </row>
    <row r="289" spans="2:4" x14ac:dyDescent="0.2">
      <c r="B289">
        <v>22</v>
      </c>
      <c r="C289">
        <v>861</v>
      </c>
      <c r="D289">
        <v>277</v>
      </c>
    </row>
    <row r="290" spans="2:4" x14ac:dyDescent="0.2">
      <c r="B290">
        <v>22</v>
      </c>
      <c r="C290">
        <v>864</v>
      </c>
      <c r="D290">
        <v>278</v>
      </c>
    </row>
    <row r="291" spans="2:4" x14ac:dyDescent="0.2">
      <c r="B291">
        <v>22</v>
      </c>
      <c r="C291">
        <v>868</v>
      </c>
      <c r="D291">
        <v>279</v>
      </c>
    </row>
    <row r="292" spans="2:4" x14ac:dyDescent="0.2">
      <c r="B292">
        <v>22</v>
      </c>
      <c r="C292">
        <v>871</v>
      </c>
      <c r="D292">
        <v>280</v>
      </c>
    </row>
    <row r="293" spans="2:4" x14ac:dyDescent="0.2">
      <c r="B293">
        <v>22</v>
      </c>
      <c r="C293">
        <v>874</v>
      </c>
      <c r="D293">
        <v>281</v>
      </c>
    </row>
    <row r="294" spans="2:4" x14ac:dyDescent="0.2">
      <c r="B294">
        <v>22</v>
      </c>
      <c r="C294">
        <v>877</v>
      </c>
      <c r="D294">
        <v>282</v>
      </c>
    </row>
    <row r="295" spans="2:4" x14ac:dyDescent="0.2">
      <c r="B295">
        <v>22</v>
      </c>
      <c r="C295">
        <v>880</v>
      </c>
      <c r="D295">
        <v>283</v>
      </c>
    </row>
    <row r="296" spans="2:4" x14ac:dyDescent="0.2">
      <c r="B296">
        <v>22</v>
      </c>
      <c r="C296">
        <v>884</v>
      </c>
      <c r="D296">
        <v>284</v>
      </c>
    </row>
    <row r="297" spans="2:4" x14ac:dyDescent="0.2">
      <c r="B297">
        <v>22</v>
      </c>
      <c r="C297">
        <v>887</v>
      </c>
      <c r="D297">
        <v>285</v>
      </c>
    </row>
    <row r="298" spans="2:4" x14ac:dyDescent="0.2">
      <c r="B298">
        <v>22</v>
      </c>
      <c r="C298">
        <v>891</v>
      </c>
      <c r="D298">
        <v>286</v>
      </c>
    </row>
    <row r="299" spans="2:4" x14ac:dyDescent="0.2">
      <c r="B299">
        <v>22</v>
      </c>
      <c r="C299">
        <v>894</v>
      </c>
      <c r="D299">
        <v>287</v>
      </c>
    </row>
    <row r="300" spans="2:4" x14ac:dyDescent="0.2">
      <c r="B300">
        <v>22</v>
      </c>
      <c r="C300">
        <v>925</v>
      </c>
      <c r="D300">
        <v>297</v>
      </c>
    </row>
    <row r="301" spans="2:4" x14ac:dyDescent="0.2">
      <c r="B301">
        <v>22</v>
      </c>
      <c r="C301">
        <v>941</v>
      </c>
      <c r="D301">
        <v>302</v>
      </c>
    </row>
    <row r="302" spans="2:4" x14ac:dyDescent="0.2">
      <c r="B302">
        <v>23</v>
      </c>
      <c r="C302">
        <v>897</v>
      </c>
      <c r="D302">
        <v>288</v>
      </c>
    </row>
    <row r="303" spans="2:4" x14ac:dyDescent="0.2">
      <c r="B303">
        <v>23</v>
      </c>
      <c r="C303">
        <v>900</v>
      </c>
      <c r="D303">
        <v>289</v>
      </c>
    </row>
    <row r="304" spans="2:4" x14ac:dyDescent="0.2">
      <c r="B304">
        <v>23</v>
      </c>
      <c r="C304">
        <v>903</v>
      </c>
      <c r="D304">
        <v>290</v>
      </c>
    </row>
    <row r="305" spans="2:4" x14ac:dyDescent="0.2">
      <c r="B305">
        <v>23</v>
      </c>
      <c r="C305">
        <v>906</v>
      </c>
      <c r="D305">
        <v>291</v>
      </c>
    </row>
    <row r="306" spans="2:4" x14ac:dyDescent="0.2">
      <c r="B306">
        <v>23</v>
      </c>
      <c r="C306">
        <v>909</v>
      </c>
      <c r="D306">
        <v>292</v>
      </c>
    </row>
    <row r="307" spans="2:4" x14ac:dyDescent="0.2">
      <c r="B307">
        <v>23</v>
      </c>
      <c r="C307">
        <v>912</v>
      </c>
      <c r="D307">
        <v>293</v>
      </c>
    </row>
    <row r="308" spans="2:4" x14ac:dyDescent="0.2">
      <c r="B308">
        <v>23</v>
      </c>
      <c r="C308">
        <v>915</v>
      </c>
      <c r="D308">
        <v>294</v>
      </c>
    </row>
    <row r="309" spans="2:4" x14ac:dyDescent="0.2">
      <c r="B309">
        <v>23</v>
      </c>
      <c r="C309">
        <v>918</v>
      </c>
      <c r="D309">
        <v>295</v>
      </c>
    </row>
    <row r="310" spans="2:4" x14ac:dyDescent="0.2">
      <c r="B310">
        <v>23</v>
      </c>
      <c r="C310">
        <v>922</v>
      </c>
      <c r="D310">
        <v>296</v>
      </c>
    </row>
    <row r="311" spans="2:4" x14ac:dyDescent="0.2">
      <c r="B311">
        <v>23</v>
      </c>
      <c r="C311">
        <v>928</v>
      </c>
      <c r="D311">
        <v>298</v>
      </c>
    </row>
    <row r="312" spans="2:4" x14ac:dyDescent="0.2">
      <c r="B312">
        <v>23</v>
      </c>
      <c r="C312">
        <v>931</v>
      </c>
      <c r="D312">
        <v>299</v>
      </c>
    </row>
    <row r="313" spans="2:4" x14ac:dyDescent="0.2">
      <c r="B313">
        <v>23</v>
      </c>
      <c r="C313">
        <v>935</v>
      </c>
      <c r="D313">
        <v>300</v>
      </c>
    </row>
    <row r="314" spans="2:4" x14ac:dyDescent="0.2">
      <c r="B314">
        <v>23</v>
      </c>
      <c r="C314">
        <v>938</v>
      </c>
      <c r="D314">
        <v>301</v>
      </c>
    </row>
    <row r="315" spans="2:4" x14ac:dyDescent="0.2">
      <c r="B315">
        <v>23</v>
      </c>
      <c r="C315">
        <v>944</v>
      </c>
      <c r="D315">
        <v>303</v>
      </c>
    </row>
    <row r="316" spans="2:4" x14ac:dyDescent="0.2">
      <c r="B316">
        <v>23</v>
      </c>
      <c r="C316">
        <v>947</v>
      </c>
      <c r="D316">
        <v>304</v>
      </c>
    </row>
    <row r="317" spans="2:4" x14ac:dyDescent="0.2">
      <c r="B317">
        <v>24</v>
      </c>
      <c r="C317">
        <v>950</v>
      </c>
      <c r="D317">
        <v>305</v>
      </c>
    </row>
    <row r="318" spans="2:4" x14ac:dyDescent="0.2">
      <c r="B318">
        <v>24</v>
      </c>
      <c r="C318">
        <v>953</v>
      </c>
      <c r="D318">
        <v>306</v>
      </c>
    </row>
    <row r="319" spans="2:4" x14ac:dyDescent="0.2">
      <c r="B319">
        <v>24</v>
      </c>
      <c r="C319">
        <v>956</v>
      </c>
      <c r="D319">
        <v>307</v>
      </c>
    </row>
    <row r="320" spans="2:4" x14ac:dyDescent="0.2">
      <c r="B320">
        <v>24</v>
      </c>
      <c r="C320">
        <v>959</v>
      </c>
      <c r="D320">
        <v>308</v>
      </c>
    </row>
    <row r="321" spans="2:4" x14ac:dyDescent="0.2">
      <c r="B321">
        <v>24</v>
      </c>
      <c r="C321">
        <v>962</v>
      </c>
      <c r="D321">
        <v>309</v>
      </c>
    </row>
    <row r="322" spans="2:4" x14ac:dyDescent="0.2">
      <c r="B322">
        <v>24</v>
      </c>
      <c r="C322">
        <v>965</v>
      </c>
      <c r="D322">
        <v>310</v>
      </c>
    </row>
    <row r="323" spans="2:4" x14ac:dyDescent="0.2">
      <c r="B323">
        <v>24</v>
      </c>
      <c r="C323">
        <v>968</v>
      </c>
      <c r="D323">
        <v>311</v>
      </c>
    </row>
    <row r="324" spans="2:4" x14ac:dyDescent="0.2">
      <c r="B324">
        <v>24</v>
      </c>
      <c r="C324">
        <v>971</v>
      </c>
      <c r="D324">
        <v>312</v>
      </c>
    </row>
    <row r="325" spans="2:4" x14ac:dyDescent="0.2">
      <c r="B325">
        <v>24</v>
      </c>
      <c r="C325">
        <v>974</v>
      </c>
      <c r="D325">
        <v>313</v>
      </c>
    </row>
    <row r="326" spans="2:4" x14ac:dyDescent="0.2">
      <c r="B326">
        <v>24</v>
      </c>
      <c r="C326">
        <v>977</v>
      </c>
      <c r="D326">
        <v>314</v>
      </c>
    </row>
    <row r="327" spans="2:4" x14ac:dyDescent="0.2">
      <c r="B327">
        <v>24</v>
      </c>
      <c r="C327">
        <v>983</v>
      </c>
      <c r="D327">
        <v>316</v>
      </c>
    </row>
    <row r="328" spans="2:4" x14ac:dyDescent="0.2">
      <c r="B328">
        <v>24</v>
      </c>
      <c r="C328">
        <v>1027</v>
      </c>
      <c r="D328">
        <v>330</v>
      </c>
    </row>
    <row r="329" spans="2:4" x14ac:dyDescent="0.2">
      <c r="B329">
        <v>25</v>
      </c>
      <c r="C329">
        <v>980</v>
      </c>
      <c r="D329">
        <v>315</v>
      </c>
    </row>
    <row r="330" spans="2:4" x14ac:dyDescent="0.2">
      <c r="B330">
        <v>25</v>
      </c>
      <c r="C330">
        <v>986</v>
      </c>
      <c r="D330">
        <v>317</v>
      </c>
    </row>
    <row r="331" spans="2:4" x14ac:dyDescent="0.2">
      <c r="B331">
        <v>25</v>
      </c>
      <c r="C331">
        <v>989</v>
      </c>
      <c r="D331">
        <v>318</v>
      </c>
    </row>
    <row r="332" spans="2:4" x14ac:dyDescent="0.2">
      <c r="B332">
        <v>25</v>
      </c>
      <c r="C332">
        <v>992</v>
      </c>
      <c r="D332">
        <v>319</v>
      </c>
    </row>
    <row r="333" spans="2:4" x14ac:dyDescent="0.2">
      <c r="B333">
        <v>25</v>
      </c>
      <c r="C333">
        <v>996</v>
      </c>
      <c r="D333">
        <v>320</v>
      </c>
    </row>
    <row r="334" spans="2:4" x14ac:dyDescent="0.2">
      <c r="B334">
        <v>25</v>
      </c>
      <c r="C334">
        <v>999</v>
      </c>
      <c r="D334">
        <v>321</v>
      </c>
    </row>
    <row r="335" spans="2:4" x14ac:dyDescent="0.2">
      <c r="B335">
        <v>25</v>
      </c>
      <c r="C335">
        <v>1002</v>
      </c>
      <c r="D335">
        <v>322</v>
      </c>
    </row>
    <row r="336" spans="2:4" x14ac:dyDescent="0.2">
      <c r="B336">
        <v>25</v>
      </c>
      <c r="C336">
        <v>1005</v>
      </c>
      <c r="D336">
        <v>323</v>
      </c>
    </row>
    <row r="337" spans="2:4" x14ac:dyDescent="0.2">
      <c r="B337">
        <v>25</v>
      </c>
      <c r="C337">
        <v>1008</v>
      </c>
      <c r="D337">
        <v>324</v>
      </c>
    </row>
    <row r="338" spans="2:4" x14ac:dyDescent="0.2">
      <c r="B338">
        <v>25</v>
      </c>
      <c r="C338">
        <v>1011</v>
      </c>
      <c r="D338">
        <v>325</v>
      </c>
    </row>
    <row r="339" spans="2:4" x14ac:dyDescent="0.2">
      <c r="B339">
        <v>25</v>
      </c>
      <c r="C339">
        <v>1015</v>
      </c>
      <c r="D339">
        <v>326</v>
      </c>
    </row>
    <row r="340" spans="2:4" x14ac:dyDescent="0.2">
      <c r="B340">
        <v>25</v>
      </c>
      <c r="C340">
        <v>1018</v>
      </c>
      <c r="D340">
        <v>327</v>
      </c>
    </row>
    <row r="341" spans="2:4" x14ac:dyDescent="0.2">
      <c r="B341">
        <v>25</v>
      </c>
      <c r="C341">
        <v>1021</v>
      </c>
      <c r="D341">
        <v>328</v>
      </c>
    </row>
    <row r="342" spans="2:4" x14ac:dyDescent="0.2">
      <c r="B342">
        <v>25</v>
      </c>
      <c r="C342">
        <v>1024</v>
      </c>
      <c r="D342">
        <v>329</v>
      </c>
    </row>
    <row r="343" spans="2:4" x14ac:dyDescent="0.2">
      <c r="B343">
        <v>26</v>
      </c>
      <c r="C343">
        <v>1030</v>
      </c>
      <c r="D343">
        <v>331</v>
      </c>
    </row>
    <row r="344" spans="2:4" x14ac:dyDescent="0.2">
      <c r="B344">
        <v>26</v>
      </c>
      <c r="C344">
        <v>1033</v>
      </c>
      <c r="D344">
        <v>332</v>
      </c>
    </row>
    <row r="345" spans="2:4" x14ac:dyDescent="0.2">
      <c r="B345">
        <v>26</v>
      </c>
      <c r="C345">
        <v>1036</v>
      </c>
      <c r="D345">
        <v>333</v>
      </c>
    </row>
    <row r="346" spans="2:4" x14ac:dyDescent="0.2">
      <c r="B346">
        <v>26</v>
      </c>
      <c r="C346">
        <v>1039</v>
      </c>
      <c r="D346">
        <v>334</v>
      </c>
    </row>
    <row r="347" spans="2:4" x14ac:dyDescent="0.2">
      <c r="B347">
        <v>26</v>
      </c>
      <c r="C347">
        <v>1042</v>
      </c>
      <c r="D347">
        <v>335</v>
      </c>
    </row>
    <row r="348" spans="2:4" x14ac:dyDescent="0.2">
      <c r="B348">
        <v>26</v>
      </c>
      <c r="C348">
        <v>1045</v>
      </c>
      <c r="D348">
        <v>336</v>
      </c>
    </row>
    <row r="349" spans="2:4" x14ac:dyDescent="0.2">
      <c r="B349">
        <v>26</v>
      </c>
      <c r="C349">
        <v>1048</v>
      </c>
      <c r="D349">
        <v>337</v>
      </c>
    </row>
    <row r="350" spans="2:4" x14ac:dyDescent="0.2">
      <c r="B350">
        <v>26</v>
      </c>
      <c r="C350">
        <v>1051</v>
      </c>
      <c r="D350">
        <v>338</v>
      </c>
    </row>
    <row r="351" spans="2:4" x14ac:dyDescent="0.2">
      <c r="B351">
        <v>26</v>
      </c>
      <c r="C351">
        <v>1054</v>
      </c>
      <c r="D351">
        <v>339</v>
      </c>
    </row>
    <row r="352" spans="2:4" x14ac:dyDescent="0.2">
      <c r="B352">
        <v>26</v>
      </c>
      <c r="C352">
        <v>1058</v>
      </c>
      <c r="D352">
        <v>340</v>
      </c>
    </row>
    <row r="353" spans="2:4" x14ac:dyDescent="0.2">
      <c r="B353">
        <v>26</v>
      </c>
      <c r="C353">
        <v>1061</v>
      </c>
      <c r="D353">
        <v>341</v>
      </c>
    </row>
    <row r="354" spans="2:4" x14ac:dyDescent="0.2">
      <c r="B354">
        <v>26</v>
      </c>
      <c r="C354">
        <v>1064</v>
      </c>
      <c r="D354">
        <v>342</v>
      </c>
    </row>
    <row r="355" spans="2:4" x14ac:dyDescent="0.2">
      <c r="B355">
        <v>26</v>
      </c>
      <c r="C355">
        <v>1067</v>
      </c>
      <c r="D355">
        <v>343</v>
      </c>
    </row>
    <row r="356" spans="2:4" x14ac:dyDescent="0.2">
      <c r="B356">
        <v>26</v>
      </c>
      <c r="C356">
        <v>1074</v>
      </c>
      <c r="D356">
        <v>345</v>
      </c>
    </row>
    <row r="357" spans="2:4" x14ac:dyDescent="0.2">
      <c r="B357">
        <v>26</v>
      </c>
      <c r="C357">
        <v>1080</v>
      </c>
      <c r="D357">
        <v>347</v>
      </c>
    </row>
    <row r="358" spans="2:4" x14ac:dyDescent="0.2">
      <c r="B358">
        <v>26</v>
      </c>
      <c r="C358">
        <v>1083</v>
      </c>
      <c r="D358">
        <v>348</v>
      </c>
    </row>
    <row r="359" spans="2:4" x14ac:dyDescent="0.2">
      <c r="B359">
        <v>27</v>
      </c>
      <c r="C359">
        <v>1071</v>
      </c>
      <c r="D359">
        <v>344</v>
      </c>
    </row>
    <row r="360" spans="2:4" x14ac:dyDescent="0.2">
      <c r="B360">
        <v>27</v>
      </c>
      <c r="C360">
        <v>1077</v>
      </c>
      <c r="D360">
        <v>346</v>
      </c>
    </row>
    <row r="361" spans="2:4" x14ac:dyDescent="0.2">
      <c r="B361">
        <v>27</v>
      </c>
      <c r="C361">
        <v>1086</v>
      </c>
      <c r="D361">
        <v>349</v>
      </c>
    </row>
    <row r="362" spans="2:4" x14ac:dyDescent="0.2">
      <c r="B362">
        <v>27</v>
      </c>
      <c r="C362">
        <v>1089</v>
      </c>
      <c r="D362">
        <v>350</v>
      </c>
    </row>
    <row r="363" spans="2:4" x14ac:dyDescent="0.2">
      <c r="B363">
        <v>27</v>
      </c>
      <c r="C363">
        <v>1092</v>
      </c>
      <c r="D363">
        <v>351</v>
      </c>
    </row>
    <row r="364" spans="2:4" x14ac:dyDescent="0.2">
      <c r="B364">
        <v>27</v>
      </c>
      <c r="C364">
        <v>1095</v>
      </c>
      <c r="D364">
        <v>352</v>
      </c>
    </row>
    <row r="365" spans="2:4" x14ac:dyDescent="0.2">
      <c r="B365">
        <v>27</v>
      </c>
      <c r="C365">
        <v>1098</v>
      </c>
      <c r="D365">
        <v>353</v>
      </c>
    </row>
    <row r="366" spans="2:4" x14ac:dyDescent="0.2">
      <c r="B366">
        <v>27</v>
      </c>
      <c r="C366">
        <v>1101</v>
      </c>
      <c r="D366">
        <v>354</v>
      </c>
    </row>
    <row r="367" spans="2:4" x14ac:dyDescent="0.2">
      <c r="B367">
        <v>27</v>
      </c>
      <c r="C367">
        <v>1104</v>
      </c>
      <c r="D367">
        <v>355</v>
      </c>
    </row>
    <row r="368" spans="2:4" x14ac:dyDescent="0.2">
      <c r="B368">
        <v>27</v>
      </c>
      <c r="C368">
        <v>1107</v>
      </c>
      <c r="D368">
        <v>356</v>
      </c>
    </row>
    <row r="369" spans="2:4" x14ac:dyDescent="0.2">
      <c r="B369">
        <v>27</v>
      </c>
      <c r="C369">
        <v>1110</v>
      </c>
      <c r="D369">
        <v>357</v>
      </c>
    </row>
    <row r="370" spans="2:4" x14ac:dyDescent="0.2">
      <c r="B370">
        <v>27</v>
      </c>
      <c r="C370">
        <v>1113</v>
      </c>
      <c r="D370">
        <v>358</v>
      </c>
    </row>
    <row r="371" spans="2:4" x14ac:dyDescent="0.2">
      <c r="B371">
        <v>27</v>
      </c>
      <c r="C371">
        <v>1116</v>
      </c>
      <c r="D371">
        <v>359</v>
      </c>
    </row>
    <row r="372" spans="2:4" x14ac:dyDescent="0.2">
      <c r="B372">
        <v>27</v>
      </c>
      <c r="C372">
        <v>1125</v>
      </c>
      <c r="D372">
        <v>362</v>
      </c>
    </row>
    <row r="373" spans="2:4" x14ac:dyDescent="0.2">
      <c r="B373">
        <v>27</v>
      </c>
      <c r="C373">
        <v>1128</v>
      </c>
      <c r="D373">
        <v>363</v>
      </c>
    </row>
    <row r="374" spans="2:4" x14ac:dyDescent="0.2">
      <c r="B374">
        <v>27</v>
      </c>
      <c r="C374">
        <v>1134</v>
      </c>
      <c r="D374">
        <v>365</v>
      </c>
    </row>
    <row r="375" spans="2:4" x14ac:dyDescent="0.2">
      <c r="B375">
        <v>27</v>
      </c>
      <c r="C375">
        <v>1137</v>
      </c>
      <c r="D375">
        <v>366</v>
      </c>
    </row>
    <row r="376" spans="2:4" x14ac:dyDescent="0.2">
      <c r="B376">
        <v>28</v>
      </c>
      <c r="C376">
        <v>1119</v>
      </c>
      <c r="D376">
        <v>360</v>
      </c>
    </row>
    <row r="377" spans="2:4" x14ac:dyDescent="0.2">
      <c r="B377">
        <v>28</v>
      </c>
      <c r="C377">
        <v>1122</v>
      </c>
      <c r="D377">
        <v>361</v>
      </c>
    </row>
    <row r="378" spans="2:4" x14ac:dyDescent="0.2">
      <c r="B378">
        <v>28</v>
      </c>
      <c r="C378">
        <v>1131</v>
      </c>
      <c r="D378">
        <v>364</v>
      </c>
    </row>
    <row r="379" spans="2:4" x14ac:dyDescent="0.2">
      <c r="B379">
        <v>28</v>
      </c>
      <c r="C379">
        <v>1141</v>
      </c>
      <c r="D379">
        <v>367</v>
      </c>
    </row>
    <row r="380" spans="2:4" x14ac:dyDescent="0.2">
      <c r="B380">
        <v>29</v>
      </c>
      <c r="C380">
        <v>1144</v>
      </c>
      <c r="D380">
        <v>368</v>
      </c>
    </row>
    <row r="381" spans="2:4" x14ac:dyDescent="0.2">
      <c r="B381">
        <v>29</v>
      </c>
      <c r="C381">
        <v>1147</v>
      </c>
      <c r="D381">
        <v>369</v>
      </c>
    </row>
    <row r="382" spans="2:4" x14ac:dyDescent="0.2">
      <c r="B382">
        <v>29</v>
      </c>
      <c r="C382">
        <v>1150</v>
      </c>
      <c r="D382">
        <v>370</v>
      </c>
    </row>
    <row r="383" spans="2:4" x14ac:dyDescent="0.2">
      <c r="B383">
        <v>29</v>
      </c>
      <c r="C383">
        <v>1153</v>
      </c>
      <c r="D383">
        <v>371</v>
      </c>
    </row>
    <row r="384" spans="2:4" x14ac:dyDescent="0.2">
      <c r="B384">
        <v>29</v>
      </c>
      <c r="C384">
        <v>1156</v>
      </c>
      <c r="D384">
        <v>372</v>
      </c>
    </row>
    <row r="385" spans="2:4" x14ac:dyDescent="0.2">
      <c r="B385">
        <v>29</v>
      </c>
      <c r="C385">
        <v>1159</v>
      </c>
      <c r="D385">
        <v>373</v>
      </c>
    </row>
    <row r="386" spans="2:4" x14ac:dyDescent="0.2">
      <c r="B386">
        <v>29</v>
      </c>
      <c r="C386">
        <v>1162</v>
      </c>
      <c r="D386">
        <v>374</v>
      </c>
    </row>
    <row r="387" spans="2:4" x14ac:dyDescent="0.2">
      <c r="B387">
        <v>29</v>
      </c>
      <c r="C387">
        <v>1165</v>
      </c>
      <c r="D387">
        <v>375</v>
      </c>
    </row>
    <row r="388" spans="2:4" x14ac:dyDescent="0.2">
      <c r="B388">
        <v>29</v>
      </c>
      <c r="C388">
        <v>1169</v>
      </c>
      <c r="D388">
        <v>376</v>
      </c>
    </row>
    <row r="389" spans="2:4" x14ac:dyDescent="0.2">
      <c r="B389">
        <v>29</v>
      </c>
      <c r="C389">
        <v>1172</v>
      </c>
      <c r="D389">
        <v>377</v>
      </c>
    </row>
    <row r="390" spans="2:4" x14ac:dyDescent="0.2">
      <c r="B390">
        <v>29</v>
      </c>
      <c r="C390">
        <v>1176</v>
      </c>
      <c r="D390">
        <v>378</v>
      </c>
    </row>
    <row r="391" spans="2:4" x14ac:dyDescent="0.2">
      <c r="B391">
        <v>29</v>
      </c>
      <c r="C391">
        <v>1179</v>
      </c>
      <c r="D391">
        <v>379</v>
      </c>
    </row>
    <row r="392" spans="2:4" x14ac:dyDescent="0.2">
      <c r="B392">
        <v>29</v>
      </c>
      <c r="C392">
        <v>1182</v>
      </c>
      <c r="D392">
        <v>380</v>
      </c>
    </row>
    <row r="393" spans="2:4" x14ac:dyDescent="0.2">
      <c r="B393">
        <v>29</v>
      </c>
      <c r="C393">
        <v>1185</v>
      </c>
      <c r="D393">
        <v>381</v>
      </c>
    </row>
    <row r="394" spans="2:4" x14ac:dyDescent="0.2">
      <c r="B394">
        <v>29</v>
      </c>
      <c r="C394">
        <v>1188</v>
      </c>
      <c r="D394">
        <v>382</v>
      </c>
    </row>
    <row r="395" spans="2:4" x14ac:dyDescent="0.2">
      <c r="B395">
        <v>29</v>
      </c>
      <c r="C395">
        <v>1191</v>
      </c>
      <c r="D395">
        <v>383</v>
      </c>
    </row>
    <row r="396" spans="2:4" x14ac:dyDescent="0.2">
      <c r="B396">
        <v>30</v>
      </c>
      <c r="C396">
        <v>1194</v>
      </c>
      <c r="D396">
        <v>384</v>
      </c>
    </row>
    <row r="397" spans="2:4" x14ac:dyDescent="0.2">
      <c r="B397">
        <v>30</v>
      </c>
      <c r="C397">
        <v>1197</v>
      </c>
      <c r="D397">
        <v>385</v>
      </c>
    </row>
    <row r="398" spans="2:4" x14ac:dyDescent="0.2">
      <c r="B398">
        <v>30</v>
      </c>
      <c r="C398">
        <v>1201</v>
      </c>
      <c r="D398">
        <v>386</v>
      </c>
    </row>
    <row r="399" spans="2:4" x14ac:dyDescent="0.2">
      <c r="B399">
        <v>30</v>
      </c>
      <c r="C399">
        <v>1204</v>
      </c>
      <c r="D399">
        <v>387</v>
      </c>
    </row>
    <row r="400" spans="2:4" x14ac:dyDescent="0.2">
      <c r="B400">
        <v>30</v>
      </c>
      <c r="C400">
        <v>1207</v>
      </c>
      <c r="D400">
        <v>388</v>
      </c>
    </row>
    <row r="401" spans="2:4" x14ac:dyDescent="0.2">
      <c r="B401">
        <v>30</v>
      </c>
      <c r="C401">
        <v>1211</v>
      </c>
      <c r="D401">
        <v>389</v>
      </c>
    </row>
    <row r="402" spans="2:4" x14ac:dyDescent="0.2">
      <c r="B402">
        <v>30</v>
      </c>
      <c r="C402">
        <v>1214</v>
      </c>
      <c r="D402">
        <v>390</v>
      </c>
    </row>
    <row r="403" spans="2:4" x14ac:dyDescent="0.2">
      <c r="B403">
        <v>30</v>
      </c>
      <c r="C403">
        <v>1218</v>
      </c>
      <c r="D403">
        <v>391</v>
      </c>
    </row>
    <row r="404" spans="2:4" x14ac:dyDescent="0.2">
      <c r="B404">
        <v>30</v>
      </c>
      <c r="C404">
        <v>1221</v>
      </c>
      <c r="D404">
        <v>392</v>
      </c>
    </row>
    <row r="405" spans="2:4" x14ac:dyDescent="0.2">
      <c r="B405">
        <v>30</v>
      </c>
      <c r="C405">
        <v>1224</v>
      </c>
      <c r="D405">
        <v>393</v>
      </c>
    </row>
    <row r="406" spans="2:4" x14ac:dyDescent="0.2">
      <c r="B406">
        <v>30</v>
      </c>
      <c r="C406">
        <v>1227</v>
      </c>
      <c r="D406">
        <v>394</v>
      </c>
    </row>
    <row r="407" spans="2:4" x14ac:dyDescent="0.2">
      <c r="B407">
        <v>30</v>
      </c>
      <c r="C407">
        <v>1230</v>
      </c>
      <c r="D407">
        <v>395</v>
      </c>
    </row>
    <row r="408" spans="2:4" x14ac:dyDescent="0.2">
      <c r="B408">
        <v>30</v>
      </c>
      <c r="C408">
        <v>1262</v>
      </c>
      <c r="D408">
        <v>405</v>
      </c>
    </row>
    <row r="409" spans="2:4" x14ac:dyDescent="0.2">
      <c r="B409">
        <v>31</v>
      </c>
      <c r="C409">
        <v>1233</v>
      </c>
      <c r="D409">
        <v>396</v>
      </c>
    </row>
    <row r="410" spans="2:4" x14ac:dyDescent="0.2">
      <c r="B410">
        <v>31</v>
      </c>
      <c r="C410">
        <v>1237</v>
      </c>
      <c r="D410">
        <v>397</v>
      </c>
    </row>
    <row r="411" spans="2:4" x14ac:dyDescent="0.2">
      <c r="B411">
        <v>31</v>
      </c>
      <c r="C411">
        <v>1240</v>
      </c>
      <c r="D411">
        <v>398</v>
      </c>
    </row>
    <row r="412" spans="2:4" x14ac:dyDescent="0.2">
      <c r="B412">
        <v>31</v>
      </c>
      <c r="C412">
        <v>1243</v>
      </c>
      <c r="D412">
        <v>399</v>
      </c>
    </row>
    <row r="413" spans="2:4" x14ac:dyDescent="0.2">
      <c r="B413">
        <v>31</v>
      </c>
      <c r="C413">
        <v>1246</v>
      </c>
      <c r="D413">
        <v>400</v>
      </c>
    </row>
    <row r="414" spans="2:4" x14ac:dyDescent="0.2">
      <c r="B414">
        <v>31</v>
      </c>
      <c r="C414">
        <v>1249</v>
      </c>
      <c r="D414">
        <v>401</v>
      </c>
    </row>
    <row r="415" spans="2:4" x14ac:dyDescent="0.2">
      <c r="B415">
        <v>31</v>
      </c>
      <c r="C415">
        <v>1252</v>
      </c>
      <c r="D415">
        <v>402</v>
      </c>
    </row>
    <row r="416" spans="2:4" x14ac:dyDescent="0.2">
      <c r="B416">
        <v>31</v>
      </c>
      <c r="C416">
        <v>1256</v>
      </c>
      <c r="D416">
        <v>403</v>
      </c>
    </row>
    <row r="417" spans="2:4" x14ac:dyDescent="0.2">
      <c r="B417">
        <v>31</v>
      </c>
      <c r="C417">
        <v>1259</v>
      </c>
      <c r="D417">
        <v>404</v>
      </c>
    </row>
    <row r="418" spans="2:4" x14ac:dyDescent="0.2">
      <c r="B418">
        <v>31</v>
      </c>
      <c r="C418">
        <v>1265</v>
      </c>
      <c r="D418">
        <v>406</v>
      </c>
    </row>
    <row r="419" spans="2:4" x14ac:dyDescent="0.2">
      <c r="B419">
        <v>31</v>
      </c>
      <c r="C419">
        <v>1268</v>
      </c>
      <c r="D419">
        <v>407</v>
      </c>
    </row>
    <row r="420" spans="2:4" x14ac:dyDescent="0.2">
      <c r="B420">
        <v>31</v>
      </c>
      <c r="C420">
        <v>1272</v>
      </c>
      <c r="D420">
        <v>408</v>
      </c>
    </row>
    <row r="421" spans="2:4" x14ac:dyDescent="0.2">
      <c r="B421">
        <v>31</v>
      </c>
      <c r="C421">
        <v>1276</v>
      </c>
      <c r="D421">
        <v>409</v>
      </c>
    </row>
    <row r="422" spans="2:4" x14ac:dyDescent="0.2">
      <c r="B422">
        <v>31</v>
      </c>
      <c r="C422">
        <v>1279</v>
      </c>
      <c r="D422">
        <v>410</v>
      </c>
    </row>
    <row r="423" spans="2:4" x14ac:dyDescent="0.2">
      <c r="B423">
        <v>31</v>
      </c>
      <c r="C423">
        <v>1291</v>
      </c>
      <c r="D423">
        <v>414</v>
      </c>
    </row>
    <row r="424" spans="2:4" x14ac:dyDescent="0.2">
      <c r="B424">
        <v>31</v>
      </c>
      <c r="C424">
        <v>1297</v>
      </c>
      <c r="D424">
        <v>416</v>
      </c>
    </row>
    <row r="425" spans="2:4" x14ac:dyDescent="0.2">
      <c r="B425">
        <v>31</v>
      </c>
      <c r="C425">
        <v>1313</v>
      </c>
      <c r="D425">
        <v>421</v>
      </c>
    </row>
    <row r="426" spans="2:4" x14ac:dyDescent="0.2">
      <c r="B426">
        <v>32</v>
      </c>
      <c r="C426">
        <v>1282</v>
      </c>
      <c r="D426">
        <v>411</v>
      </c>
    </row>
    <row r="427" spans="2:4" x14ac:dyDescent="0.2">
      <c r="B427">
        <v>32</v>
      </c>
      <c r="C427">
        <v>1285</v>
      </c>
      <c r="D427">
        <v>412</v>
      </c>
    </row>
    <row r="428" spans="2:4" x14ac:dyDescent="0.2">
      <c r="B428">
        <v>32</v>
      </c>
      <c r="C428">
        <v>1288</v>
      </c>
      <c r="D428">
        <v>413</v>
      </c>
    </row>
    <row r="429" spans="2:4" x14ac:dyDescent="0.2">
      <c r="B429">
        <v>32</v>
      </c>
      <c r="C429">
        <v>1294</v>
      </c>
      <c r="D429">
        <v>415</v>
      </c>
    </row>
    <row r="430" spans="2:4" x14ac:dyDescent="0.2">
      <c r="B430">
        <v>32</v>
      </c>
      <c r="C430">
        <v>1300</v>
      </c>
      <c r="D430">
        <v>417</v>
      </c>
    </row>
    <row r="431" spans="2:4" x14ac:dyDescent="0.2">
      <c r="B431">
        <v>32</v>
      </c>
      <c r="C431">
        <v>1304</v>
      </c>
      <c r="D431">
        <v>418</v>
      </c>
    </row>
    <row r="432" spans="2:4" x14ac:dyDescent="0.2">
      <c r="B432">
        <v>32</v>
      </c>
      <c r="C432">
        <v>1307</v>
      </c>
      <c r="D432">
        <v>419</v>
      </c>
    </row>
    <row r="433" spans="2:4" x14ac:dyDescent="0.2">
      <c r="B433">
        <v>32</v>
      </c>
      <c r="C433">
        <v>1310</v>
      </c>
      <c r="D433">
        <v>420</v>
      </c>
    </row>
    <row r="434" spans="2:4" x14ac:dyDescent="0.2">
      <c r="B434">
        <v>32</v>
      </c>
      <c r="C434">
        <v>1316</v>
      </c>
      <c r="D434">
        <v>422</v>
      </c>
    </row>
    <row r="435" spans="2:4" x14ac:dyDescent="0.2">
      <c r="B435">
        <v>32</v>
      </c>
      <c r="C435">
        <v>1319</v>
      </c>
      <c r="D435">
        <v>423</v>
      </c>
    </row>
    <row r="436" spans="2:4" x14ac:dyDescent="0.2">
      <c r="B436">
        <v>32</v>
      </c>
      <c r="C436">
        <v>1332</v>
      </c>
      <c r="D436">
        <v>427</v>
      </c>
    </row>
    <row r="437" spans="2:4" x14ac:dyDescent="0.2">
      <c r="B437">
        <v>33</v>
      </c>
      <c r="C437">
        <v>1323</v>
      </c>
      <c r="D437">
        <v>424</v>
      </c>
    </row>
    <row r="438" spans="2:4" x14ac:dyDescent="0.2">
      <c r="B438">
        <v>33</v>
      </c>
      <c r="C438">
        <v>1326</v>
      </c>
      <c r="D438">
        <v>425</v>
      </c>
    </row>
    <row r="439" spans="2:4" x14ac:dyDescent="0.2">
      <c r="B439">
        <v>33</v>
      </c>
      <c r="C439">
        <v>1329</v>
      </c>
      <c r="D439">
        <v>426</v>
      </c>
    </row>
    <row r="440" spans="2:4" x14ac:dyDescent="0.2">
      <c r="B440">
        <v>33</v>
      </c>
      <c r="C440">
        <v>1335</v>
      </c>
      <c r="D440">
        <v>428</v>
      </c>
    </row>
    <row r="441" spans="2:4" x14ac:dyDescent="0.2">
      <c r="B441">
        <v>33</v>
      </c>
      <c r="C441">
        <v>1338</v>
      </c>
      <c r="D441">
        <v>429</v>
      </c>
    </row>
    <row r="442" spans="2:4" x14ac:dyDescent="0.2">
      <c r="B442">
        <v>33</v>
      </c>
      <c r="C442">
        <v>1341</v>
      </c>
      <c r="D442">
        <v>430</v>
      </c>
    </row>
    <row r="443" spans="2:4" x14ac:dyDescent="0.2">
      <c r="B443">
        <v>33</v>
      </c>
      <c r="C443">
        <v>1344</v>
      </c>
      <c r="D443">
        <v>431</v>
      </c>
    </row>
    <row r="444" spans="2:4" x14ac:dyDescent="0.2">
      <c r="B444">
        <v>33</v>
      </c>
      <c r="C444">
        <v>1347</v>
      </c>
      <c r="D444">
        <v>432</v>
      </c>
    </row>
    <row r="445" spans="2:4" x14ac:dyDescent="0.2">
      <c r="B445">
        <v>33</v>
      </c>
      <c r="C445">
        <v>1351</v>
      </c>
      <c r="D445">
        <v>433</v>
      </c>
    </row>
    <row r="446" spans="2:4" x14ac:dyDescent="0.2">
      <c r="B446">
        <v>33</v>
      </c>
      <c r="C446">
        <v>1354</v>
      </c>
      <c r="D446">
        <v>434</v>
      </c>
    </row>
    <row r="447" spans="2:4" x14ac:dyDescent="0.2">
      <c r="B447">
        <v>33</v>
      </c>
      <c r="C447">
        <v>1358</v>
      </c>
      <c r="D447">
        <v>435</v>
      </c>
    </row>
    <row r="448" spans="2:4" x14ac:dyDescent="0.2">
      <c r="B448">
        <v>33</v>
      </c>
      <c r="C448">
        <v>1361</v>
      </c>
      <c r="D448">
        <v>436</v>
      </c>
    </row>
    <row r="449" spans="2:4" x14ac:dyDescent="0.2">
      <c r="B449">
        <v>33</v>
      </c>
      <c r="C449">
        <v>1364</v>
      </c>
      <c r="D449">
        <v>437</v>
      </c>
    </row>
    <row r="450" spans="2:4" x14ac:dyDescent="0.2">
      <c r="B450">
        <v>33</v>
      </c>
      <c r="C450">
        <v>1367</v>
      </c>
      <c r="D450">
        <v>438</v>
      </c>
    </row>
    <row r="451" spans="2:4" x14ac:dyDescent="0.2">
      <c r="B451">
        <v>33</v>
      </c>
      <c r="C451">
        <v>1370</v>
      </c>
      <c r="D451">
        <v>439</v>
      </c>
    </row>
    <row r="452" spans="2:4" x14ac:dyDescent="0.2">
      <c r="B452">
        <v>34</v>
      </c>
      <c r="C452">
        <v>1373</v>
      </c>
      <c r="D452">
        <v>440</v>
      </c>
    </row>
    <row r="453" spans="2:4" x14ac:dyDescent="0.2">
      <c r="B453">
        <v>34</v>
      </c>
      <c r="C453">
        <v>1376</v>
      </c>
      <c r="D453">
        <v>441</v>
      </c>
    </row>
    <row r="454" spans="2:4" x14ac:dyDescent="0.2">
      <c r="B454">
        <v>34</v>
      </c>
      <c r="C454">
        <v>1379</v>
      </c>
      <c r="D454">
        <v>442</v>
      </c>
    </row>
    <row r="455" spans="2:4" x14ac:dyDescent="0.2">
      <c r="B455">
        <v>34</v>
      </c>
      <c r="C455">
        <v>1382</v>
      </c>
      <c r="D455">
        <v>443</v>
      </c>
    </row>
    <row r="456" spans="2:4" x14ac:dyDescent="0.2">
      <c r="B456">
        <v>34</v>
      </c>
      <c r="C456">
        <v>1385</v>
      </c>
      <c r="D456">
        <v>444</v>
      </c>
    </row>
    <row r="457" spans="2:4" x14ac:dyDescent="0.2">
      <c r="B457">
        <v>34</v>
      </c>
      <c r="C457">
        <v>1388</v>
      </c>
      <c r="D457">
        <v>445</v>
      </c>
    </row>
    <row r="458" spans="2:4" x14ac:dyDescent="0.2">
      <c r="B458">
        <v>34</v>
      </c>
      <c r="C458">
        <v>1391</v>
      </c>
      <c r="D458">
        <v>446</v>
      </c>
    </row>
    <row r="459" spans="2:4" x14ac:dyDescent="0.2">
      <c r="B459">
        <v>34</v>
      </c>
      <c r="C459">
        <v>1394</v>
      </c>
      <c r="D459">
        <v>447</v>
      </c>
    </row>
    <row r="460" spans="2:4" x14ac:dyDescent="0.2">
      <c r="B460">
        <v>34</v>
      </c>
      <c r="C460">
        <v>1397</v>
      </c>
      <c r="D460">
        <v>448</v>
      </c>
    </row>
    <row r="461" spans="2:4" x14ac:dyDescent="0.2">
      <c r="B461">
        <v>34</v>
      </c>
      <c r="C461">
        <v>1400</v>
      </c>
      <c r="D461">
        <v>449</v>
      </c>
    </row>
    <row r="462" spans="2:4" x14ac:dyDescent="0.2">
      <c r="B462">
        <v>34</v>
      </c>
      <c r="C462">
        <v>1403</v>
      </c>
      <c r="D462">
        <v>450</v>
      </c>
    </row>
    <row r="463" spans="2:4" x14ac:dyDescent="0.2">
      <c r="B463">
        <v>34</v>
      </c>
      <c r="C463">
        <v>1406</v>
      </c>
      <c r="D463">
        <v>451</v>
      </c>
    </row>
    <row r="464" spans="2:4" x14ac:dyDescent="0.2">
      <c r="B464">
        <v>34</v>
      </c>
      <c r="C464">
        <v>1409</v>
      </c>
      <c r="D464">
        <v>452</v>
      </c>
    </row>
    <row r="465" spans="2:4" x14ac:dyDescent="0.2">
      <c r="B465">
        <v>34</v>
      </c>
      <c r="C465">
        <v>1412</v>
      </c>
      <c r="D465">
        <v>453</v>
      </c>
    </row>
    <row r="466" spans="2:4" x14ac:dyDescent="0.2">
      <c r="B466">
        <v>34</v>
      </c>
      <c r="C466">
        <v>1415</v>
      </c>
      <c r="D466">
        <v>454</v>
      </c>
    </row>
    <row r="467" spans="2:4" x14ac:dyDescent="0.2">
      <c r="B467">
        <v>35</v>
      </c>
      <c r="C467">
        <v>1418</v>
      </c>
      <c r="D467">
        <v>455</v>
      </c>
    </row>
    <row r="468" spans="2:4" x14ac:dyDescent="0.2">
      <c r="B468">
        <v>35</v>
      </c>
      <c r="C468">
        <v>1421</v>
      </c>
      <c r="D468">
        <v>456</v>
      </c>
    </row>
    <row r="469" spans="2:4" x14ac:dyDescent="0.2">
      <c r="B469">
        <v>35</v>
      </c>
      <c r="C469">
        <v>1424</v>
      </c>
      <c r="D469">
        <v>457</v>
      </c>
    </row>
    <row r="470" spans="2:4" x14ac:dyDescent="0.2">
      <c r="B470">
        <v>35</v>
      </c>
      <c r="C470">
        <v>1427</v>
      </c>
      <c r="D470">
        <v>458</v>
      </c>
    </row>
    <row r="471" spans="2:4" x14ac:dyDescent="0.2">
      <c r="B471">
        <v>35</v>
      </c>
      <c r="C471">
        <v>1430</v>
      </c>
      <c r="D471">
        <v>459</v>
      </c>
    </row>
    <row r="472" spans="2:4" x14ac:dyDescent="0.2">
      <c r="B472">
        <v>35</v>
      </c>
      <c r="C472">
        <v>1434</v>
      </c>
      <c r="D472">
        <v>460</v>
      </c>
    </row>
    <row r="473" spans="2:4" x14ac:dyDescent="0.2">
      <c r="B473">
        <v>35</v>
      </c>
      <c r="C473">
        <v>1437</v>
      </c>
      <c r="D473">
        <v>461</v>
      </c>
    </row>
    <row r="474" spans="2:4" x14ac:dyDescent="0.2">
      <c r="B474">
        <v>35</v>
      </c>
      <c r="C474">
        <v>1440</v>
      </c>
      <c r="D474">
        <v>462</v>
      </c>
    </row>
    <row r="475" spans="2:4" x14ac:dyDescent="0.2">
      <c r="B475">
        <v>35</v>
      </c>
      <c r="C475">
        <v>1444</v>
      </c>
      <c r="D475">
        <v>463</v>
      </c>
    </row>
    <row r="476" spans="2:4" x14ac:dyDescent="0.2">
      <c r="B476">
        <v>35</v>
      </c>
      <c r="C476">
        <v>1447</v>
      </c>
      <c r="D476">
        <v>464</v>
      </c>
    </row>
    <row r="477" spans="2:4" x14ac:dyDescent="0.2">
      <c r="B477">
        <v>35</v>
      </c>
      <c r="C477">
        <v>1450</v>
      </c>
      <c r="D477">
        <v>465</v>
      </c>
    </row>
    <row r="478" spans="2:4" x14ac:dyDescent="0.2">
      <c r="B478">
        <v>35</v>
      </c>
      <c r="C478">
        <v>1453</v>
      </c>
      <c r="D478">
        <v>466</v>
      </c>
    </row>
    <row r="479" spans="2:4" x14ac:dyDescent="0.2">
      <c r="B479">
        <v>35</v>
      </c>
      <c r="C479">
        <v>1456</v>
      </c>
      <c r="D479">
        <v>467</v>
      </c>
    </row>
    <row r="480" spans="2:4" x14ac:dyDescent="0.2">
      <c r="B480">
        <v>35</v>
      </c>
      <c r="C480">
        <v>1459</v>
      </c>
      <c r="D480">
        <v>468</v>
      </c>
    </row>
    <row r="481" spans="2:4" x14ac:dyDescent="0.2">
      <c r="B481">
        <v>35</v>
      </c>
      <c r="C481">
        <v>1462</v>
      </c>
      <c r="D481">
        <v>469</v>
      </c>
    </row>
    <row r="482" spans="2:4" x14ac:dyDescent="0.2">
      <c r="B482">
        <v>35</v>
      </c>
      <c r="C482">
        <v>1465</v>
      </c>
      <c r="D482">
        <v>470</v>
      </c>
    </row>
    <row r="483" spans="2:4" x14ac:dyDescent="0.2">
      <c r="B483">
        <v>35</v>
      </c>
      <c r="C483">
        <v>1468</v>
      </c>
      <c r="D483">
        <v>471</v>
      </c>
    </row>
    <row r="484" spans="2:4" x14ac:dyDescent="0.2">
      <c r="B484">
        <v>35</v>
      </c>
      <c r="C484">
        <v>1471</v>
      </c>
      <c r="D484">
        <v>472</v>
      </c>
    </row>
    <row r="485" spans="2:4" x14ac:dyDescent="0.2">
      <c r="B485">
        <v>35</v>
      </c>
      <c r="C485">
        <v>1480</v>
      </c>
      <c r="D485">
        <v>475</v>
      </c>
    </row>
    <row r="486" spans="2:4" x14ac:dyDescent="0.2">
      <c r="B486">
        <v>35</v>
      </c>
      <c r="C486">
        <v>1486</v>
      </c>
      <c r="D486">
        <v>477</v>
      </c>
    </row>
    <row r="487" spans="2:4" x14ac:dyDescent="0.2">
      <c r="B487">
        <v>35</v>
      </c>
      <c r="C487">
        <v>1492</v>
      </c>
      <c r="D487">
        <v>479</v>
      </c>
    </row>
    <row r="488" spans="2:4" x14ac:dyDescent="0.2">
      <c r="B488">
        <v>35</v>
      </c>
      <c r="C488">
        <v>1498</v>
      </c>
      <c r="D488">
        <v>481</v>
      </c>
    </row>
    <row r="489" spans="2:4" x14ac:dyDescent="0.2">
      <c r="B489">
        <v>36</v>
      </c>
      <c r="C489">
        <v>1474</v>
      </c>
      <c r="D489">
        <v>473</v>
      </c>
    </row>
    <row r="490" spans="2:4" x14ac:dyDescent="0.2">
      <c r="B490">
        <v>36</v>
      </c>
      <c r="C490">
        <v>1477</v>
      </c>
      <c r="D490">
        <v>474</v>
      </c>
    </row>
    <row r="491" spans="2:4" x14ac:dyDescent="0.2">
      <c r="B491">
        <v>36</v>
      </c>
      <c r="C491">
        <v>1483</v>
      </c>
      <c r="D491">
        <v>476</v>
      </c>
    </row>
    <row r="492" spans="2:4" x14ac:dyDescent="0.2">
      <c r="B492">
        <v>36</v>
      </c>
      <c r="C492">
        <v>1489</v>
      </c>
      <c r="D492">
        <v>478</v>
      </c>
    </row>
    <row r="493" spans="2:4" x14ac:dyDescent="0.2">
      <c r="B493">
        <v>36</v>
      </c>
      <c r="C493">
        <v>1495</v>
      </c>
      <c r="D493">
        <v>480</v>
      </c>
    </row>
    <row r="494" spans="2:4" x14ac:dyDescent="0.2">
      <c r="B494">
        <v>37</v>
      </c>
      <c r="C494">
        <v>1501</v>
      </c>
      <c r="D494">
        <v>482</v>
      </c>
    </row>
    <row r="495" spans="2:4" x14ac:dyDescent="0.2">
      <c r="B495">
        <v>37</v>
      </c>
      <c r="C495">
        <v>1504</v>
      </c>
      <c r="D495">
        <v>483</v>
      </c>
    </row>
    <row r="496" spans="2:4" x14ac:dyDescent="0.2">
      <c r="B496">
        <v>37</v>
      </c>
      <c r="C496">
        <v>1507</v>
      </c>
      <c r="D496">
        <v>484</v>
      </c>
    </row>
    <row r="497" spans="2:4" x14ac:dyDescent="0.2">
      <c r="B497">
        <v>37</v>
      </c>
      <c r="C497">
        <v>1510</v>
      </c>
      <c r="D497">
        <v>485</v>
      </c>
    </row>
    <row r="498" spans="2:4" x14ac:dyDescent="0.2">
      <c r="B498">
        <v>37</v>
      </c>
      <c r="C498">
        <v>1513</v>
      </c>
      <c r="D498">
        <v>486</v>
      </c>
    </row>
    <row r="499" spans="2:4" x14ac:dyDescent="0.2">
      <c r="B499">
        <v>37</v>
      </c>
      <c r="C499">
        <v>1516</v>
      </c>
      <c r="D499">
        <v>487</v>
      </c>
    </row>
    <row r="500" spans="2:4" x14ac:dyDescent="0.2">
      <c r="B500">
        <v>37</v>
      </c>
      <c r="C500">
        <v>1519</v>
      </c>
      <c r="D500">
        <v>488</v>
      </c>
    </row>
    <row r="501" spans="2:4" x14ac:dyDescent="0.2">
      <c r="B501">
        <v>37</v>
      </c>
      <c r="C501">
        <v>1522</v>
      </c>
      <c r="D501">
        <v>489</v>
      </c>
    </row>
    <row r="502" spans="2:4" x14ac:dyDescent="0.2">
      <c r="B502">
        <v>37</v>
      </c>
      <c r="C502">
        <v>1525</v>
      </c>
      <c r="D502">
        <v>490</v>
      </c>
    </row>
    <row r="503" spans="2:4" x14ac:dyDescent="0.2">
      <c r="B503">
        <v>37</v>
      </c>
      <c r="C503">
        <v>1529</v>
      </c>
      <c r="D503">
        <v>491</v>
      </c>
    </row>
    <row r="504" spans="2:4" x14ac:dyDescent="0.2">
      <c r="B504">
        <v>37</v>
      </c>
      <c r="C504">
        <v>1532</v>
      </c>
      <c r="D504">
        <v>492</v>
      </c>
    </row>
    <row r="505" spans="2:4" x14ac:dyDescent="0.2">
      <c r="B505">
        <v>37</v>
      </c>
      <c r="C505">
        <v>1535</v>
      </c>
      <c r="D505">
        <v>493</v>
      </c>
    </row>
    <row r="506" spans="2:4" x14ac:dyDescent="0.2">
      <c r="B506">
        <v>37</v>
      </c>
      <c r="C506">
        <v>1538</v>
      </c>
      <c r="D506">
        <v>494</v>
      </c>
    </row>
    <row r="507" spans="2:4" x14ac:dyDescent="0.2">
      <c r="B507">
        <v>37</v>
      </c>
      <c r="C507">
        <v>1541</v>
      </c>
      <c r="D507">
        <v>495</v>
      </c>
    </row>
    <row r="508" spans="2:4" x14ac:dyDescent="0.2">
      <c r="B508">
        <v>37</v>
      </c>
      <c r="C508">
        <v>1544</v>
      </c>
      <c r="D508">
        <v>496</v>
      </c>
    </row>
    <row r="509" spans="2:4" x14ac:dyDescent="0.2">
      <c r="B509">
        <v>38</v>
      </c>
      <c r="C509">
        <v>1547</v>
      </c>
      <c r="D509">
        <v>497</v>
      </c>
    </row>
    <row r="510" spans="2:4" x14ac:dyDescent="0.2">
      <c r="B510">
        <v>38</v>
      </c>
      <c r="C510">
        <v>1550</v>
      </c>
      <c r="D510">
        <v>498</v>
      </c>
    </row>
    <row r="511" spans="2:4" x14ac:dyDescent="0.2">
      <c r="B511">
        <v>38</v>
      </c>
      <c r="C511">
        <v>1553</v>
      </c>
      <c r="D511">
        <v>499</v>
      </c>
    </row>
    <row r="512" spans="2:4" x14ac:dyDescent="0.2">
      <c r="B512">
        <v>38</v>
      </c>
      <c r="C512">
        <v>1556</v>
      </c>
      <c r="D512">
        <v>500</v>
      </c>
    </row>
    <row r="513" spans="2:4" x14ac:dyDescent="0.2">
      <c r="B513">
        <v>38</v>
      </c>
      <c r="C513">
        <v>1559</v>
      </c>
      <c r="D513">
        <v>501</v>
      </c>
    </row>
    <row r="514" spans="2:4" x14ac:dyDescent="0.2">
      <c r="B514">
        <v>38</v>
      </c>
      <c r="C514">
        <v>1562</v>
      </c>
      <c r="D514">
        <v>502</v>
      </c>
    </row>
    <row r="515" spans="2:4" x14ac:dyDescent="0.2">
      <c r="B515">
        <v>38</v>
      </c>
      <c r="C515">
        <v>1566</v>
      </c>
      <c r="D515">
        <v>503</v>
      </c>
    </row>
    <row r="516" spans="2:4" x14ac:dyDescent="0.2">
      <c r="B516">
        <v>38</v>
      </c>
      <c r="C516">
        <v>1569</v>
      </c>
      <c r="D516">
        <v>504</v>
      </c>
    </row>
    <row r="517" spans="2:4" x14ac:dyDescent="0.2">
      <c r="B517">
        <v>38</v>
      </c>
      <c r="C517">
        <v>1573</v>
      </c>
      <c r="D517">
        <v>505</v>
      </c>
    </row>
    <row r="518" spans="2:4" x14ac:dyDescent="0.2">
      <c r="B518">
        <v>38</v>
      </c>
      <c r="C518">
        <v>1576</v>
      </c>
      <c r="D518">
        <v>506</v>
      </c>
    </row>
    <row r="519" spans="2:4" x14ac:dyDescent="0.2">
      <c r="B519">
        <v>38</v>
      </c>
      <c r="C519">
        <v>1580</v>
      </c>
      <c r="D519">
        <v>507</v>
      </c>
    </row>
    <row r="520" spans="2:4" x14ac:dyDescent="0.2">
      <c r="B520">
        <v>38</v>
      </c>
      <c r="C520">
        <v>1583</v>
      </c>
      <c r="D520">
        <v>508</v>
      </c>
    </row>
    <row r="521" spans="2:4" x14ac:dyDescent="0.2">
      <c r="B521">
        <v>38</v>
      </c>
      <c r="C521">
        <v>1586</v>
      </c>
      <c r="D521">
        <v>509</v>
      </c>
    </row>
    <row r="522" spans="2:4" x14ac:dyDescent="0.2">
      <c r="B522">
        <v>38</v>
      </c>
      <c r="C522">
        <v>1621</v>
      </c>
      <c r="D522">
        <v>520</v>
      </c>
    </row>
    <row r="523" spans="2:4" x14ac:dyDescent="0.2">
      <c r="B523">
        <v>39</v>
      </c>
      <c r="C523">
        <v>1589</v>
      </c>
      <c r="D523">
        <v>510</v>
      </c>
    </row>
    <row r="524" spans="2:4" x14ac:dyDescent="0.2">
      <c r="B524">
        <v>39</v>
      </c>
      <c r="C524">
        <v>1592</v>
      </c>
      <c r="D524">
        <v>511</v>
      </c>
    </row>
    <row r="525" spans="2:4" x14ac:dyDescent="0.2">
      <c r="B525">
        <v>39</v>
      </c>
      <c r="C525">
        <v>1595</v>
      </c>
      <c r="D525">
        <v>512</v>
      </c>
    </row>
    <row r="526" spans="2:4" x14ac:dyDescent="0.2">
      <c r="B526">
        <v>39</v>
      </c>
      <c r="C526">
        <v>1599</v>
      </c>
      <c r="D526">
        <v>513</v>
      </c>
    </row>
    <row r="527" spans="2:4" x14ac:dyDescent="0.2">
      <c r="B527">
        <v>39</v>
      </c>
      <c r="C527">
        <v>1602</v>
      </c>
      <c r="D527">
        <v>514</v>
      </c>
    </row>
    <row r="528" spans="2:4" x14ac:dyDescent="0.2">
      <c r="B528">
        <v>39</v>
      </c>
      <c r="C528">
        <v>1605</v>
      </c>
      <c r="D528">
        <v>515</v>
      </c>
    </row>
    <row r="529" spans="2:4" x14ac:dyDescent="0.2">
      <c r="B529">
        <v>39</v>
      </c>
      <c r="C529">
        <v>1608</v>
      </c>
      <c r="D529">
        <v>516</v>
      </c>
    </row>
    <row r="530" spans="2:4" x14ac:dyDescent="0.2">
      <c r="B530">
        <v>39</v>
      </c>
      <c r="C530">
        <v>1612</v>
      </c>
      <c r="D530">
        <v>517</v>
      </c>
    </row>
    <row r="531" spans="2:4" x14ac:dyDescent="0.2">
      <c r="B531">
        <v>39</v>
      </c>
      <c r="C531">
        <v>1615</v>
      </c>
      <c r="D531">
        <v>518</v>
      </c>
    </row>
    <row r="532" spans="2:4" x14ac:dyDescent="0.2">
      <c r="B532">
        <v>39</v>
      </c>
      <c r="C532">
        <v>1618</v>
      </c>
      <c r="D532">
        <v>519</v>
      </c>
    </row>
    <row r="533" spans="2:4" x14ac:dyDescent="0.2">
      <c r="B533">
        <v>39</v>
      </c>
      <c r="C533">
        <v>1625</v>
      </c>
      <c r="D533">
        <v>521</v>
      </c>
    </row>
    <row r="534" spans="2:4" x14ac:dyDescent="0.2">
      <c r="B534">
        <v>39</v>
      </c>
      <c r="C534">
        <v>1628</v>
      </c>
      <c r="D534">
        <v>522</v>
      </c>
    </row>
    <row r="535" spans="2:4" x14ac:dyDescent="0.2">
      <c r="B535">
        <v>39</v>
      </c>
      <c r="C535">
        <v>1643</v>
      </c>
      <c r="D535">
        <v>527</v>
      </c>
    </row>
    <row r="536" spans="2:4" x14ac:dyDescent="0.2">
      <c r="B536">
        <v>39</v>
      </c>
      <c r="C536">
        <v>1653</v>
      </c>
      <c r="D536">
        <v>530</v>
      </c>
    </row>
    <row r="537" spans="2:4" x14ac:dyDescent="0.2">
      <c r="B537">
        <v>40</v>
      </c>
      <c r="C537">
        <v>1631</v>
      </c>
      <c r="D537">
        <v>523</v>
      </c>
    </row>
    <row r="538" spans="2:4" x14ac:dyDescent="0.2">
      <c r="B538">
        <v>40</v>
      </c>
      <c r="C538">
        <v>1634</v>
      </c>
      <c r="D538">
        <v>524</v>
      </c>
    </row>
    <row r="539" spans="2:4" x14ac:dyDescent="0.2">
      <c r="B539">
        <v>40</v>
      </c>
      <c r="C539">
        <v>1637</v>
      </c>
      <c r="D539">
        <v>525</v>
      </c>
    </row>
    <row r="540" spans="2:4" x14ac:dyDescent="0.2">
      <c r="B540">
        <v>40</v>
      </c>
      <c r="C540">
        <v>1640</v>
      </c>
      <c r="D540">
        <v>526</v>
      </c>
    </row>
    <row r="541" spans="2:4" x14ac:dyDescent="0.2">
      <c r="B541">
        <v>40</v>
      </c>
      <c r="C541">
        <v>1646</v>
      </c>
      <c r="D541">
        <v>528</v>
      </c>
    </row>
    <row r="542" spans="2:4" x14ac:dyDescent="0.2">
      <c r="B542">
        <v>40</v>
      </c>
      <c r="C542">
        <v>1650</v>
      </c>
      <c r="D542">
        <v>529</v>
      </c>
    </row>
    <row r="543" spans="2:4" x14ac:dyDescent="0.2">
      <c r="B543">
        <v>40</v>
      </c>
      <c r="C543">
        <v>1656</v>
      </c>
      <c r="D543">
        <v>531</v>
      </c>
    </row>
    <row r="544" spans="2:4" x14ac:dyDescent="0.2">
      <c r="B544">
        <v>40</v>
      </c>
      <c r="C544">
        <v>1659</v>
      </c>
      <c r="D544">
        <v>532</v>
      </c>
    </row>
    <row r="545" spans="2:4" x14ac:dyDescent="0.2">
      <c r="B545">
        <v>40</v>
      </c>
      <c r="C545">
        <v>1668</v>
      </c>
      <c r="D545">
        <v>535</v>
      </c>
    </row>
    <row r="546" spans="2:4" x14ac:dyDescent="0.2">
      <c r="B546">
        <v>40</v>
      </c>
      <c r="C546">
        <v>1687</v>
      </c>
      <c r="D546">
        <v>541</v>
      </c>
    </row>
    <row r="547" spans="2:4" x14ac:dyDescent="0.2">
      <c r="B547">
        <v>40</v>
      </c>
      <c r="C547">
        <v>1696</v>
      </c>
      <c r="D547">
        <v>544</v>
      </c>
    </row>
    <row r="548" spans="2:4" x14ac:dyDescent="0.2">
      <c r="B548">
        <v>41</v>
      </c>
      <c r="C548">
        <v>1662</v>
      </c>
      <c r="D548">
        <v>533</v>
      </c>
    </row>
    <row r="549" spans="2:4" x14ac:dyDescent="0.2">
      <c r="B549">
        <v>41</v>
      </c>
      <c r="C549">
        <v>1665</v>
      </c>
      <c r="D549">
        <v>534</v>
      </c>
    </row>
    <row r="550" spans="2:4" x14ac:dyDescent="0.2">
      <c r="B550">
        <v>41</v>
      </c>
      <c r="C550">
        <v>1671</v>
      </c>
      <c r="D550">
        <v>536</v>
      </c>
    </row>
    <row r="551" spans="2:4" x14ac:dyDescent="0.2">
      <c r="B551">
        <v>41</v>
      </c>
      <c r="C551">
        <v>1674</v>
      </c>
      <c r="D551">
        <v>537</v>
      </c>
    </row>
    <row r="552" spans="2:4" x14ac:dyDescent="0.2">
      <c r="B552">
        <v>41</v>
      </c>
      <c r="C552">
        <v>1677</v>
      </c>
      <c r="D552">
        <v>538</v>
      </c>
    </row>
    <row r="553" spans="2:4" x14ac:dyDescent="0.2">
      <c r="B553">
        <v>41</v>
      </c>
      <c r="C553">
        <v>1681</v>
      </c>
      <c r="D553">
        <v>539</v>
      </c>
    </row>
    <row r="554" spans="2:4" x14ac:dyDescent="0.2">
      <c r="B554">
        <v>41</v>
      </c>
      <c r="C554">
        <v>1684</v>
      </c>
      <c r="D554">
        <v>540</v>
      </c>
    </row>
    <row r="555" spans="2:4" x14ac:dyDescent="0.2">
      <c r="B555">
        <v>41</v>
      </c>
      <c r="C555">
        <v>1690</v>
      </c>
      <c r="D555">
        <v>542</v>
      </c>
    </row>
    <row r="556" spans="2:4" x14ac:dyDescent="0.2">
      <c r="B556">
        <v>41</v>
      </c>
      <c r="C556">
        <v>1693</v>
      </c>
      <c r="D556">
        <v>543</v>
      </c>
    </row>
    <row r="557" spans="2:4" x14ac:dyDescent="0.2">
      <c r="B557">
        <v>41</v>
      </c>
      <c r="C557">
        <v>1699</v>
      </c>
      <c r="D557">
        <v>545</v>
      </c>
    </row>
    <row r="558" spans="2:4" x14ac:dyDescent="0.2">
      <c r="B558">
        <v>41</v>
      </c>
      <c r="C558">
        <v>1702</v>
      </c>
      <c r="D558">
        <v>546</v>
      </c>
    </row>
    <row r="559" spans="2:4" x14ac:dyDescent="0.2">
      <c r="B559">
        <v>41</v>
      </c>
      <c r="C559">
        <v>1705</v>
      </c>
      <c r="D559">
        <v>547</v>
      </c>
    </row>
    <row r="560" spans="2:4" x14ac:dyDescent="0.2">
      <c r="B560">
        <v>41</v>
      </c>
      <c r="C560">
        <v>1708</v>
      </c>
      <c r="D560">
        <v>548</v>
      </c>
    </row>
    <row r="561" spans="2:4" x14ac:dyDescent="0.2">
      <c r="B561">
        <v>41</v>
      </c>
      <c r="C561">
        <v>1721</v>
      </c>
      <c r="D561">
        <v>552</v>
      </c>
    </row>
    <row r="562" spans="2:4" x14ac:dyDescent="0.2">
      <c r="B562">
        <v>42</v>
      </c>
      <c r="C562">
        <v>1711</v>
      </c>
      <c r="D562">
        <v>549</v>
      </c>
    </row>
    <row r="563" spans="2:4" x14ac:dyDescent="0.2">
      <c r="B563">
        <v>42</v>
      </c>
      <c r="C563">
        <v>1714</v>
      </c>
      <c r="D563">
        <v>550</v>
      </c>
    </row>
    <row r="564" spans="2:4" x14ac:dyDescent="0.2">
      <c r="B564">
        <v>42</v>
      </c>
      <c r="C564">
        <v>1718</v>
      </c>
      <c r="D564">
        <v>551</v>
      </c>
    </row>
    <row r="565" spans="2:4" x14ac:dyDescent="0.2">
      <c r="B565">
        <v>42</v>
      </c>
      <c r="C565">
        <v>1724</v>
      </c>
      <c r="D565">
        <v>553</v>
      </c>
    </row>
    <row r="566" spans="2:4" x14ac:dyDescent="0.2">
      <c r="B566">
        <v>42</v>
      </c>
      <c r="C566">
        <v>1727</v>
      </c>
      <c r="D566">
        <v>554</v>
      </c>
    </row>
    <row r="567" spans="2:4" x14ac:dyDescent="0.2">
      <c r="B567">
        <v>42</v>
      </c>
      <c r="C567">
        <v>1730</v>
      </c>
      <c r="D567">
        <v>555</v>
      </c>
    </row>
    <row r="568" spans="2:4" x14ac:dyDescent="0.2">
      <c r="B568">
        <v>42</v>
      </c>
      <c r="C568">
        <v>1733</v>
      </c>
      <c r="D568">
        <v>556</v>
      </c>
    </row>
    <row r="569" spans="2:4" x14ac:dyDescent="0.2">
      <c r="B569">
        <v>42</v>
      </c>
      <c r="C569">
        <v>1737</v>
      </c>
      <c r="D569">
        <v>557</v>
      </c>
    </row>
    <row r="570" spans="2:4" x14ac:dyDescent="0.2">
      <c r="B570">
        <v>42</v>
      </c>
      <c r="C570">
        <v>1740</v>
      </c>
      <c r="D570">
        <v>558</v>
      </c>
    </row>
    <row r="571" spans="2:4" x14ac:dyDescent="0.2">
      <c r="B571">
        <v>42</v>
      </c>
      <c r="C571">
        <v>1743</v>
      </c>
      <c r="D571">
        <v>559</v>
      </c>
    </row>
    <row r="572" spans="2:4" x14ac:dyDescent="0.2">
      <c r="B572">
        <v>42</v>
      </c>
      <c r="C572">
        <v>1746</v>
      </c>
      <c r="D572">
        <v>560</v>
      </c>
    </row>
    <row r="573" spans="2:4" x14ac:dyDescent="0.2">
      <c r="B573">
        <v>42</v>
      </c>
      <c r="C573">
        <v>1749</v>
      </c>
      <c r="D573">
        <v>561</v>
      </c>
    </row>
    <row r="574" spans="2:4" x14ac:dyDescent="0.2">
      <c r="B574">
        <v>43</v>
      </c>
      <c r="C574">
        <v>1752</v>
      </c>
      <c r="D574">
        <v>562</v>
      </c>
    </row>
    <row r="575" spans="2:4" x14ac:dyDescent="0.2">
      <c r="B575">
        <v>43</v>
      </c>
      <c r="C575">
        <v>1755</v>
      </c>
      <c r="D575">
        <v>563</v>
      </c>
    </row>
    <row r="576" spans="2:4" x14ac:dyDescent="0.2">
      <c r="B576">
        <v>43</v>
      </c>
      <c r="C576">
        <v>1758</v>
      </c>
      <c r="D576">
        <v>564</v>
      </c>
    </row>
    <row r="577" spans="2:4" x14ac:dyDescent="0.2">
      <c r="B577">
        <v>43</v>
      </c>
      <c r="C577">
        <v>1761</v>
      </c>
      <c r="D577">
        <v>565</v>
      </c>
    </row>
    <row r="578" spans="2:4" x14ac:dyDescent="0.2">
      <c r="B578">
        <v>43</v>
      </c>
      <c r="C578">
        <v>1764</v>
      </c>
      <c r="D578">
        <v>566</v>
      </c>
    </row>
    <row r="579" spans="2:4" x14ac:dyDescent="0.2">
      <c r="B579">
        <v>43</v>
      </c>
      <c r="C579">
        <v>1767</v>
      </c>
      <c r="D579">
        <v>567</v>
      </c>
    </row>
    <row r="580" spans="2:4" x14ac:dyDescent="0.2">
      <c r="B580">
        <v>43</v>
      </c>
      <c r="C580">
        <v>1770</v>
      </c>
      <c r="D580">
        <v>568</v>
      </c>
    </row>
    <row r="581" spans="2:4" x14ac:dyDescent="0.2">
      <c r="B581">
        <v>43</v>
      </c>
      <c r="C581">
        <v>1773</v>
      </c>
      <c r="D581">
        <v>569</v>
      </c>
    </row>
    <row r="582" spans="2:4" x14ac:dyDescent="0.2">
      <c r="B582">
        <v>43</v>
      </c>
      <c r="C582">
        <v>1776</v>
      </c>
      <c r="D582">
        <v>570</v>
      </c>
    </row>
    <row r="583" spans="2:4" x14ac:dyDescent="0.2">
      <c r="B583">
        <v>43</v>
      </c>
      <c r="C583">
        <v>1779</v>
      </c>
      <c r="D583">
        <v>571</v>
      </c>
    </row>
    <row r="584" spans="2:4" x14ac:dyDescent="0.2">
      <c r="B584">
        <v>43</v>
      </c>
      <c r="C584">
        <v>1782</v>
      </c>
      <c r="D584">
        <v>572</v>
      </c>
    </row>
    <row r="585" spans="2:4" x14ac:dyDescent="0.2">
      <c r="B585">
        <v>43</v>
      </c>
      <c r="C585">
        <v>1785</v>
      </c>
      <c r="D585">
        <v>573</v>
      </c>
    </row>
    <row r="586" spans="2:4" x14ac:dyDescent="0.2">
      <c r="B586">
        <v>43</v>
      </c>
      <c r="C586">
        <v>1788</v>
      </c>
      <c r="D586">
        <v>574</v>
      </c>
    </row>
    <row r="587" spans="2:4" x14ac:dyDescent="0.2">
      <c r="B587">
        <v>43</v>
      </c>
      <c r="C587">
        <v>1791</v>
      </c>
      <c r="D587">
        <v>575</v>
      </c>
    </row>
    <row r="588" spans="2:4" x14ac:dyDescent="0.2">
      <c r="B588">
        <v>43</v>
      </c>
      <c r="C588">
        <v>1794</v>
      </c>
      <c r="D588">
        <v>576</v>
      </c>
    </row>
    <row r="589" spans="2:4" x14ac:dyDescent="0.2">
      <c r="B589">
        <v>43</v>
      </c>
      <c r="C589">
        <v>1806</v>
      </c>
      <c r="D589">
        <v>580</v>
      </c>
    </row>
    <row r="590" spans="2:4" x14ac:dyDescent="0.2">
      <c r="B590">
        <v>43</v>
      </c>
      <c r="C590">
        <v>1818</v>
      </c>
      <c r="D590">
        <v>584</v>
      </c>
    </row>
    <row r="591" spans="2:4" x14ac:dyDescent="0.2">
      <c r="B591">
        <v>43</v>
      </c>
      <c r="C591">
        <v>1821</v>
      </c>
      <c r="D591">
        <v>585</v>
      </c>
    </row>
    <row r="592" spans="2:4" x14ac:dyDescent="0.2">
      <c r="B592">
        <v>44</v>
      </c>
      <c r="C592">
        <v>1797</v>
      </c>
      <c r="D592">
        <v>577</v>
      </c>
    </row>
    <row r="593" spans="2:4" x14ac:dyDescent="0.2">
      <c r="B593">
        <v>44</v>
      </c>
      <c r="C593">
        <v>1800</v>
      </c>
      <c r="D593">
        <v>578</v>
      </c>
    </row>
    <row r="594" spans="2:4" x14ac:dyDescent="0.2">
      <c r="B594">
        <v>44</v>
      </c>
      <c r="C594">
        <v>1803</v>
      </c>
      <c r="D594">
        <v>579</v>
      </c>
    </row>
    <row r="595" spans="2:4" x14ac:dyDescent="0.2">
      <c r="B595">
        <v>44</v>
      </c>
      <c r="C595">
        <v>1809</v>
      </c>
      <c r="D595">
        <v>581</v>
      </c>
    </row>
    <row r="596" spans="2:4" x14ac:dyDescent="0.2">
      <c r="B596">
        <v>44</v>
      </c>
      <c r="C596">
        <v>1812</v>
      </c>
      <c r="D596">
        <v>582</v>
      </c>
    </row>
    <row r="597" spans="2:4" x14ac:dyDescent="0.2">
      <c r="B597">
        <v>44</v>
      </c>
      <c r="C597">
        <v>1815</v>
      </c>
      <c r="D597">
        <v>583</v>
      </c>
    </row>
    <row r="598" spans="2:4" x14ac:dyDescent="0.2">
      <c r="B598">
        <v>44</v>
      </c>
      <c r="C598">
        <v>1824</v>
      </c>
      <c r="D598">
        <v>586</v>
      </c>
    </row>
    <row r="599" spans="2:4" x14ac:dyDescent="0.2">
      <c r="B599">
        <v>45</v>
      </c>
      <c r="C599">
        <v>1827</v>
      </c>
      <c r="D599">
        <v>587</v>
      </c>
    </row>
    <row r="600" spans="2:4" x14ac:dyDescent="0.2">
      <c r="B600">
        <v>45</v>
      </c>
      <c r="C600">
        <v>1830</v>
      </c>
      <c r="D600">
        <v>588</v>
      </c>
    </row>
    <row r="601" spans="2:4" x14ac:dyDescent="0.2">
      <c r="B601">
        <v>45</v>
      </c>
      <c r="C601">
        <v>1834</v>
      </c>
      <c r="D601">
        <v>589</v>
      </c>
    </row>
    <row r="602" spans="2:4" x14ac:dyDescent="0.2">
      <c r="B602">
        <v>45</v>
      </c>
      <c r="C602">
        <v>1837</v>
      </c>
      <c r="D602">
        <v>590</v>
      </c>
    </row>
    <row r="603" spans="2:4" x14ac:dyDescent="0.2">
      <c r="B603">
        <v>45</v>
      </c>
      <c r="C603">
        <v>1840</v>
      </c>
      <c r="D603">
        <v>591</v>
      </c>
    </row>
    <row r="604" spans="2:4" x14ac:dyDescent="0.2">
      <c r="B604">
        <v>45</v>
      </c>
      <c r="C604">
        <v>1843</v>
      </c>
      <c r="D604">
        <v>592</v>
      </c>
    </row>
    <row r="605" spans="2:4" x14ac:dyDescent="0.2">
      <c r="B605">
        <v>45</v>
      </c>
      <c r="C605">
        <v>1846</v>
      </c>
      <c r="D605">
        <v>593</v>
      </c>
    </row>
    <row r="606" spans="2:4" x14ac:dyDescent="0.2">
      <c r="B606">
        <v>45</v>
      </c>
      <c r="C606">
        <v>1849</v>
      </c>
      <c r="D606">
        <v>594</v>
      </c>
    </row>
    <row r="607" spans="2:4" x14ac:dyDescent="0.2">
      <c r="B607">
        <v>45</v>
      </c>
      <c r="C607">
        <v>1853</v>
      </c>
      <c r="D607">
        <v>595</v>
      </c>
    </row>
    <row r="608" spans="2:4" x14ac:dyDescent="0.2">
      <c r="B608">
        <v>45</v>
      </c>
      <c r="C608">
        <v>1856</v>
      </c>
      <c r="D608">
        <v>596</v>
      </c>
    </row>
    <row r="609" spans="2:4" x14ac:dyDescent="0.2">
      <c r="B609">
        <v>45</v>
      </c>
      <c r="C609">
        <v>1859</v>
      </c>
      <c r="D609">
        <v>597</v>
      </c>
    </row>
    <row r="610" spans="2:4" x14ac:dyDescent="0.2">
      <c r="B610">
        <v>45</v>
      </c>
      <c r="C610">
        <v>1862</v>
      </c>
      <c r="D610">
        <v>598</v>
      </c>
    </row>
    <row r="611" spans="2:4" x14ac:dyDescent="0.2">
      <c r="B611">
        <v>45</v>
      </c>
      <c r="C611">
        <v>1865</v>
      </c>
      <c r="D611">
        <v>599</v>
      </c>
    </row>
    <row r="612" spans="2:4" x14ac:dyDescent="0.2">
      <c r="B612">
        <v>45</v>
      </c>
      <c r="C612">
        <v>1868</v>
      </c>
      <c r="D612">
        <v>600</v>
      </c>
    </row>
    <row r="613" spans="2:4" x14ac:dyDescent="0.2">
      <c r="B613">
        <v>45</v>
      </c>
      <c r="C613">
        <v>1871</v>
      </c>
      <c r="D613">
        <v>601</v>
      </c>
    </row>
    <row r="614" spans="2:4" x14ac:dyDescent="0.2">
      <c r="B614">
        <v>45</v>
      </c>
      <c r="C614">
        <v>1880</v>
      </c>
      <c r="D614">
        <v>604</v>
      </c>
    </row>
    <row r="615" spans="2:4" x14ac:dyDescent="0.2">
      <c r="B615">
        <v>45</v>
      </c>
      <c r="C615">
        <v>1899</v>
      </c>
      <c r="D615">
        <v>610</v>
      </c>
    </row>
    <row r="616" spans="2:4" x14ac:dyDescent="0.2">
      <c r="B616">
        <v>46</v>
      </c>
      <c r="C616">
        <v>1874</v>
      </c>
      <c r="D616">
        <v>602</v>
      </c>
    </row>
    <row r="617" spans="2:4" x14ac:dyDescent="0.2">
      <c r="B617">
        <v>46</v>
      </c>
      <c r="C617">
        <v>1877</v>
      </c>
      <c r="D617">
        <v>603</v>
      </c>
    </row>
    <row r="618" spans="2:4" x14ac:dyDescent="0.2">
      <c r="B618">
        <v>46</v>
      </c>
      <c r="C618">
        <v>1883</v>
      </c>
      <c r="D618">
        <v>605</v>
      </c>
    </row>
    <row r="619" spans="2:4" x14ac:dyDescent="0.2">
      <c r="B619">
        <v>46</v>
      </c>
      <c r="C619">
        <v>1886</v>
      </c>
      <c r="D619">
        <v>606</v>
      </c>
    </row>
    <row r="620" spans="2:4" x14ac:dyDescent="0.2">
      <c r="B620">
        <v>46</v>
      </c>
      <c r="C620">
        <v>1889</v>
      </c>
      <c r="D620">
        <v>607</v>
      </c>
    </row>
    <row r="621" spans="2:4" x14ac:dyDescent="0.2">
      <c r="B621">
        <v>46</v>
      </c>
      <c r="C621">
        <v>1892</v>
      </c>
      <c r="D621">
        <v>608</v>
      </c>
    </row>
    <row r="622" spans="2:4" x14ac:dyDescent="0.2">
      <c r="B622">
        <v>46</v>
      </c>
      <c r="C622">
        <v>1896</v>
      </c>
      <c r="D622">
        <v>609</v>
      </c>
    </row>
    <row r="623" spans="2:4" x14ac:dyDescent="0.2">
      <c r="B623">
        <v>46</v>
      </c>
      <c r="C623">
        <v>1902</v>
      </c>
      <c r="D623">
        <v>611</v>
      </c>
    </row>
    <row r="624" spans="2:4" x14ac:dyDescent="0.2">
      <c r="B624">
        <v>46</v>
      </c>
      <c r="C624">
        <v>1906</v>
      </c>
      <c r="D624">
        <v>612</v>
      </c>
    </row>
    <row r="625" spans="2:4" x14ac:dyDescent="0.2">
      <c r="B625">
        <v>46</v>
      </c>
      <c r="C625">
        <v>1939</v>
      </c>
      <c r="D625">
        <v>622</v>
      </c>
    </row>
    <row r="626" spans="2:4" x14ac:dyDescent="0.2">
      <c r="B626">
        <v>47</v>
      </c>
      <c r="C626">
        <v>1909</v>
      </c>
      <c r="D626">
        <v>613</v>
      </c>
    </row>
    <row r="627" spans="2:4" x14ac:dyDescent="0.2">
      <c r="B627">
        <v>47</v>
      </c>
      <c r="C627">
        <v>1912</v>
      </c>
      <c r="D627">
        <v>614</v>
      </c>
    </row>
    <row r="628" spans="2:4" x14ac:dyDescent="0.2">
      <c r="B628">
        <v>47</v>
      </c>
      <c r="C628">
        <v>1915</v>
      </c>
      <c r="D628">
        <v>615</v>
      </c>
    </row>
    <row r="629" spans="2:4" x14ac:dyDescent="0.2">
      <c r="B629">
        <v>47</v>
      </c>
      <c r="C629">
        <v>1919</v>
      </c>
      <c r="D629">
        <v>616</v>
      </c>
    </row>
    <row r="630" spans="2:4" x14ac:dyDescent="0.2">
      <c r="B630">
        <v>47</v>
      </c>
      <c r="C630">
        <v>1923</v>
      </c>
      <c r="D630">
        <v>617</v>
      </c>
    </row>
    <row r="631" spans="2:4" x14ac:dyDescent="0.2">
      <c r="B631">
        <v>47</v>
      </c>
      <c r="C631">
        <v>1927</v>
      </c>
      <c r="D631">
        <v>618</v>
      </c>
    </row>
    <row r="632" spans="2:4" x14ac:dyDescent="0.2">
      <c r="B632">
        <v>47</v>
      </c>
      <c r="C632">
        <v>1930</v>
      </c>
      <c r="D632">
        <v>619</v>
      </c>
    </row>
    <row r="633" spans="2:4" x14ac:dyDescent="0.2">
      <c r="B633">
        <v>47</v>
      </c>
      <c r="C633">
        <v>1933</v>
      </c>
      <c r="D633">
        <v>620</v>
      </c>
    </row>
    <row r="634" spans="2:4" x14ac:dyDescent="0.2">
      <c r="B634">
        <v>47</v>
      </c>
      <c r="C634">
        <v>1936</v>
      </c>
      <c r="D634">
        <v>621</v>
      </c>
    </row>
    <row r="635" spans="2:4" x14ac:dyDescent="0.2">
      <c r="B635">
        <v>47</v>
      </c>
      <c r="C635">
        <v>1942</v>
      </c>
      <c r="D635">
        <v>623</v>
      </c>
    </row>
    <row r="636" spans="2:4" x14ac:dyDescent="0.2">
      <c r="B636">
        <v>47</v>
      </c>
      <c r="C636">
        <v>1946</v>
      </c>
      <c r="D636">
        <v>624</v>
      </c>
    </row>
    <row r="637" spans="2:4" x14ac:dyDescent="0.2">
      <c r="B637">
        <v>47</v>
      </c>
      <c r="C637">
        <v>1950</v>
      </c>
      <c r="D637">
        <v>625</v>
      </c>
    </row>
    <row r="638" spans="2:4" x14ac:dyDescent="0.2">
      <c r="B638">
        <v>47</v>
      </c>
      <c r="C638">
        <v>1953</v>
      </c>
      <c r="D638">
        <v>626</v>
      </c>
    </row>
    <row r="639" spans="2:4" x14ac:dyDescent="0.2">
      <c r="B639">
        <v>47</v>
      </c>
      <c r="C639">
        <v>1956</v>
      </c>
      <c r="D639">
        <v>627</v>
      </c>
    </row>
    <row r="640" spans="2:4" x14ac:dyDescent="0.2">
      <c r="B640">
        <v>47</v>
      </c>
      <c r="C640">
        <v>1959</v>
      </c>
      <c r="D640">
        <v>628</v>
      </c>
    </row>
    <row r="641" spans="2:4" x14ac:dyDescent="0.2">
      <c r="B641">
        <v>47</v>
      </c>
      <c r="C641">
        <v>1977</v>
      </c>
      <c r="D641">
        <v>634</v>
      </c>
    </row>
    <row r="642" spans="2:4" x14ac:dyDescent="0.2">
      <c r="B642">
        <v>47</v>
      </c>
      <c r="C642">
        <v>1980</v>
      </c>
      <c r="D642">
        <v>635</v>
      </c>
    </row>
    <row r="643" spans="2:4" x14ac:dyDescent="0.2">
      <c r="B643">
        <v>47</v>
      </c>
      <c r="C643">
        <v>1983</v>
      </c>
      <c r="D643">
        <v>636</v>
      </c>
    </row>
    <row r="644" spans="2:4" x14ac:dyDescent="0.2">
      <c r="B644">
        <v>48</v>
      </c>
      <c r="C644">
        <v>1962</v>
      </c>
      <c r="D644">
        <v>629</v>
      </c>
    </row>
    <row r="645" spans="2:4" x14ac:dyDescent="0.2">
      <c r="B645">
        <v>48</v>
      </c>
      <c r="C645">
        <v>1965</v>
      </c>
      <c r="D645">
        <v>630</v>
      </c>
    </row>
    <row r="646" spans="2:4" x14ac:dyDescent="0.2">
      <c r="B646">
        <v>48</v>
      </c>
      <c r="C646">
        <v>1968</v>
      </c>
      <c r="D646">
        <v>631</v>
      </c>
    </row>
    <row r="647" spans="2:4" x14ac:dyDescent="0.2">
      <c r="B647">
        <v>48</v>
      </c>
      <c r="C647">
        <v>1971</v>
      </c>
      <c r="D647">
        <v>632</v>
      </c>
    </row>
    <row r="648" spans="2:4" x14ac:dyDescent="0.2">
      <c r="B648">
        <v>48</v>
      </c>
      <c r="C648">
        <v>1974</v>
      </c>
      <c r="D648">
        <v>633</v>
      </c>
    </row>
    <row r="649" spans="2:4" x14ac:dyDescent="0.2">
      <c r="B649">
        <v>48</v>
      </c>
      <c r="C649">
        <v>1986</v>
      </c>
      <c r="D649">
        <v>637</v>
      </c>
    </row>
    <row r="650" spans="2:4" x14ac:dyDescent="0.2">
      <c r="B650">
        <v>48</v>
      </c>
      <c r="C650">
        <v>1992</v>
      </c>
      <c r="D650">
        <v>639</v>
      </c>
    </row>
    <row r="651" spans="2:4" x14ac:dyDescent="0.2">
      <c r="B651">
        <v>48</v>
      </c>
      <c r="C651">
        <v>2031</v>
      </c>
      <c r="D651">
        <v>651</v>
      </c>
    </row>
    <row r="652" spans="2:4" x14ac:dyDescent="0.2">
      <c r="B652">
        <v>48</v>
      </c>
      <c r="C652">
        <v>2034</v>
      </c>
      <c r="D652">
        <v>652</v>
      </c>
    </row>
    <row r="653" spans="2:4" x14ac:dyDescent="0.2">
      <c r="B653">
        <v>49</v>
      </c>
      <c r="C653">
        <v>1989</v>
      </c>
      <c r="D653">
        <v>638</v>
      </c>
    </row>
    <row r="654" spans="2:4" x14ac:dyDescent="0.2">
      <c r="B654">
        <v>49</v>
      </c>
      <c r="C654">
        <v>1995</v>
      </c>
      <c r="D654">
        <v>640</v>
      </c>
    </row>
    <row r="655" spans="2:4" x14ac:dyDescent="0.2">
      <c r="B655">
        <v>49</v>
      </c>
      <c r="C655">
        <v>1999</v>
      </c>
      <c r="D655">
        <v>641</v>
      </c>
    </row>
    <row r="656" spans="2:4" x14ac:dyDescent="0.2">
      <c r="B656">
        <v>49</v>
      </c>
      <c r="C656">
        <v>2002</v>
      </c>
      <c r="D656">
        <v>642</v>
      </c>
    </row>
    <row r="657" spans="2:4" x14ac:dyDescent="0.2">
      <c r="B657">
        <v>49</v>
      </c>
      <c r="C657">
        <v>2006</v>
      </c>
      <c r="D657">
        <v>643</v>
      </c>
    </row>
    <row r="658" spans="2:4" x14ac:dyDescent="0.2">
      <c r="B658">
        <v>49</v>
      </c>
      <c r="C658">
        <v>2009</v>
      </c>
      <c r="D658">
        <v>644</v>
      </c>
    </row>
    <row r="659" spans="2:4" x14ac:dyDescent="0.2">
      <c r="B659">
        <v>49</v>
      </c>
      <c r="C659">
        <v>2012</v>
      </c>
      <c r="D659">
        <v>645</v>
      </c>
    </row>
    <row r="660" spans="2:4" x14ac:dyDescent="0.2">
      <c r="B660">
        <v>49</v>
      </c>
      <c r="C660">
        <v>2016</v>
      </c>
      <c r="D660">
        <v>646</v>
      </c>
    </row>
    <row r="661" spans="2:4" x14ac:dyDescent="0.2">
      <c r="B661">
        <v>49</v>
      </c>
      <c r="C661">
        <v>2019</v>
      </c>
      <c r="D661">
        <v>647</v>
      </c>
    </row>
    <row r="662" spans="2:4" x14ac:dyDescent="0.2">
      <c r="B662">
        <v>49</v>
      </c>
      <c r="C662">
        <v>2022</v>
      </c>
      <c r="D662">
        <v>648</v>
      </c>
    </row>
    <row r="663" spans="2:4" x14ac:dyDescent="0.2">
      <c r="B663">
        <v>49</v>
      </c>
      <c r="C663">
        <v>2025</v>
      </c>
      <c r="D663">
        <v>649</v>
      </c>
    </row>
    <row r="664" spans="2:4" x14ac:dyDescent="0.2">
      <c r="B664">
        <v>49</v>
      </c>
      <c r="C664">
        <v>2028</v>
      </c>
      <c r="D664">
        <v>650</v>
      </c>
    </row>
    <row r="665" spans="2:4" x14ac:dyDescent="0.2">
      <c r="B665">
        <v>49</v>
      </c>
      <c r="C665">
        <v>2037</v>
      </c>
      <c r="D665">
        <v>653</v>
      </c>
    </row>
    <row r="666" spans="2:4" x14ac:dyDescent="0.2">
      <c r="B666">
        <v>49</v>
      </c>
      <c r="C666">
        <v>2070</v>
      </c>
      <c r="D666">
        <v>664</v>
      </c>
    </row>
    <row r="667" spans="2:4" x14ac:dyDescent="0.2">
      <c r="B667">
        <v>50</v>
      </c>
      <c r="C667">
        <v>2040</v>
      </c>
      <c r="D667">
        <v>654</v>
      </c>
    </row>
    <row r="668" spans="2:4" x14ac:dyDescent="0.2">
      <c r="B668">
        <v>50</v>
      </c>
      <c r="C668">
        <v>2043</v>
      </c>
      <c r="D668">
        <v>655</v>
      </c>
    </row>
    <row r="669" spans="2:4" x14ac:dyDescent="0.2">
      <c r="B669">
        <v>50</v>
      </c>
      <c r="C669">
        <v>2046</v>
      </c>
      <c r="D669">
        <v>656</v>
      </c>
    </row>
    <row r="670" spans="2:4" x14ac:dyDescent="0.2">
      <c r="B670">
        <v>50</v>
      </c>
      <c r="C670">
        <v>2049</v>
      </c>
      <c r="D670">
        <v>657</v>
      </c>
    </row>
    <row r="671" spans="2:4" x14ac:dyDescent="0.2">
      <c r="B671">
        <v>50</v>
      </c>
      <c r="C671">
        <v>2052</v>
      </c>
      <c r="D671">
        <v>658</v>
      </c>
    </row>
    <row r="672" spans="2:4" x14ac:dyDescent="0.2">
      <c r="B672">
        <v>50</v>
      </c>
      <c r="C672">
        <v>2055</v>
      </c>
      <c r="D672">
        <v>659</v>
      </c>
    </row>
    <row r="673" spans="2:4" x14ac:dyDescent="0.2">
      <c r="B673">
        <v>50</v>
      </c>
      <c r="C673">
        <v>2058</v>
      </c>
      <c r="D673">
        <v>660</v>
      </c>
    </row>
    <row r="674" spans="2:4" x14ac:dyDescent="0.2">
      <c r="B674">
        <v>50</v>
      </c>
      <c r="C674">
        <v>2061</v>
      </c>
      <c r="D674">
        <v>661</v>
      </c>
    </row>
    <row r="675" spans="2:4" x14ac:dyDescent="0.2">
      <c r="B675">
        <v>50</v>
      </c>
      <c r="C675">
        <v>2064</v>
      </c>
      <c r="D675">
        <v>662</v>
      </c>
    </row>
    <row r="676" spans="2:4" x14ac:dyDescent="0.2">
      <c r="B676">
        <v>50</v>
      </c>
      <c r="C676">
        <v>2067</v>
      </c>
      <c r="D676">
        <v>663</v>
      </c>
    </row>
    <row r="677" spans="2:4" x14ac:dyDescent="0.2">
      <c r="B677">
        <v>50</v>
      </c>
      <c r="C677">
        <v>2073</v>
      </c>
      <c r="D677">
        <v>665</v>
      </c>
    </row>
    <row r="678" spans="2:4" x14ac:dyDescent="0.2">
      <c r="B678">
        <v>50</v>
      </c>
      <c r="C678">
        <v>2076</v>
      </c>
      <c r="D678">
        <v>666</v>
      </c>
    </row>
    <row r="679" spans="2:4" x14ac:dyDescent="0.2">
      <c r="B679">
        <v>50</v>
      </c>
      <c r="C679">
        <v>2100</v>
      </c>
      <c r="D679">
        <v>674</v>
      </c>
    </row>
    <row r="680" spans="2:4" x14ac:dyDescent="0.2">
      <c r="B680">
        <v>51</v>
      </c>
      <c r="C680">
        <v>2079</v>
      </c>
      <c r="D680">
        <v>667</v>
      </c>
    </row>
    <row r="681" spans="2:4" x14ac:dyDescent="0.2">
      <c r="B681">
        <v>51</v>
      </c>
      <c r="C681">
        <v>2082</v>
      </c>
      <c r="D681">
        <v>668</v>
      </c>
    </row>
    <row r="682" spans="2:4" x14ac:dyDescent="0.2">
      <c r="B682">
        <v>51</v>
      </c>
      <c r="C682">
        <v>2085</v>
      </c>
      <c r="D682">
        <v>669</v>
      </c>
    </row>
    <row r="683" spans="2:4" x14ac:dyDescent="0.2">
      <c r="B683">
        <v>51</v>
      </c>
      <c r="C683">
        <v>2088</v>
      </c>
      <c r="D683">
        <v>670</v>
      </c>
    </row>
    <row r="684" spans="2:4" x14ac:dyDescent="0.2">
      <c r="B684">
        <v>51</v>
      </c>
      <c r="C684">
        <v>2091</v>
      </c>
      <c r="D684">
        <v>671</v>
      </c>
    </row>
    <row r="685" spans="2:4" x14ac:dyDescent="0.2">
      <c r="B685">
        <v>51</v>
      </c>
      <c r="C685">
        <v>2094</v>
      </c>
      <c r="D685">
        <v>672</v>
      </c>
    </row>
    <row r="686" spans="2:4" x14ac:dyDescent="0.2">
      <c r="B686">
        <v>51</v>
      </c>
      <c r="C686">
        <v>2097</v>
      </c>
      <c r="D686">
        <v>673</v>
      </c>
    </row>
    <row r="687" spans="2:4" x14ac:dyDescent="0.2">
      <c r="B687">
        <v>51</v>
      </c>
      <c r="C687">
        <v>2103</v>
      </c>
      <c r="D687">
        <v>675</v>
      </c>
    </row>
    <row r="688" spans="2:4" x14ac:dyDescent="0.2">
      <c r="B688">
        <v>51</v>
      </c>
      <c r="C688">
        <v>2106</v>
      </c>
      <c r="D688">
        <v>676</v>
      </c>
    </row>
    <row r="689" spans="2:4" x14ac:dyDescent="0.2">
      <c r="B689">
        <v>51</v>
      </c>
      <c r="C689">
        <v>2109</v>
      </c>
      <c r="D689">
        <v>677</v>
      </c>
    </row>
    <row r="690" spans="2:4" x14ac:dyDescent="0.2">
      <c r="B690">
        <v>51</v>
      </c>
      <c r="C690">
        <v>2112</v>
      </c>
      <c r="D690">
        <v>678</v>
      </c>
    </row>
    <row r="691" spans="2:4" x14ac:dyDescent="0.2">
      <c r="B691">
        <v>51</v>
      </c>
      <c r="C691">
        <v>2115</v>
      </c>
      <c r="D691">
        <v>679</v>
      </c>
    </row>
    <row r="692" spans="2:4" x14ac:dyDescent="0.2">
      <c r="B692">
        <v>51</v>
      </c>
      <c r="C692">
        <v>2119</v>
      </c>
      <c r="D692">
        <v>680</v>
      </c>
    </row>
    <row r="693" spans="2:4" x14ac:dyDescent="0.2">
      <c r="B693">
        <v>51</v>
      </c>
      <c r="C693">
        <v>2122</v>
      </c>
      <c r="D693">
        <v>681</v>
      </c>
    </row>
    <row r="694" spans="2:4" x14ac:dyDescent="0.2">
      <c r="B694">
        <v>51</v>
      </c>
      <c r="C694">
        <v>2128</v>
      </c>
      <c r="D694">
        <v>683</v>
      </c>
    </row>
    <row r="695" spans="2:4" x14ac:dyDescent="0.2">
      <c r="B695">
        <v>51</v>
      </c>
      <c r="C695">
        <v>2137</v>
      </c>
      <c r="D695">
        <v>686</v>
      </c>
    </row>
    <row r="696" spans="2:4" x14ac:dyDescent="0.2">
      <c r="B696">
        <v>51</v>
      </c>
      <c r="C696">
        <v>2158</v>
      </c>
      <c r="D696">
        <v>693</v>
      </c>
    </row>
    <row r="697" spans="2:4" x14ac:dyDescent="0.2">
      <c r="B697">
        <v>52</v>
      </c>
      <c r="C697">
        <v>2125</v>
      </c>
      <c r="D697">
        <v>682</v>
      </c>
    </row>
    <row r="698" spans="2:4" x14ac:dyDescent="0.2">
      <c r="B698">
        <v>52</v>
      </c>
      <c r="C698">
        <v>2131</v>
      </c>
      <c r="D698">
        <v>684</v>
      </c>
    </row>
    <row r="699" spans="2:4" x14ac:dyDescent="0.2">
      <c r="B699">
        <v>52</v>
      </c>
      <c r="C699">
        <v>2134</v>
      </c>
      <c r="D699">
        <v>685</v>
      </c>
    </row>
    <row r="700" spans="2:4" x14ac:dyDescent="0.2">
      <c r="B700">
        <v>52</v>
      </c>
      <c r="C700">
        <v>2140</v>
      </c>
      <c r="D700">
        <v>687</v>
      </c>
    </row>
    <row r="701" spans="2:4" x14ac:dyDescent="0.2">
      <c r="B701">
        <v>52</v>
      </c>
      <c r="C701">
        <v>2143</v>
      </c>
      <c r="D701">
        <v>688</v>
      </c>
    </row>
    <row r="702" spans="2:4" x14ac:dyDescent="0.2">
      <c r="B702">
        <v>52</v>
      </c>
      <c r="C702">
        <v>2146</v>
      </c>
      <c r="D702">
        <v>689</v>
      </c>
    </row>
    <row r="703" spans="2:4" x14ac:dyDescent="0.2">
      <c r="B703">
        <v>52</v>
      </c>
      <c r="C703">
        <v>2149</v>
      </c>
      <c r="D703">
        <v>690</v>
      </c>
    </row>
    <row r="704" spans="2:4" x14ac:dyDescent="0.2">
      <c r="B704">
        <v>52</v>
      </c>
      <c r="C704">
        <v>2152</v>
      </c>
      <c r="D704">
        <v>691</v>
      </c>
    </row>
    <row r="705" spans="2:4" x14ac:dyDescent="0.2">
      <c r="B705">
        <v>52</v>
      </c>
      <c r="C705">
        <v>2155</v>
      </c>
      <c r="D705">
        <v>692</v>
      </c>
    </row>
    <row r="706" spans="2:4" x14ac:dyDescent="0.2">
      <c r="B706">
        <v>52</v>
      </c>
      <c r="C706">
        <v>2161</v>
      </c>
      <c r="D706">
        <v>694</v>
      </c>
    </row>
    <row r="707" spans="2:4" x14ac:dyDescent="0.2">
      <c r="B707">
        <v>53</v>
      </c>
      <c r="C707">
        <v>2164</v>
      </c>
      <c r="D707">
        <v>695</v>
      </c>
    </row>
    <row r="708" spans="2:4" x14ac:dyDescent="0.2">
      <c r="B708">
        <v>53</v>
      </c>
      <c r="C708">
        <v>2167</v>
      </c>
      <c r="D708">
        <v>696</v>
      </c>
    </row>
    <row r="709" spans="2:4" x14ac:dyDescent="0.2">
      <c r="B709">
        <v>53</v>
      </c>
      <c r="C709">
        <v>2170</v>
      </c>
      <c r="D709">
        <v>697</v>
      </c>
    </row>
    <row r="710" spans="2:4" x14ac:dyDescent="0.2">
      <c r="B710">
        <v>53</v>
      </c>
      <c r="C710">
        <v>2173</v>
      </c>
      <c r="D710">
        <v>698</v>
      </c>
    </row>
    <row r="711" spans="2:4" x14ac:dyDescent="0.2">
      <c r="B711">
        <v>53</v>
      </c>
      <c r="C711">
        <v>2176</v>
      </c>
      <c r="D711">
        <v>699</v>
      </c>
    </row>
    <row r="712" spans="2:4" x14ac:dyDescent="0.2">
      <c r="B712">
        <v>53</v>
      </c>
      <c r="C712">
        <v>2179</v>
      </c>
      <c r="D712">
        <v>700</v>
      </c>
    </row>
    <row r="713" spans="2:4" x14ac:dyDescent="0.2">
      <c r="B713">
        <v>53</v>
      </c>
      <c r="C713">
        <v>2182</v>
      </c>
      <c r="D713">
        <v>701</v>
      </c>
    </row>
    <row r="714" spans="2:4" x14ac:dyDescent="0.2">
      <c r="B714">
        <v>53</v>
      </c>
      <c r="C714">
        <v>2185</v>
      </c>
      <c r="D714">
        <v>702</v>
      </c>
    </row>
    <row r="715" spans="2:4" x14ac:dyDescent="0.2">
      <c r="B715">
        <v>53</v>
      </c>
      <c r="C715">
        <v>2188</v>
      </c>
      <c r="D715">
        <v>703</v>
      </c>
    </row>
    <row r="716" spans="2:4" x14ac:dyDescent="0.2">
      <c r="B716">
        <v>53</v>
      </c>
      <c r="C716">
        <v>2191</v>
      </c>
      <c r="D716">
        <v>704</v>
      </c>
    </row>
    <row r="717" spans="2:4" x14ac:dyDescent="0.2">
      <c r="B717">
        <v>53</v>
      </c>
      <c r="C717">
        <v>2194</v>
      </c>
      <c r="D717">
        <v>705</v>
      </c>
    </row>
    <row r="718" spans="2:4" x14ac:dyDescent="0.2">
      <c r="B718">
        <v>53</v>
      </c>
      <c r="C718">
        <v>2197</v>
      </c>
      <c r="D718">
        <v>706</v>
      </c>
    </row>
    <row r="719" spans="2:4" x14ac:dyDescent="0.2">
      <c r="B719">
        <v>53</v>
      </c>
      <c r="C719">
        <v>2200</v>
      </c>
      <c r="D719">
        <v>707</v>
      </c>
    </row>
    <row r="720" spans="2:4" x14ac:dyDescent="0.2">
      <c r="B720">
        <v>53</v>
      </c>
      <c r="C720">
        <v>2204</v>
      </c>
      <c r="D720">
        <v>708</v>
      </c>
    </row>
    <row r="721" spans="2:4" x14ac:dyDescent="0.2">
      <c r="B721">
        <v>53</v>
      </c>
      <c r="C721">
        <v>2208</v>
      </c>
      <c r="D721">
        <v>709</v>
      </c>
    </row>
    <row r="722" spans="2:4" x14ac:dyDescent="0.2">
      <c r="B722">
        <v>53</v>
      </c>
      <c r="C722">
        <v>2211</v>
      </c>
      <c r="D722">
        <v>710</v>
      </c>
    </row>
    <row r="723" spans="2:4" x14ac:dyDescent="0.2">
      <c r="B723">
        <v>53</v>
      </c>
      <c r="C723">
        <v>2214</v>
      </c>
      <c r="D723">
        <v>711</v>
      </c>
    </row>
    <row r="724" spans="2:4" x14ac:dyDescent="0.2">
      <c r="B724">
        <v>54</v>
      </c>
      <c r="C724">
        <v>2217</v>
      </c>
      <c r="D724">
        <v>712</v>
      </c>
    </row>
    <row r="725" spans="2:4" x14ac:dyDescent="0.2">
      <c r="B725">
        <v>54</v>
      </c>
      <c r="C725">
        <v>2220</v>
      </c>
      <c r="D725">
        <v>713</v>
      </c>
    </row>
    <row r="726" spans="2:4" x14ac:dyDescent="0.2">
      <c r="B726">
        <v>54</v>
      </c>
      <c r="C726">
        <v>2223</v>
      </c>
      <c r="D726">
        <v>714</v>
      </c>
    </row>
    <row r="727" spans="2:4" x14ac:dyDescent="0.2">
      <c r="B727">
        <v>54</v>
      </c>
      <c r="C727">
        <v>2227</v>
      </c>
      <c r="D727">
        <v>715</v>
      </c>
    </row>
    <row r="728" spans="2:4" x14ac:dyDescent="0.2">
      <c r="B728">
        <v>54</v>
      </c>
      <c r="C728">
        <v>2230</v>
      </c>
      <c r="D728">
        <v>716</v>
      </c>
    </row>
    <row r="729" spans="2:4" x14ac:dyDescent="0.2">
      <c r="B729">
        <v>54</v>
      </c>
      <c r="C729">
        <v>2233</v>
      </c>
      <c r="D729">
        <v>717</v>
      </c>
    </row>
    <row r="730" spans="2:4" x14ac:dyDescent="0.2">
      <c r="B730">
        <v>54</v>
      </c>
      <c r="C730">
        <v>2236</v>
      </c>
      <c r="D730">
        <v>718</v>
      </c>
    </row>
    <row r="731" spans="2:4" x14ac:dyDescent="0.2">
      <c r="B731">
        <v>54</v>
      </c>
      <c r="C731">
        <v>2239</v>
      </c>
      <c r="D731">
        <v>719</v>
      </c>
    </row>
    <row r="732" spans="2:4" x14ac:dyDescent="0.2">
      <c r="B732">
        <v>54</v>
      </c>
      <c r="C732">
        <v>2243</v>
      </c>
      <c r="D732">
        <v>720</v>
      </c>
    </row>
    <row r="733" spans="2:4" x14ac:dyDescent="0.2">
      <c r="B733">
        <v>54</v>
      </c>
      <c r="C733">
        <v>2265</v>
      </c>
      <c r="D733">
        <v>727</v>
      </c>
    </row>
    <row r="734" spans="2:4" x14ac:dyDescent="0.2">
      <c r="B734">
        <v>55</v>
      </c>
      <c r="C734">
        <v>2246</v>
      </c>
      <c r="D734">
        <v>721</v>
      </c>
    </row>
    <row r="735" spans="2:4" x14ac:dyDescent="0.2">
      <c r="B735">
        <v>55</v>
      </c>
      <c r="C735">
        <v>2249</v>
      </c>
      <c r="D735">
        <v>722</v>
      </c>
    </row>
    <row r="736" spans="2:4" x14ac:dyDescent="0.2">
      <c r="B736">
        <v>55</v>
      </c>
      <c r="C736">
        <v>2252</v>
      </c>
      <c r="D736">
        <v>723</v>
      </c>
    </row>
    <row r="737" spans="2:4" x14ac:dyDescent="0.2">
      <c r="B737">
        <v>55</v>
      </c>
      <c r="C737">
        <v>2255</v>
      </c>
      <c r="D737">
        <v>724</v>
      </c>
    </row>
    <row r="738" spans="2:4" x14ac:dyDescent="0.2">
      <c r="B738">
        <v>55</v>
      </c>
      <c r="C738">
        <v>2259</v>
      </c>
      <c r="D738">
        <v>725</v>
      </c>
    </row>
    <row r="739" spans="2:4" x14ac:dyDescent="0.2">
      <c r="B739">
        <v>55</v>
      </c>
      <c r="C739">
        <v>2262</v>
      </c>
      <c r="D739">
        <v>726</v>
      </c>
    </row>
    <row r="740" spans="2:4" x14ac:dyDescent="0.2">
      <c r="B740">
        <v>55</v>
      </c>
      <c r="C740">
        <v>2268</v>
      </c>
      <c r="D740">
        <v>728</v>
      </c>
    </row>
    <row r="741" spans="2:4" x14ac:dyDescent="0.2">
      <c r="B741">
        <v>55</v>
      </c>
      <c r="C741">
        <v>2272</v>
      </c>
      <c r="D741">
        <v>729</v>
      </c>
    </row>
    <row r="742" spans="2:4" x14ac:dyDescent="0.2">
      <c r="B742">
        <v>55</v>
      </c>
      <c r="C742">
        <v>2276</v>
      </c>
      <c r="D742">
        <v>730</v>
      </c>
    </row>
    <row r="743" spans="2:4" x14ac:dyDescent="0.2">
      <c r="B743">
        <v>55</v>
      </c>
      <c r="C743">
        <v>2280</v>
      </c>
      <c r="D743">
        <v>731</v>
      </c>
    </row>
    <row r="744" spans="2:4" x14ac:dyDescent="0.2">
      <c r="B744">
        <v>55</v>
      </c>
      <c r="C744">
        <v>2283</v>
      </c>
      <c r="D744">
        <v>732</v>
      </c>
    </row>
    <row r="745" spans="2:4" x14ac:dyDescent="0.2">
      <c r="B745">
        <v>55</v>
      </c>
      <c r="C745">
        <v>2287</v>
      </c>
      <c r="D745">
        <v>733</v>
      </c>
    </row>
    <row r="746" spans="2:4" x14ac:dyDescent="0.2">
      <c r="B746">
        <v>55</v>
      </c>
      <c r="C746">
        <v>2290</v>
      </c>
      <c r="D746">
        <v>734</v>
      </c>
    </row>
    <row r="747" spans="2:4" x14ac:dyDescent="0.2">
      <c r="B747">
        <v>55</v>
      </c>
      <c r="C747">
        <v>2293</v>
      </c>
      <c r="D747">
        <v>735</v>
      </c>
    </row>
    <row r="748" spans="2:4" x14ac:dyDescent="0.2">
      <c r="B748">
        <v>55</v>
      </c>
      <c r="C748">
        <v>2296</v>
      </c>
      <c r="D748">
        <v>736</v>
      </c>
    </row>
    <row r="749" spans="2:4" x14ac:dyDescent="0.2">
      <c r="B749">
        <v>55</v>
      </c>
      <c r="C749">
        <v>2308</v>
      </c>
      <c r="D749">
        <v>740</v>
      </c>
    </row>
    <row r="750" spans="2:4" x14ac:dyDescent="0.2">
      <c r="B750">
        <v>55</v>
      </c>
      <c r="C750">
        <v>2320</v>
      </c>
      <c r="D750">
        <v>744</v>
      </c>
    </row>
    <row r="751" spans="2:4" x14ac:dyDescent="0.2">
      <c r="B751">
        <v>55</v>
      </c>
      <c r="C751">
        <v>2323</v>
      </c>
      <c r="D751">
        <v>745</v>
      </c>
    </row>
    <row r="752" spans="2:4" x14ac:dyDescent="0.2">
      <c r="B752">
        <v>56</v>
      </c>
      <c r="C752">
        <v>2299</v>
      </c>
      <c r="D752">
        <v>737</v>
      </c>
    </row>
    <row r="753" spans="2:4" x14ac:dyDescent="0.2">
      <c r="B753">
        <v>56</v>
      </c>
      <c r="C753">
        <v>2302</v>
      </c>
      <c r="D753">
        <v>738</v>
      </c>
    </row>
    <row r="754" spans="2:4" x14ac:dyDescent="0.2">
      <c r="B754">
        <v>56</v>
      </c>
      <c r="C754">
        <v>2305</v>
      </c>
      <c r="D754">
        <v>739</v>
      </c>
    </row>
    <row r="755" spans="2:4" x14ac:dyDescent="0.2">
      <c r="B755">
        <v>56</v>
      </c>
      <c r="C755">
        <v>2311</v>
      </c>
      <c r="D755">
        <v>741</v>
      </c>
    </row>
    <row r="756" spans="2:4" x14ac:dyDescent="0.2">
      <c r="B756">
        <v>56</v>
      </c>
      <c r="C756">
        <v>2314</v>
      </c>
      <c r="D756">
        <v>742</v>
      </c>
    </row>
    <row r="757" spans="2:4" x14ac:dyDescent="0.2">
      <c r="B757">
        <v>56</v>
      </c>
      <c r="C757">
        <v>2317</v>
      </c>
      <c r="D757">
        <v>743</v>
      </c>
    </row>
    <row r="758" spans="2:4" x14ac:dyDescent="0.2">
      <c r="B758">
        <v>56</v>
      </c>
      <c r="C758">
        <v>2340</v>
      </c>
      <c r="D758">
        <v>750</v>
      </c>
    </row>
    <row r="759" spans="2:4" x14ac:dyDescent="0.2">
      <c r="B759">
        <v>56</v>
      </c>
      <c r="C759">
        <v>2359</v>
      </c>
      <c r="D759">
        <v>756</v>
      </c>
    </row>
    <row r="760" spans="2:4" x14ac:dyDescent="0.2">
      <c r="B760">
        <v>56</v>
      </c>
      <c r="C760">
        <v>2362</v>
      </c>
      <c r="D760">
        <v>757</v>
      </c>
    </row>
    <row r="761" spans="2:4" x14ac:dyDescent="0.2">
      <c r="B761">
        <v>57</v>
      </c>
      <c r="C761">
        <v>2327</v>
      </c>
      <c r="D761">
        <v>746</v>
      </c>
    </row>
    <row r="762" spans="2:4" x14ac:dyDescent="0.2">
      <c r="B762">
        <v>57</v>
      </c>
      <c r="C762">
        <v>2330</v>
      </c>
      <c r="D762">
        <v>747</v>
      </c>
    </row>
    <row r="763" spans="2:4" x14ac:dyDescent="0.2">
      <c r="B763">
        <v>57</v>
      </c>
      <c r="C763">
        <v>2334</v>
      </c>
      <c r="D763">
        <v>748</v>
      </c>
    </row>
    <row r="764" spans="2:4" x14ac:dyDescent="0.2">
      <c r="B764">
        <v>57</v>
      </c>
      <c r="C764">
        <v>2337</v>
      </c>
      <c r="D764">
        <v>749</v>
      </c>
    </row>
    <row r="765" spans="2:4" x14ac:dyDescent="0.2">
      <c r="B765">
        <v>57</v>
      </c>
      <c r="C765">
        <v>2344</v>
      </c>
      <c r="D765">
        <v>751</v>
      </c>
    </row>
    <row r="766" spans="2:4" x14ac:dyDescent="0.2">
      <c r="B766">
        <v>57</v>
      </c>
      <c r="C766">
        <v>2347</v>
      </c>
      <c r="D766">
        <v>752</v>
      </c>
    </row>
    <row r="767" spans="2:4" x14ac:dyDescent="0.2">
      <c r="B767">
        <v>57</v>
      </c>
      <c r="C767">
        <v>2350</v>
      </c>
      <c r="D767">
        <v>753</v>
      </c>
    </row>
    <row r="768" spans="2:4" x14ac:dyDescent="0.2">
      <c r="B768">
        <v>57</v>
      </c>
      <c r="C768">
        <v>2353</v>
      </c>
      <c r="D768">
        <v>754</v>
      </c>
    </row>
    <row r="769" spans="2:4" x14ac:dyDescent="0.2">
      <c r="B769">
        <v>57</v>
      </c>
      <c r="C769">
        <v>2356</v>
      </c>
      <c r="D769">
        <v>755</v>
      </c>
    </row>
    <row r="770" spans="2:4" x14ac:dyDescent="0.2">
      <c r="B770">
        <v>57</v>
      </c>
      <c r="C770">
        <v>2365</v>
      </c>
      <c r="D770">
        <v>758</v>
      </c>
    </row>
    <row r="771" spans="2:4" x14ac:dyDescent="0.2">
      <c r="B771">
        <v>57</v>
      </c>
      <c r="C771">
        <v>2368</v>
      </c>
      <c r="D771">
        <v>759</v>
      </c>
    </row>
    <row r="772" spans="2:4" x14ac:dyDescent="0.2">
      <c r="B772">
        <v>57</v>
      </c>
      <c r="C772">
        <v>2371</v>
      </c>
      <c r="D772">
        <v>760</v>
      </c>
    </row>
    <row r="773" spans="2:4" x14ac:dyDescent="0.2">
      <c r="B773">
        <v>57</v>
      </c>
      <c r="C773">
        <v>2374</v>
      </c>
      <c r="D773">
        <v>761</v>
      </c>
    </row>
    <row r="774" spans="2:4" x14ac:dyDescent="0.2">
      <c r="B774">
        <v>57</v>
      </c>
      <c r="C774">
        <v>2401</v>
      </c>
      <c r="D774">
        <v>770</v>
      </c>
    </row>
    <row r="775" spans="2:4" x14ac:dyDescent="0.2">
      <c r="B775">
        <v>58</v>
      </c>
      <c r="C775">
        <v>2377</v>
      </c>
      <c r="D775">
        <v>762</v>
      </c>
    </row>
    <row r="776" spans="2:4" x14ac:dyDescent="0.2">
      <c r="B776">
        <v>58</v>
      </c>
      <c r="C776">
        <v>2380</v>
      </c>
      <c r="D776">
        <v>763</v>
      </c>
    </row>
    <row r="777" spans="2:4" x14ac:dyDescent="0.2">
      <c r="B777">
        <v>58</v>
      </c>
      <c r="C777">
        <v>2383</v>
      </c>
      <c r="D777">
        <v>764</v>
      </c>
    </row>
    <row r="778" spans="2:4" x14ac:dyDescent="0.2">
      <c r="B778">
        <v>58</v>
      </c>
      <c r="C778">
        <v>2386</v>
      </c>
      <c r="D778">
        <v>765</v>
      </c>
    </row>
    <row r="779" spans="2:4" x14ac:dyDescent="0.2">
      <c r="B779">
        <v>58</v>
      </c>
      <c r="C779">
        <v>2389</v>
      </c>
      <c r="D779">
        <v>766</v>
      </c>
    </row>
    <row r="780" spans="2:4" x14ac:dyDescent="0.2">
      <c r="B780">
        <v>58</v>
      </c>
      <c r="C780">
        <v>2392</v>
      </c>
      <c r="D780">
        <v>767</v>
      </c>
    </row>
    <row r="781" spans="2:4" x14ac:dyDescent="0.2">
      <c r="B781">
        <v>58</v>
      </c>
      <c r="C781">
        <v>2395</v>
      </c>
      <c r="D781">
        <v>768</v>
      </c>
    </row>
    <row r="782" spans="2:4" x14ac:dyDescent="0.2">
      <c r="B782">
        <v>58</v>
      </c>
      <c r="C782">
        <v>2398</v>
      </c>
      <c r="D782">
        <v>769</v>
      </c>
    </row>
    <row r="783" spans="2:4" x14ac:dyDescent="0.2">
      <c r="B783">
        <v>58</v>
      </c>
      <c r="C783">
        <v>2404</v>
      </c>
      <c r="D783">
        <v>771</v>
      </c>
    </row>
    <row r="784" spans="2:4" x14ac:dyDescent="0.2">
      <c r="B784">
        <v>58</v>
      </c>
      <c r="C784">
        <v>2407</v>
      </c>
      <c r="D784">
        <v>772</v>
      </c>
    </row>
    <row r="785" spans="2:4" x14ac:dyDescent="0.2">
      <c r="B785">
        <v>58</v>
      </c>
      <c r="C785">
        <v>2410</v>
      </c>
      <c r="D785">
        <v>773</v>
      </c>
    </row>
    <row r="786" spans="2:4" x14ac:dyDescent="0.2">
      <c r="B786">
        <v>58</v>
      </c>
      <c r="C786">
        <v>2413</v>
      </c>
      <c r="D786">
        <v>774</v>
      </c>
    </row>
    <row r="787" spans="2:4" x14ac:dyDescent="0.2">
      <c r="B787">
        <v>58</v>
      </c>
      <c r="C787">
        <v>2456</v>
      </c>
      <c r="D787">
        <v>788</v>
      </c>
    </row>
    <row r="788" spans="2:4" x14ac:dyDescent="0.2">
      <c r="B788">
        <v>59</v>
      </c>
      <c r="C788">
        <v>2416</v>
      </c>
      <c r="D788">
        <v>775</v>
      </c>
    </row>
    <row r="789" spans="2:4" x14ac:dyDescent="0.2">
      <c r="B789">
        <v>59</v>
      </c>
      <c r="C789">
        <v>2419</v>
      </c>
      <c r="D789">
        <v>776</v>
      </c>
    </row>
    <row r="790" spans="2:4" x14ac:dyDescent="0.2">
      <c r="B790">
        <v>59</v>
      </c>
      <c r="C790">
        <v>2422</v>
      </c>
      <c r="D790">
        <v>777</v>
      </c>
    </row>
    <row r="791" spans="2:4" x14ac:dyDescent="0.2">
      <c r="B791">
        <v>59</v>
      </c>
      <c r="C791">
        <v>2425</v>
      </c>
      <c r="D791">
        <v>778</v>
      </c>
    </row>
    <row r="792" spans="2:4" x14ac:dyDescent="0.2">
      <c r="B792">
        <v>59</v>
      </c>
      <c r="C792">
        <v>2428</v>
      </c>
      <c r="D792">
        <v>779</v>
      </c>
    </row>
    <row r="793" spans="2:4" x14ac:dyDescent="0.2">
      <c r="B793">
        <v>59</v>
      </c>
      <c r="C793">
        <v>2431</v>
      </c>
      <c r="D793">
        <v>780</v>
      </c>
    </row>
    <row r="794" spans="2:4" x14ac:dyDescent="0.2">
      <c r="B794">
        <v>59</v>
      </c>
      <c r="C794">
        <v>2434</v>
      </c>
      <c r="D794">
        <v>781</v>
      </c>
    </row>
    <row r="795" spans="2:4" x14ac:dyDescent="0.2">
      <c r="B795">
        <v>59</v>
      </c>
      <c r="C795">
        <v>2437</v>
      </c>
      <c r="D795">
        <v>782</v>
      </c>
    </row>
    <row r="796" spans="2:4" x14ac:dyDescent="0.2">
      <c r="B796">
        <v>59</v>
      </c>
      <c r="C796">
        <v>2440</v>
      </c>
      <c r="D796">
        <v>783</v>
      </c>
    </row>
    <row r="797" spans="2:4" x14ac:dyDescent="0.2">
      <c r="B797">
        <v>59</v>
      </c>
      <c r="C797">
        <v>2444</v>
      </c>
      <c r="D797">
        <v>784</v>
      </c>
    </row>
    <row r="798" spans="2:4" x14ac:dyDescent="0.2">
      <c r="B798">
        <v>59</v>
      </c>
      <c r="C798">
        <v>2447</v>
      </c>
      <c r="D798">
        <v>785</v>
      </c>
    </row>
    <row r="799" spans="2:4" x14ac:dyDescent="0.2">
      <c r="B799">
        <v>59</v>
      </c>
      <c r="C799">
        <v>2450</v>
      </c>
      <c r="D799">
        <v>786</v>
      </c>
    </row>
    <row r="800" spans="2:4" x14ac:dyDescent="0.2">
      <c r="B800">
        <v>59</v>
      </c>
      <c r="C800">
        <v>2453</v>
      </c>
      <c r="D800">
        <v>787</v>
      </c>
    </row>
    <row r="801" spans="2:4" x14ac:dyDescent="0.2">
      <c r="B801">
        <v>59</v>
      </c>
      <c r="C801">
        <v>2459</v>
      </c>
      <c r="D801">
        <v>789</v>
      </c>
    </row>
    <row r="802" spans="2:4" x14ac:dyDescent="0.2">
      <c r="B802">
        <v>59</v>
      </c>
      <c r="C802">
        <v>2486</v>
      </c>
      <c r="D802">
        <v>798</v>
      </c>
    </row>
    <row r="803" spans="2:4" x14ac:dyDescent="0.2">
      <c r="B803">
        <v>59</v>
      </c>
      <c r="C803">
        <v>2489</v>
      </c>
      <c r="D803">
        <v>799</v>
      </c>
    </row>
    <row r="804" spans="2:4" x14ac:dyDescent="0.2">
      <c r="B804">
        <v>60</v>
      </c>
      <c r="C804">
        <v>2462</v>
      </c>
      <c r="D804">
        <v>790</v>
      </c>
    </row>
    <row r="805" spans="2:4" x14ac:dyDescent="0.2">
      <c r="B805">
        <v>60</v>
      </c>
      <c r="C805">
        <v>2465</v>
      </c>
      <c r="D805">
        <v>791</v>
      </c>
    </row>
    <row r="806" spans="2:4" x14ac:dyDescent="0.2">
      <c r="B806">
        <v>60</v>
      </c>
      <c r="C806">
        <v>2468</v>
      </c>
      <c r="D806">
        <v>792</v>
      </c>
    </row>
    <row r="807" spans="2:4" x14ac:dyDescent="0.2">
      <c r="B807">
        <v>60</v>
      </c>
      <c r="C807">
        <v>2471</v>
      </c>
      <c r="D807">
        <v>793</v>
      </c>
    </row>
    <row r="808" spans="2:4" x14ac:dyDescent="0.2">
      <c r="B808">
        <v>60</v>
      </c>
      <c r="C808">
        <v>2474</v>
      </c>
      <c r="D808">
        <v>794</v>
      </c>
    </row>
    <row r="809" spans="2:4" x14ac:dyDescent="0.2">
      <c r="B809">
        <v>60</v>
      </c>
      <c r="C809">
        <v>2477</v>
      </c>
      <c r="D809">
        <v>795</v>
      </c>
    </row>
    <row r="810" spans="2:4" x14ac:dyDescent="0.2">
      <c r="B810">
        <v>60</v>
      </c>
      <c r="C810">
        <v>2480</v>
      </c>
      <c r="D810">
        <v>796</v>
      </c>
    </row>
    <row r="811" spans="2:4" x14ac:dyDescent="0.2">
      <c r="B811">
        <v>60</v>
      </c>
      <c r="C811">
        <v>2483</v>
      </c>
      <c r="D811">
        <v>797</v>
      </c>
    </row>
    <row r="812" spans="2:4" x14ac:dyDescent="0.2">
      <c r="B812">
        <v>60</v>
      </c>
      <c r="C812">
        <v>2492</v>
      </c>
      <c r="D812">
        <v>800</v>
      </c>
    </row>
    <row r="813" spans="2:4" x14ac:dyDescent="0.2">
      <c r="B813">
        <v>60</v>
      </c>
      <c r="C813">
        <v>2495</v>
      </c>
      <c r="D813">
        <v>801</v>
      </c>
    </row>
    <row r="814" spans="2:4" x14ac:dyDescent="0.2">
      <c r="B814">
        <v>60</v>
      </c>
      <c r="C814">
        <v>2498</v>
      </c>
      <c r="D814">
        <v>802</v>
      </c>
    </row>
    <row r="815" spans="2:4" x14ac:dyDescent="0.2">
      <c r="B815">
        <v>60</v>
      </c>
      <c r="C815">
        <v>2501</v>
      </c>
      <c r="D815">
        <v>803</v>
      </c>
    </row>
    <row r="816" spans="2:4" x14ac:dyDescent="0.2">
      <c r="B816">
        <v>61</v>
      </c>
      <c r="C816">
        <v>2504</v>
      </c>
      <c r="D816">
        <v>804</v>
      </c>
    </row>
    <row r="817" spans="2:4" x14ac:dyDescent="0.2">
      <c r="B817">
        <v>61</v>
      </c>
      <c r="C817">
        <v>2507</v>
      </c>
      <c r="D817">
        <v>805</v>
      </c>
    </row>
    <row r="818" spans="2:4" x14ac:dyDescent="0.2">
      <c r="B818">
        <v>61</v>
      </c>
      <c r="C818">
        <v>2510</v>
      </c>
      <c r="D818">
        <v>806</v>
      </c>
    </row>
    <row r="819" spans="2:4" x14ac:dyDescent="0.2">
      <c r="B819">
        <v>61</v>
      </c>
      <c r="C819">
        <v>2514</v>
      </c>
      <c r="D819">
        <v>807</v>
      </c>
    </row>
    <row r="820" spans="2:4" x14ac:dyDescent="0.2">
      <c r="B820">
        <v>61</v>
      </c>
      <c r="C820">
        <v>2517</v>
      </c>
      <c r="D820">
        <v>808</v>
      </c>
    </row>
    <row r="821" spans="2:4" x14ac:dyDescent="0.2">
      <c r="B821">
        <v>61</v>
      </c>
      <c r="C821">
        <v>2520</v>
      </c>
      <c r="D821">
        <v>809</v>
      </c>
    </row>
    <row r="822" spans="2:4" x14ac:dyDescent="0.2">
      <c r="B822">
        <v>61</v>
      </c>
      <c r="C822">
        <v>2523</v>
      </c>
      <c r="D822">
        <v>810</v>
      </c>
    </row>
    <row r="823" spans="2:4" x14ac:dyDescent="0.2">
      <c r="B823">
        <v>61</v>
      </c>
      <c r="C823">
        <v>2526</v>
      </c>
      <c r="D823">
        <v>811</v>
      </c>
    </row>
    <row r="824" spans="2:4" x14ac:dyDescent="0.2">
      <c r="B824">
        <v>61</v>
      </c>
      <c r="C824">
        <v>2530</v>
      </c>
      <c r="D824">
        <v>812</v>
      </c>
    </row>
    <row r="825" spans="2:4" x14ac:dyDescent="0.2">
      <c r="B825">
        <v>61</v>
      </c>
      <c r="C825">
        <v>2533</v>
      </c>
      <c r="D825">
        <v>813</v>
      </c>
    </row>
    <row r="826" spans="2:4" x14ac:dyDescent="0.2">
      <c r="B826">
        <v>61</v>
      </c>
      <c r="C826">
        <v>2536</v>
      </c>
      <c r="D826">
        <v>814</v>
      </c>
    </row>
    <row r="827" spans="2:4" x14ac:dyDescent="0.2">
      <c r="B827">
        <v>61</v>
      </c>
      <c r="C827">
        <v>2539</v>
      </c>
      <c r="D827">
        <v>815</v>
      </c>
    </row>
    <row r="828" spans="2:4" x14ac:dyDescent="0.2">
      <c r="B828">
        <v>61</v>
      </c>
      <c r="C828">
        <v>2545</v>
      </c>
      <c r="D828">
        <v>817</v>
      </c>
    </row>
    <row r="829" spans="2:4" x14ac:dyDescent="0.2">
      <c r="B829">
        <v>62</v>
      </c>
      <c r="C829">
        <v>2542</v>
      </c>
      <c r="D829">
        <v>816</v>
      </c>
    </row>
    <row r="830" spans="2:4" x14ac:dyDescent="0.2">
      <c r="B830">
        <v>62</v>
      </c>
      <c r="C830">
        <v>2549</v>
      </c>
      <c r="D830">
        <v>818</v>
      </c>
    </row>
    <row r="831" spans="2:4" x14ac:dyDescent="0.2">
      <c r="B831">
        <v>62</v>
      </c>
      <c r="C831">
        <v>2552</v>
      </c>
      <c r="D831">
        <v>819</v>
      </c>
    </row>
    <row r="832" spans="2:4" x14ac:dyDescent="0.2">
      <c r="B832">
        <v>62</v>
      </c>
      <c r="C832">
        <v>2555</v>
      </c>
      <c r="D832">
        <v>820</v>
      </c>
    </row>
    <row r="833" spans="2:4" x14ac:dyDescent="0.2">
      <c r="B833">
        <v>62</v>
      </c>
      <c r="C833">
        <v>2558</v>
      </c>
      <c r="D833">
        <v>821</v>
      </c>
    </row>
    <row r="834" spans="2:4" x14ac:dyDescent="0.2">
      <c r="B834">
        <v>62</v>
      </c>
      <c r="C834">
        <v>2562</v>
      </c>
      <c r="D834">
        <v>822</v>
      </c>
    </row>
    <row r="835" spans="2:4" x14ac:dyDescent="0.2">
      <c r="B835">
        <v>62</v>
      </c>
      <c r="C835">
        <v>2565</v>
      </c>
      <c r="D835">
        <v>823</v>
      </c>
    </row>
    <row r="836" spans="2:4" x14ac:dyDescent="0.2">
      <c r="B836">
        <v>62</v>
      </c>
      <c r="C836">
        <v>2568</v>
      </c>
      <c r="D836">
        <v>824</v>
      </c>
    </row>
    <row r="837" spans="2:4" x14ac:dyDescent="0.2">
      <c r="B837">
        <v>62</v>
      </c>
      <c r="C837">
        <v>2571</v>
      </c>
      <c r="D837">
        <v>825</v>
      </c>
    </row>
    <row r="838" spans="2:4" x14ac:dyDescent="0.2">
      <c r="B838">
        <v>62</v>
      </c>
      <c r="C838">
        <v>2574</v>
      </c>
      <c r="D838">
        <v>826</v>
      </c>
    </row>
    <row r="839" spans="2:4" x14ac:dyDescent="0.2">
      <c r="B839">
        <v>62</v>
      </c>
      <c r="C839">
        <v>2577</v>
      </c>
      <c r="D839">
        <v>827</v>
      </c>
    </row>
    <row r="840" spans="2:4" x14ac:dyDescent="0.2">
      <c r="B840">
        <v>62</v>
      </c>
      <c r="C840">
        <v>2581</v>
      </c>
      <c r="D840">
        <v>828</v>
      </c>
    </row>
    <row r="841" spans="2:4" x14ac:dyDescent="0.2">
      <c r="B841">
        <v>62</v>
      </c>
      <c r="C841">
        <v>2596</v>
      </c>
      <c r="D841">
        <v>833</v>
      </c>
    </row>
    <row r="842" spans="2:4" x14ac:dyDescent="0.2">
      <c r="B842">
        <v>62</v>
      </c>
      <c r="C842">
        <v>2608</v>
      </c>
      <c r="D842">
        <v>837</v>
      </c>
    </row>
    <row r="843" spans="2:4" x14ac:dyDescent="0.2">
      <c r="B843">
        <v>63</v>
      </c>
      <c r="C843">
        <v>2584</v>
      </c>
      <c r="D843">
        <v>829</v>
      </c>
    </row>
    <row r="844" spans="2:4" x14ac:dyDescent="0.2">
      <c r="B844">
        <v>63</v>
      </c>
      <c r="C844">
        <v>2587</v>
      </c>
      <c r="D844">
        <v>830</v>
      </c>
    </row>
    <row r="845" spans="2:4" x14ac:dyDescent="0.2">
      <c r="B845">
        <v>63</v>
      </c>
      <c r="C845">
        <v>2590</v>
      </c>
      <c r="D845">
        <v>831</v>
      </c>
    </row>
    <row r="846" spans="2:4" x14ac:dyDescent="0.2">
      <c r="B846">
        <v>63</v>
      </c>
      <c r="C846">
        <v>2593</v>
      </c>
      <c r="D846">
        <v>832</v>
      </c>
    </row>
    <row r="847" spans="2:4" x14ac:dyDescent="0.2">
      <c r="B847">
        <v>63</v>
      </c>
      <c r="C847">
        <v>2599</v>
      </c>
      <c r="D847">
        <v>834</v>
      </c>
    </row>
    <row r="848" spans="2:4" x14ac:dyDescent="0.2">
      <c r="B848">
        <v>63</v>
      </c>
      <c r="C848">
        <v>2602</v>
      </c>
      <c r="D848">
        <v>835</v>
      </c>
    </row>
    <row r="849" spans="2:4" x14ac:dyDescent="0.2">
      <c r="B849">
        <v>63</v>
      </c>
      <c r="C849">
        <v>2605</v>
      </c>
      <c r="D849">
        <v>836</v>
      </c>
    </row>
    <row r="850" spans="2:4" x14ac:dyDescent="0.2">
      <c r="B850">
        <v>63</v>
      </c>
      <c r="C850">
        <v>2611</v>
      </c>
      <c r="D850">
        <v>838</v>
      </c>
    </row>
    <row r="851" spans="2:4" x14ac:dyDescent="0.2">
      <c r="B851">
        <v>63</v>
      </c>
      <c r="C851">
        <v>2614</v>
      </c>
      <c r="D851">
        <v>839</v>
      </c>
    </row>
    <row r="852" spans="2:4" x14ac:dyDescent="0.2">
      <c r="B852">
        <v>63</v>
      </c>
      <c r="C852">
        <v>2617</v>
      </c>
      <c r="D852">
        <v>840</v>
      </c>
    </row>
    <row r="853" spans="2:4" x14ac:dyDescent="0.2">
      <c r="B853">
        <v>63</v>
      </c>
      <c r="C853">
        <v>2620</v>
      </c>
      <c r="D853">
        <v>841</v>
      </c>
    </row>
    <row r="854" spans="2:4" x14ac:dyDescent="0.2">
      <c r="B854">
        <v>63</v>
      </c>
      <c r="C854">
        <v>2623</v>
      </c>
      <c r="D854">
        <v>842</v>
      </c>
    </row>
    <row r="855" spans="2:4" x14ac:dyDescent="0.2">
      <c r="B855">
        <v>63</v>
      </c>
      <c r="C855">
        <v>2647</v>
      </c>
      <c r="D855">
        <v>850</v>
      </c>
    </row>
    <row r="856" spans="2:4" x14ac:dyDescent="0.2">
      <c r="B856">
        <v>63</v>
      </c>
      <c r="C856">
        <v>2650</v>
      </c>
      <c r="D856">
        <v>851</v>
      </c>
    </row>
    <row r="857" spans="2:4" x14ac:dyDescent="0.2">
      <c r="B857">
        <v>64</v>
      </c>
      <c r="C857">
        <v>2626</v>
      </c>
      <c r="D857">
        <v>843</v>
      </c>
    </row>
    <row r="858" spans="2:4" x14ac:dyDescent="0.2">
      <c r="B858">
        <v>64</v>
      </c>
      <c r="C858">
        <v>2629</v>
      </c>
      <c r="D858">
        <v>844</v>
      </c>
    </row>
    <row r="859" spans="2:4" x14ac:dyDescent="0.2">
      <c r="B859">
        <v>64</v>
      </c>
      <c r="C859">
        <v>2632</v>
      </c>
      <c r="D859">
        <v>845</v>
      </c>
    </row>
    <row r="860" spans="2:4" x14ac:dyDescent="0.2">
      <c r="B860">
        <v>64</v>
      </c>
      <c r="C860">
        <v>2635</v>
      </c>
      <c r="D860">
        <v>846</v>
      </c>
    </row>
    <row r="861" spans="2:4" x14ac:dyDescent="0.2">
      <c r="B861">
        <v>64</v>
      </c>
      <c r="C861">
        <v>2638</v>
      </c>
      <c r="D861">
        <v>847</v>
      </c>
    </row>
    <row r="862" spans="2:4" x14ac:dyDescent="0.2">
      <c r="B862">
        <v>64</v>
      </c>
      <c r="C862">
        <v>2641</v>
      </c>
      <c r="D862">
        <v>848</v>
      </c>
    </row>
    <row r="863" spans="2:4" x14ac:dyDescent="0.2">
      <c r="B863">
        <v>64</v>
      </c>
      <c r="C863">
        <v>2644</v>
      </c>
      <c r="D863">
        <v>849</v>
      </c>
    </row>
    <row r="864" spans="2:4" x14ac:dyDescent="0.2">
      <c r="B864">
        <v>64</v>
      </c>
      <c r="C864">
        <v>2672</v>
      </c>
      <c r="D864">
        <v>858</v>
      </c>
    </row>
    <row r="865" spans="2:4" x14ac:dyDescent="0.2">
      <c r="B865">
        <v>64</v>
      </c>
      <c r="C865">
        <v>2675</v>
      </c>
      <c r="D865">
        <v>859</v>
      </c>
    </row>
    <row r="866" spans="2:4" x14ac:dyDescent="0.2">
      <c r="B866">
        <v>65</v>
      </c>
      <c r="C866">
        <v>2653</v>
      </c>
      <c r="D866">
        <v>852</v>
      </c>
    </row>
    <row r="867" spans="2:4" x14ac:dyDescent="0.2">
      <c r="B867">
        <v>65</v>
      </c>
      <c r="C867">
        <v>2656</v>
      </c>
      <c r="D867">
        <v>853</v>
      </c>
    </row>
    <row r="868" spans="2:4" x14ac:dyDescent="0.2">
      <c r="B868">
        <v>65</v>
      </c>
      <c r="C868">
        <v>2659</v>
      </c>
      <c r="D868">
        <v>854</v>
      </c>
    </row>
    <row r="869" spans="2:4" x14ac:dyDescent="0.2">
      <c r="B869">
        <v>65</v>
      </c>
      <c r="C869">
        <v>2663</v>
      </c>
      <c r="D869">
        <v>855</v>
      </c>
    </row>
    <row r="870" spans="2:4" x14ac:dyDescent="0.2">
      <c r="B870">
        <v>65</v>
      </c>
      <c r="C870">
        <v>2666</v>
      </c>
      <c r="D870">
        <v>856</v>
      </c>
    </row>
    <row r="871" spans="2:4" x14ac:dyDescent="0.2">
      <c r="B871">
        <v>65</v>
      </c>
      <c r="C871">
        <v>2669</v>
      </c>
      <c r="D871">
        <v>857</v>
      </c>
    </row>
    <row r="872" spans="2:4" x14ac:dyDescent="0.2">
      <c r="B872">
        <v>65</v>
      </c>
      <c r="C872">
        <v>2678</v>
      </c>
      <c r="D872">
        <v>860</v>
      </c>
    </row>
    <row r="873" spans="2:4" x14ac:dyDescent="0.2">
      <c r="B873">
        <v>65</v>
      </c>
      <c r="C873">
        <v>2682</v>
      </c>
      <c r="D873">
        <v>861</v>
      </c>
    </row>
    <row r="874" spans="2:4" x14ac:dyDescent="0.2">
      <c r="B874">
        <v>65</v>
      </c>
      <c r="C874">
        <v>2686</v>
      </c>
      <c r="D874">
        <v>862</v>
      </c>
    </row>
    <row r="875" spans="2:4" x14ac:dyDescent="0.2">
      <c r="B875">
        <v>65</v>
      </c>
      <c r="C875">
        <v>2689</v>
      </c>
      <c r="D875">
        <v>863</v>
      </c>
    </row>
    <row r="876" spans="2:4" x14ac:dyDescent="0.2">
      <c r="B876">
        <v>65</v>
      </c>
      <c r="C876">
        <v>2692</v>
      </c>
      <c r="D876">
        <v>864</v>
      </c>
    </row>
    <row r="877" spans="2:4" x14ac:dyDescent="0.2">
      <c r="B877">
        <v>65</v>
      </c>
      <c r="C877">
        <v>2725</v>
      </c>
      <c r="D877">
        <v>875</v>
      </c>
    </row>
    <row r="878" spans="2:4" x14ac:dyDescent="0.2">
      <c r="B878">
        <v>66</v>
      </c>
      <c r="C878">
        <v>2695</v>
      </c>
      <c r="D878">
        <v>865</v>
      </c>
    </row>
    <row r="879" spans="2:4" x14ac:dyDescent="0.2">
      <c r="B879">
        <v>66</v>
      </c>
      <c r="C879">
        <v>2698</v>
      </c>
      <c r="D879">
        <v>866</v>
      </c>
    </row>
    <row r="880" spans="2:4" x14ac:dyDescent="0.2">
      <c r="B880">
        <v>66</v>
      </c>
      <c r="C880">
        <v>2701</v>
      </c>
      <c r="D880">
        <v>867</v>
      </c>
    </row>
    <row r="881" spans="2:4" x14ac:dyDescent="0.2">
      <c r="B881">
        <v>66</v>
      </c>
      <c r="C881">
        <v>2704</v>
      </c>
      <c r="D881">
        <v>868</v>
      </c>
    </row>
    <row r="882" spans="2:4" x14ac:dyDescent="0.2">
      <c r="B882">
        <v>66</v>
      </c>
      <c r="C882">
        <v>2707</v>
      </c>
      <c r="D882">
        <v>869</v>
      </c>
    </row>
    <row r="883" spans="2:4" x14ac:dyDescent="0.2">
      <c r="B883">
        <v>66</v>
      </c>
      <c r="C883">
        <v>2710</v>
      </c>
      <c r="D883">
        <v>870</v>
      </c>
    </row>
    <row r="884" spans="2:4" x14ac:dyDescent="0.2">
      <c r="B884">
        <v>66</v>
      </c>
      <c r="C884">
        <v>2713</v>
      </c>
      <c r="D884">
        <v>871</v>
      </c>
    </row>
    <row r="885" spans="2:4" x14ac:dyDescent="0.2">
      <c r="B885">
        <v>66</v>
      </c>
      <c r="C885">
        <v>2716</v>
      </c>
      <c r="D885">
        <v>872</v>
      </c>
    </row>
    <row r="886" spans="2:4" x14ac:dyDescent="0.2">
      <c r="B886">
        <v>66</v>
      </c>
      <c r="C886">
        <v>2719</v>
      </c>
      <c r="D886">
        <v>873</v>
      </c>
    </row>
    <row r="887" spans="2:4" x14ac:dyDescent="0.2">
      <c r="B887">
        <v>66</v>
      </c>
      <c r="C887">
        <v>2722</v>
      </c>
      <c r="D887">
        <v>874</v>
      </c>
    </row>
    <row r="888" spans="2:4" x14ac:dyDescent="0.2">
      <c r="B888">
        <v>66</v>
      </c>
      <c r="C888">
        <v>2728</v>
      </c>
      <c r="D888">
        <v>876</v>
      </c>
    </row>
    <row r="889" spans="2:4" x14ac:dyDescent="0.2">
      <c r="B889">
        <v>66</v>
      </c>
      <c r="C889">
        <v>2732</v>
      </c>
      <c r="D889">
        <v>877</v>
      </c>
    </row>
    <row r="890" spans="2:4" x14ac:dyDescent="0.2">
      <c r="B890">
        <v>66</v>
      </c>
      <c r="C890">
        <v>2739</v>
      </c>
      <c r="D890">
        <v>879</v>
      </c>
    </row>
    <row r="891" spans="2:4" x14ac:dyDescent="0.2">
      <c r="B891">
        <v>67</v>
      </c>
      <c r="C891">
        <v>2736</v>
      </c>
      <c r="D891">
        <v>878</v>
      </c>
    </row>
    <row r="892" spans="2:4" x14ac:dyDescent="0.2">
      <c r="B892">
        <v>67</v>
      </c>
      <c r="C892">
        <v>2742</v>
      </c>
      <c r="D892">
        <v>880</v>
      </c>
    </row>
    <row r="893" spans="2:4" x14ac:dyDescent="0.2">
      <c r="B893">
        <v>67</v>
      </c>
      <c r="C893">
        <v>2745</v>
      </c>
      <c r="D893">
        <v>881</v>
      </c>
    </row>
    <row r="894" spans="2:4" x14ac:dyDescent="0.2">
      <c r="B894">
        <v>67</v>
      </c>
      <c r="C894">
        <v>2748</v>
      </c>
      <c r="D894">
        <v>882</v>
      </c>
    </row>
    <row r="895" spans="2:4" x14ac:dyDescent="0.2">
      <c r="B895">
        <v>67</v>
      </c>
      <c r="C895">
        <v>2751</v>
      </c>
      <c r="D895">
        <v>883</v>
      </c>
    </row>
    <row r="896" spans="2:4" x14ac:dyDescent="0.2">
      <c r="B896">
        <v>67</v>
      </c>
      <c r="C896">
        <v>2754</v>
      </c>
      <c r="D896">
        <v>884</v>
      </c>
    </row>
    <row r="897" spans="2:4" x14ac:dyDescent="0.2">
      <c r="B897">
        <v>67</v>
      </c>
      <c r="C897">
        <v>2757</v>
      </c>
      <c r="D897">
        <v>885</v>
      </c>
    </row>
    <row r="898" spans="2:4" x14ac:dyDescent="0.2">
      <c r="B898">
        <v>67</v>
      </c>
      <c r="C898">
        <v>2760</v>
      </c>
      <c r="D898">
        <v>886</v>
      </c>
    </row>
    <row r="899" spans="2:4" x14ac:dyDescent="0.2">
      <c r="B899">
        <v>67</v>
      </c>
      <c r="C899">
        <v>2764</v>
      </c>
      <c r="D899">
        <v>887</v>
      </c>
    </row>
    <row r="900" spans="2:4" x14ac:dyDescent="0.2">
      <c r="B900">
        <v>67</v>
      </c>
      <c r="C900">
        <v>2767</v>
      </c>
      <c r="D900">
        <v>888</v>
      </c>
    </row>
    <row r="901" spans="2:4" x14ac:dyDescent="0.2">
      <c r="B901">
        <v>67</v>
      </c>
      <c r="C901">
        <v>2770</v>
      </c>
      <c r="D901">
        <v>889</v>
      </c>
    </row>
    <row r="902" spans="2:4" x14ac:dyDescent="0.2">
      <c r="B902">
        <v>67</v>
      </c>
      <c r="C902">
        <v>2773</v>
      </c>
      <c r="D902">
        <v>890</v>
      </c>
    </row>
    <row r="903" spans="2:4" x14ac:dyDescent="0.2">
      <c r="B903">
        <v>67</v>
      </c>
      <c r="C903">
        <v>2776</v>
      </c>
      <c r="D903">
        <v>891</v>
      </c>
    </row>
    <row r="904" spans="2:4" x14ac:dyDescent="0.2">
      <c r="B904">
        <v>67</v>
      </c>
      <c r="C904">
        <v>2779</v>
      </c>
      <c r="D904">
        <v>892</v>
      </c>
    </row>
    <row r="905" spans="2:4" x14ac:dyDescent="0.2">
      <c r="B905">
        <v>67</v>
      </c>
      <c r="C905">
        <v>2815</v>
      </c>
      <c r="D905">
        <v>904</v>
      </c>
    </row>
    <row r="906" spans="2:4" x14ac:dyDescent="0.2">
      <c r="B906">
        <v>67</v>
      </c>
      <c r="C906">
        <v>2818</v>
      </c>
      <c r="D906">
        <v>905</v>
      </c>
    </row>
    <row r="907" spans="2:4" x14ac:dyDescent="0.2">
      <c r="B907">
        <v>68</v>
      </c>
      <c r="C907">
        <v>2782</v>
      </c>
      <c r="D907">
        <v>893</v>
      </c>
    </row>
    <row r="908" spans="2:4" x14ac:dyDescent="0.2">
      <c r="B908">
        <v>68</v>
      </c>
      <c r="C908">
        <v>2785</v>
      </c>
      <c r="D908">
        <v>894</v>
      </c>
    </row>
    <row r="909" spans="2:4" x14ac:dyDescent="0.2">
      <c r="B909">
        <v>68</v>
      </c>
      <c r="C909">
        <v>2788</v>
      </c>
      <c r="D909">
        <v>895</v>
      </c>
    </row>
    <row r="910" spans="2:4" x14ac:dyDescent="0.2">
      <c r="B910">
        <v>68</v>
      </c>
      <c r="C910">
        <v>2791</v>
      </c>
      <c r="D910">
        <v>896</v>
      </c>
    </row>
    <row r="911" spans="2:4" x14ac:dyDescent="0.2">
      <c r="B911">
        <v>68</v>
      </c>
      <c r="C911">
        <v>2794</v>
      </c>
      <c r="D911">
        <v>897</v>
      </c>
    </row>
    <row r="912" spans="2:4" x14ac:dyDescent="0.2">
      <c r="B912">
        <v>68</v>
      </c>
      <c r="C912">
        <v>2797</v>
      </c>
      <c r="D912">
        <v>898</v>
      </c>
    </row>
    <row r="913" spans="2:4" x14ac:dyDescent="0.2">
      <c r="B913">
        <v>68</v>
      </c>
      <c r="C913">
        <v>2800</v>
      </c>
      <c r="D913">
        <v>899</v>
      </c>
    </row>
    <row r="914" spans="2:4" x14ac:dyDescent="0.2">
      <c r="B914">
        <v>68</v>
      </c>
      <c r="C914">
        <v>2803</v>
      </c>
      <c r="D914">
        <v>900</v>
      </c>
    </row>
    <row r="915" spans="2:4" x14ac:dyDescent="0.2">
      <c r="B915">
        <v>68</v>
      </c>
      <c r="C915">
        <v>2806</v>
      </c>
      <c r="D915">
        <v>901</v>
      </c>
    </row>
    <row r="916" spans="2:4" x14ac:dyDescent="0.2">
      <c r="B916">
        <v>68</v>
      </c>
      <c r="C916">
        <v>2809</v>
      </c>
      <c r="D916">
        <v>902</v>
      </c>
    </row>
    <row r="917" spans="2:4" x14ac:dyDescent="0.2">
      <c r="B917">
        <v>68</v>
      </c>
      <c r="C917">
        <v>2812</v>
      </c>
      <c r="D917">
        <v>903</v>
      </c>
    </row>
    <row r="918" spans="2:4" x14ac:dyDescent="0.2">
      <c r="B918">
        <v>68</v>
      </c>
      <c r="C918">
        <v>2821</v>
      </c>
      <c r="D918">
        <v>906</v>
      </c>
    </row>
    <row r="919" spans="2:4" x14ac:dyDescent="0.2">
      <c r="B919">
        <v>69</v>
      </c>
      <c r="C919">
        <v>2824</v>
      </c>
      <c r="D919">
        <v>907</v>
      </c>
    </row>
    <row r="920" spans="2:4" x14ac:dyDescent="0.2">
      <c r="B920">
        <v>69</v>
      </c>
      <c r="C920">
        <v>2828</v>
      </c>
      <c r="D920">
        <v>908</v>
      </c>
    </row>
    <row r="921" spans="2:4" x14ac:dyDescent="0.2">
      <c r="B921">
        <v>69</v>
      </c>
      <c r="C921">
        <v>2831</v>
      </c>
      <c r="D921">
        <v>909</v>
      </c>
    </row>
    <row r="922" spans="2:4" x14ac:dyDescent="0.2">
      <c r="B922">
        <v>69</v>
      </c>
      <c r="C922">
        <v>2834</v>
      </c>
      <c r="D922">
        <v>910</v>
      </c>
    </row>
    <row r="923" spans="2:4" x14ac:dyDescent="0.2">
      <c r="B923">
        <v>69</v>
      </c>
      <c r="C923">
        <v>2837</v>
      </c>
      <c r="D923">
        <v>911</v>
      </c>
    </row>
    <row r="924" spans="2:4" x14ac:dyDescent="0.2">
      <c r="B924">
        <v>69</v>
      </c>
      <c r="C924">
        <v>2840</v>
      </c>
      <c r="D924">
        <v>912</v>
      </c>
    </row>
    <row r="925" spans="2:4" x14ac:dyDescent="0.2">
      <c r="B925">
        <v>69</v>
      </c>
      <c r="C925">
        <v>2843</v>
      </c>
      <c r="D925">
        <v>913</v>
      </c>
    </row>
    <row r="926" spans="2:4" x14ac:dyDescent="0.2">
      <c r="B926">
        <v>69</v>
      </c>
      <c r="C926">
        <v>2846</v>
      </c>
      <c r="D926">
        <v>914</v>
      </c>
    </row>
    <row r="927" spans="2:4" x14ac:dyDescent="0.2">
      <c r="B927">
        <v>69</v>
      </c>
      <c r="C927">
        <v>2850</v>
      </c>
      <c r="D927">
        <v>915</v>
      </c>
    </row>
    <row r="928" spans="2:4" x14ac:dyDescent="0.2">
      <c r="B928">
        <v>69</v>
      </c>
      <c r="C928">
        <v>2853</v>
      </c>
      <c r="D928">
        <v>916</v>
      </c>
    </row>
    <row r="929" spans="2:4" x14ac:dyDescent="0.2">
      <c r="B929">
        <v>69</v>
      </c>
      <c r="C929">
        <v>2856</v>
      </c>
      <c r="D929">
        <v>917</v>
      </c>
    </row>
    <row r="930" spans="2:4" x14ac:dyDescent="0.2">
      <c r="B930">
        <v>69</v>
      </c>
      <c r="C930">
        <v>2859</v>
      </c>
      <c r="D930">
        <v>918</v>
      </c>
    </row>
    <row r="931" spans="2:4" x14ac:dyDescent="0.2">
      <c r="B931">
        <v>69</v>
      </c>
      <c r="C931">
        <v>2892</v>
      </c>
      <c r="D931">
        <v>928</v>
      </c>
    </row>
    <row r="932" spans="2:4" x14ac:dyDescent="0.2">
      <c r="B932">
        <v>70</v>
      </c>
      <c r="C932">
        <v>2862</v>
      </c>
      <c r="D932">
        <v>919</v>
      </c>
    </row>
    <row r="933" spans="2:4" x14ac:dyDescent="0.2">
      <c r="B933">
        <v>70</v>
      </c>
      <c r="C933">
        <v>2865</v>
      </c>
      <c r="D933">
        <v>920</v>
      </c>
    </row>
    <row r="934" spans="2:4" x14ac:dyDescent="0.2">
      <c r="B934">
        <v>70</v>
      </c>
      <c r="C934">
        <v>2868</v>
      </c>
      <c r="D934">
        <v>921</v>
      </c>
    </row>
    <row r="935" spans="2:4" x14ac:dyDescent="0.2">
      <c r="B935">
        <v>70</v>
      </c>
      <c r="C935">
        <v>2872</v>
      </c>
      <c r="D935">
        <v>922</v>
      </c>
    </row>
    <row r="936" spans="2:4" x14ac:dyDescent="0.2">
      <c r="B936">
        <v>70</v>
      </c>
      <c r="C936">
        <v>2875</v>
      </c>
      <c r="D936">
        <v>923</v>
      </c>
    </row>
    <row r="937" spans="2:4" x14ac:dyDescent="0.2">
      <c r="B937">
        <v>70</v>
      </c>
      <c r="C937">
        <v>2878</v>
      </c>
      <c r="D937">
        <v>924</v>
      </c>
    </row>
    <row r="938" spans="2:4" x14ac:dyDescent="0.2">
      <c r="B938">
        <v>70</v>
      </c>
      <c r="C938">
        <v>2881</v>
      </c>
      <c r="D938">
        <v>925</v>
      </c>
    </row>
    <row r="939" spans="2:4" x14ac:dyDescent="0.2">
      <c r="B939">
        <v>70</v>
      </c>
      <c r="C939">
        <v>2885</v>
      </c>
      <c r="D939">
        <v>926</v>
      </c>
    </row>
    <row r="940" spans="2:4" x14ac:dyDescent="0.2">
      <c r="B940">
        <v>70</v>
      </c>
      <c r="C940">
        <v>2889</v>
      </c>
      <c r="D940">
        <v>927</v>
      </c>
    </row>
    <row r="941" spans="2:4" x14ac:dyDescent="0.2">
      <c r="B941">
        <v>70</v>
      </c>
      <c r="C941">
        <v>2895</v>
      </c>
      <c r="D941">
        <v>929</v>
      </c>
    </row>
    <row r="942" spans="2:4" x14ac:dyDescent="0.2">
      <c r="B942">
        <v>70</v>
      </c>
      <c r="C942">
        <v>2898</v>
      </c>
      <c r="D942">
        <v>930</v>
      </c>
    </row>
    <row r="943" spans="2:4" x14ac:dyDescent="0.2">
      <c r="B943">
        <v>70</v>
      </c>
      <c r="C943">
        <v>2901</v>
      </c>
      <c r="D943">
        <v>931</v>
      </c>
    </row>
    <row r="944" spans="2:4" x14ac:dyDescent="0.2">
      <c r="B944">
        <v>70</v>
      </c>
      <c r="C944">
        <v>2910</v>
      </c>
      <c r="D944">
        <v>934</v>
      </c>
    </row>
    <row r="945" spans="2:4" x14ac:dyDescent="0.2">
      <c r="B945">
        <v>70</v>
      </c>
      <c r="C945">
        <v>2916</v>
      </c>
      <c r="D945">
        <v>936</v>
      </c>
    </row>
    <row r="946" spans="2:4" x14ac:dyDescent="0.2">
      <c r="B946">
        <v>71</v>
      </c>
      <c r="C946">
        <v>2904</v>
      </c>
      <c r="D946">
        <v>932</v>
      </c>
    </row>
    <row r="947" spans="2:4" x14ac:dyDescent="0.2">
      <c r="B947">
        <v>71</v>
      </c>
      <c r="C947">
        <v>2907</v>
      </c>
      <c r="D947">
        <v>933</v>
      </c>
    </row>
    <row r="948" spans="2:4" x14ac:dyDescent="0.2">
      <c r="B948">
        <v>71</v>
      </c>
      <c r="C948">
        <v>2913</v>
      </c>
      <c r="D948">
        <v>935</v>
      </c>
    </row>
    <row r="949" spans="2:4" x14ac:dyDescent="0.2">
      <c r="B949">
        <v>71</v>
      </c>
      <c r="C949">
        <v>2919</v>
      </c>
      <c r="D949">
        <v>937</v>
      </c>
    </row>
    <row r="950" spans="2:4" x14ac:dyDescent="0.2">
      <c r="B950">
        <v>71</v>
      </c>
      <c r="C950">
        <v>2922</v>
      </c>
      <c r="D950">
        <v>938</v>
      </c>
    </row>
    <row r="951" spans="2:4" x14ac:dyDescent="0.2">
      <c r="B951">
        <v>71</v>
      </c>
      <c r="C951">
        <v>2925</v>
      </c>
      <c r="D951">
        <v>939</v>
      </c>
    </row>
    <row r="952" spans="2:4" x14ac:dyDescent="0.2">
      <c r="B952">
        <v>71</v>
      </c>
      <c r="C952">
        <v>2928</v>
      </c>
      <c r="D952">
        <v>940</v>
      </c>
    </row>
    <row r="953" spans="2:4" x14ac:dyDescent="0.2">
      <c r="B953">
        <v>71</v>
      </c>
      <c r="C953">
        <v>2931</v>
      </c>
      <c r="D953">
        <v>941</v>
      </c>
    </row>
    <row r="954" spans="2:4" x14ac:dyDescent="0.2">
      <c r="B954">
        <v>71</v>
      </c>
      <c r="C954">
        <v>2934</v>
      </c>
      <c r="D954">
        <v>942</v>
      </c>
    </row>
    <row r="955" spans="2:4" x14ac:dyDescent="0.2">
      <c r="B955">
        <v>71</v>
      </c>
      <c r="C955">
        <v>2937</v>
      </c>
      <c r="D955">
        <v>943</v>
      </c>
    </row>
    <row r="956" spans="2:4" x14ac:dyDescent="0.2">
      <c r="B956">
        <v>71</v>
      </c>
      <c r="C956">
        <v>2940</v>
      </c>
      <c r="D956">
        <v>944</v>
      </c>
    </row>
    <row r="957" spans="2:4" x14ac:dyDescent="0.2">
      <c r="B957">
        <v>71</v>
      </c>
      <c r="C957">
        <v>2943</v>
      </c>
      <c r="D957">
        <v>945</v>
      </c>
    </row>
    <row r="958" spans="2:4" x14ac:dyDescent="0.2">
      <c r="B958">
        <v>71</v>
      </c>
      <c r="C958">
        <v>2958</v>
      </c>
      <c r="D958">
        <v>950</v>
      </c>
    </row>
    <row r="959" spans="2:4" x14ac:dyDescent="0.2">
      <c r="B959">
        <v>71</v>
      </c>
      <c r="C959">
        <v>2970</v>
      </c>
      <c r="D959">
        <v>954</v>
      </c>
    </row>
    <row r="960" spans="2:4" x14ac:dyDescent="0.2">
      <c r="B960">
        <v>72</v>
      </c>
      <c r="C960">
        <v>2946</v>
      </c>
      <c r="D960">
        <v>946</v>
      </c>
    </row>
    <row r="961" spans="2:4" x14ac:dyDescent="0.2">
      <c r="B961">
        <v>72</v>
      </c>
      <c r="C961">
        <v>2949</v>
      </c>
      <c r="D961">
        <v>947</v>
      </c>
    </row>
    <row r="962" spans="2:4" x14ac:dyDescent="0.2">
      <c r="B962">
        <v>72</v>
      </c>
      <c r="C962">
        <v>2952</v>
      </c>
      <c r="D962">
        <v>948</v>
      </c>
    </row>
    <row r="963" spans="2:4" x14ac:dyDescent="0.2">
      <c r="B963">
        <v>72</v>
      </c>
      <c r="C963">
        <v>2955</v>
      </c>
      <c r="D963">
        <v>949</v>
      </c>
    </row>
    <row r="964" spans="2:4" x14ac:dyDescent="0.2">
      <c r="B964">
        <v>72</v>
      </c>
      <c r="C964">
        <v>2961</v>
      </c>
      <c r="D964">
        <v>951</v>
      </c>
    </row>
    <row r="965" spans="2:4" x14ac:dyDescent="0.2">
      <c r="B965">
        <v>72</v>
      </c>
      <c r="C965">
        <v>2964</v>
      </c>
      <c r="D965">
        <v>952</v>
      </c>
    </row>
    <row r="966" spans="2:4" x14ac:dyDescent="0.2">
      <c r="B966">
        <v>72</v>
      </c>
      <c r="C966">
        <v>2967</v>
      </c>
      <c r="D966">
        <v>953</v>
      </c>
    </row>
    <row r="967" spans="2:4" x14ac:dyDescent="0.2">
      <c r="B967">
        <v>72</v>
      </c>
      <c r="C967">
        <v>3003</v>
      </c>
      <c r="D967">
        <v>964</v>
      </c>
    </row>
    <row r="968" spans="2:4" x14ac:dyDescent="0.2">
      <c r="B968">
        <v>72</v>
      </c>
      <c r="C968">
        <v>3006</v>
      </c>
      <c r="D968">
        <v>965</v>
      </c>
    </row>
    <row r="969" spans="2:4" x14ac:dyDescent="0.2">
      <c r="B969">
        <v>73</v>
      </c>
      <c r="C969">
        <v>2973</v>
      </c>
      <c r="D969">
        <v>955</v>
      </c>
    </row>
    <row r="970" spans="2:4" x14ac:dyDescent="0.2">
      <c r="B970">
        <v>73</v>
      </c>
      <c r="C970">
        <v>2976</v>
      </c>
      <c r="D970">
        <v>956</v>
      </c>
    </row>
    <row r="971" spans="2:4" x14ac:dyDescent="0.2">
      <c r="B971">
        <v>73</v>
      </c>
      <c r="C971">
        <v>2980</v>
      </c>
      <c r="D971">
        <v>957</v>
      </c>
    </row>
    <row r="972" spans="2:4" x14ac:dyDescent="0.2">
      <c r="B972">
        <v>73</v>
      </c>
      <c r="C972">
        <v>2983</v>
      </c>
      <c r="D972">
        <v>958</v>
      </c>
    </row>
    <row r="973" spans="2:4" x14ac:dyDescent="0.2">
      <c r="B973">
        <v>73</v>
      </c>
      <c r="C973">
        <v>2987</v>
      </c>
      <c r="D973">
        <v>959</v>
      </c>
    </row>
    <row r="974" spans="2:4" x14ac:dyDescent="0.2">
      <c r="B974">
        <v>73</v>
      </c>
      <c r="C974">
        <v>2990</v>
      </c>
      <c r="D974">
        <v>960</v>
      </c>
    </row>
    <row r="975" spans="2:4" x14ac:dyDescent="0.2">
      <c r="B975">
        <v>73</v>
      </c>
      <c r="C975">
        <v>2994</v>
      </c>
      <c r="D975">
        <v>961</v>
      </c>
    </row>
    <row r="976" spans="2:4" x14ac:dyDescent="0.2">
      <c r="B976">
        <v>73</v>
      </c>
      <c r="C976">
        <v>2997</v>
      </c>
      <c r="D976">
        <v>962</v>
      </c>
    </row>
    <row r="977" spans="2:4" x14ac:dyDescent="0.2">
      <c r="B977">
        <v>73</v>
      </c>
      <c r="C977">
        <v>3000</v>
      </c>
      <c r="D977">
        <v>963</v>
      </c>
    </row>
    <row r="978" spans="2:4" x14ac:dyDescent="0.2">
      <c r="B978">
        <v>73</v>
      </c>
      <c r="C978">
        <v>3009</v>
      </c>
      <c r="D978">
        <v>966</v>
      </c>
    </row>
    <row r="979" spans="2:4" x14ac:dyDescent="0.2">
      <c r="B979">
        <v>73</v>
      </c>
      <c r="C979">
        <v>3012</v>
      </c>
      <c r="D979">
        <v>967</v>
      </c>
    </row>
    <row r="980" spans="2:4" x14ac:dyDescent="0.2">
      <c r="B980">
        <v>73</v>
      </c>
      <c r="C980">
        <v>3030</v>
      </c>
      <c r="D980">
        <v>973</v>
      </c>
    </row>
    <row r="981" spans="2:4" x14ac:dyDescent="0.2">
      <c r="B981">
        <v>74</v>
      </c>
      <c r="C981">
        <v>3015</v>
      </c>
      <c r="D981">
        <v>968</v>
      </c>
    </row>
    <row r="982" spans="2:4" x14ac:dyDescent="0.2">
      <c r="B982">
        <v>74</v>
      </c>
      <c r="C982">
        <v>3018</v>
      </c>
      <c r="D982">
        <v>969</v>
      </c>
    </row>
    <row r="983" spans="2:4" x14ac:dyDescent="0.2">
      <c r="B983">
        <v>74</v>
      </c>
      <c r="C983">
        <v>3021</v>
      </c>
      <c r="D983">
        <v>970</v>
      </c>
    </row>
    <row r="984" spans="2:4" x14ac:dyDescent="0.2">
      <c r="B984">
        <v>74</v>
      </c>
      <c r="C984">
        <v>3024</v>
      </c>
      <c r="D984">
        <v>971</v>
      </c>
    </row>
    <row r="985" spans="2:4" x14ac:dyDescent="0.2">
      <c r="B985">
        <v>74</v>
      </c>
      <c r="C985">
        <v>3027</v>
      </c>
      <c r="D985">
        <v>972</v>
      </c>
    </row>
    <row r="986" spans="2:4" x14ac:dyDescent="0.2">
      <c r="B986">
        <v>74</v>
      </c>
      <c r="C986">
        <v>3033</v>
      </c>
      <c r="D986">
        <v>974</v>
      </c>
    </row>
    <row r="987" spans="2:4" x14ac:dyDescent="0.2">
      <c r="B987">
        <v>74</v>
      </c>
      <c r="C987">
        <v>3037</v>
      </c>
      <c r="D987">
        <v>975</v>
      </c>
    </row>
    <row r="988" spans="2:4" x14ac:dyDescent="0.2">
      <c r="B988">
        <v>74</v>
      </c>
      <c r="C988">
        <v>3040</v>
      </c>
      <c r="D988">
        <v>976</v>
      </c>
    </row>
    <row r="989" spans="2:4" x14ac:dyDescent="0.2">
      <c r="B989">
        <v>74</v>
      </c>
      <c r="C989">
        <v>3043</v>
      </c>
      <c r="D989">
        <v>977</v>
      </c>
    </row>
    <row r="990" spans="2:4" x14ac:dyDescent="0.2">
      <c r="B990">
        <v>74</v>
      </c>
      <c r="C990">
        <v>3046</v>
      </c>
      <c r="D990">
        <v>978</v>
      </c>
    </row>
    <row r="991" spans="2:4" x14ac:dyDescent="0.2">
      <c r="B991">
        <v>74</v>
      </c>
      <c r="C991">
        <v>3049</v>
      </c>
      <c r="D991">
        <v>979</v>
      </c>
    </row>
    <row r="992" spans="2:4" x14ac:dyDescent="0.2">
      <c r="B992">
        <v>74</v>
      </c>
      <c r="C992">
        <v>3052</v>
      </c>
      <c r="D992">
        <v>980</v>
      </c>
    </row>
    <row r="993" spans="2:4" x14ac:dyDescent="0.2">
      <c r="B993">
        <v>74</v>
      </c>
      <c r="C993">
        <v>3093</v>
      </c>
      <c r="D993">
        <v>993</v>
      </c>
    </row>
    <row r="994" spans="2:4" x14ac:dyDescent="0.2">
      <c r="B994">
        <v>75</v>
      </c>
      <c r="C994">
        <v>3055</v>
      </c>
      <c r="D994">
        <v>981</v>
      </c>
    </row>
    <row r="995" spans="2:4" x14ac:dyDescent="0.2">
      <c r="B995">
        <v>75</v>
      </c>
      <c r="C995">
        <v>3058</v>
      </c>
      <c r="D995">
        <v>982</v>
      </c>
    </row>
    <row r="996" spans="2:4" x14ac:dyDescent="0.2">
      <c r="B996">
        <v>75</v>
      </c>
      <c r="C996">
        <v>3061</v>
      </c>
      <c r="D996">
        <v>983</v>
      </c>
    </row>
    <row r="997" spans="2:4" x14ac:dyDescent="0.2">
      <c r="B997">
        <v>75</v>
      </c>
      <c r="C997">
        <v>3064</v>
      </c>
      <c r="D997">
        <v>984</v>
      </c>
    </row>
    <row r="998" spans="2:4" x14ac:dyDescent="0.2">
      <c r="B998">
        <v>75</v>
      </c>
      <c r="C998">
        <v>3067</v>
      </c>
      <c r="D998">
        <v>985</v>
      </c>
    </row>
    <row r="999" spans="2:4" x14ac:dyDescent="0.2">
      <c r="B999">
        <v>75</v>
      </c>
      <c r="C999">
        <v>3071</v>
      </c>
      <c r="D999">
        <v>986</v>
      </c>
    </row>
    <row r="1000" spans="2:4" x14ac:dyDescent="0.2">
      <c r="B1000">
        <v>75</v>
      </c>
      <c r="C1000">
        <v>3074</v>
      </c>
      <c r="D1000">
        <v>987</v>
      </c>
    </row>
    <row r="1001" spans="2:4" x14ac:dyDescent="0.2">
      <c r="B1001">
        <v>75</v>
      </c>
      <c r="C1001">
        <v>3077</v>
      </c>
      <c r="D1001">
        <v>988</v>
      </c>
    </row>
    <row r="1002" spans="2:4" x14ac:dyDescent="0.2">
      <c r="B1002">
        <v>75</v>
      </c>
      <c r="C1002">
        <v>3080</v>
      </c>
      <c r="D1002">
        <v>989</v>
      </c>
    </row>
    <row r="1003" spans="2:4" x14ac:dyDescent="0.2">
      <c r="B1003">
        <v>75</v>
      </c>
      <c r="C1003">
        <v>3084</v>
      </c>
      <c r="D1003">
        <v>990</v>
      </c>
    </row>
    <row r="1004" spans="2:4" x14ac:dyDescent="0.2">
      <c r="B1004">
        <v>75</v>
      </c>
      <c r="C1004">
        <v>3087</v>
      </c>
      <c r="D1004">
        <v>991</v>
      </c>
    </row>
    <row r="1005" spans="2:4" x14ac:dyDescent="0.2">
      <c r="B1005">
        <v>75</v>
      </c>
      <c r="C1005">
        <v>3090</v>
      </c>
      <c r="D1005">
        <v>992</v>
      </c>
    </row>
    <row r="1006" spans="2:4" x14ac:dyDescent="0.2">
      <c r="B1006">
        <v>75</v>
      </c>
      <c r="C1006">
        <v>3096</v>
      </c>
      <c r="D1006">
        <v>994</v>
      </c>
    </row>
    <row r="1007" spans="2:4" x14ac:dyDescent="0.2">
      <c r="B1007">
        <v>75</v>
      </c>
      <c r="C1007">
        <v>3099</v>
      </c>
      <c r="D1007">
        <v>995</v>
      </c>
    </row>
    <row r="1008" spans="2:4" x14ac:dyDescent="0.2">
      <c r="B1008">
        <v>75</v>
      </c>
      <c r="C1008">
        <v>3139</v>
      </c>
      <c r="D1008">
        <v>1008</v>
      </c>
    </row>
    <row r="1009" spans="2:4" x14ac:dyDescent="0.2">
      <c r="B1009">
        <v>75</v>
      </c>
      <c r="C1009">
        <v>3142</v>
      </c>
      <c r="D1009">
        <v>1009</v>
      </c>
    </row>
    <row r="1010" spans="2:4" x14ac:dyDescent="0.2">
      <c r="B1010">
        <v>76</v>
      </c>
      <c r="C1010">
        <v>3102</v>
      </c>
      <c r="D1010">
        <v>996</v>
      </c>
    </row>
    <row r="1011" spans="2:4" x14ac:dyDescent="0.2">
      <c r="B1011">
        <v>76</v>
      </c>
      <c r="C1011">
        <v>3105</v>
      </c>
      <c r="D1011">
        <v>997</v>
      </c>
    </row>
    <row r="1012" spans="2:4" x14ac:dyDescent="0.2">
      <c r="B1012">
        <v>76</v>
      </c>
      <c r="C1012">
        <v>3109</v>
      </c>
      <c r="D1012">
        <v>998</v>
      </c>
    </row>
    <row r="1013" spans="2:4" x14ac:dyDescent="0.2">
      <c r="B1013">
        <v>76</v>
      </c>
      <c r="C1013">
        <v>3112</v>
      </c>
      <c r="D1013">
        <v>999</v>
      </c>
    </row>
    <row r="1014" spans="2:4" x14ac:dyDescent="0.2">
      <c r="B1014">
        <v>76</v>
      </c>
      <c r="C1014">
        <v>3115</v>
      </c>
      <c r="D1014">
        <v>1000</v>
      </c>
    </row>
    <row r="1015" spans="2:4" x14ac:dyDescent="0.2">
      <c r="B1015">
        <v>76</v>
      </c>
      <c r="C1015">
        <v>3118</v>
      </c>
      <c r="D1015">
        <v>1001</v>
      </c>
    </row>
    <row r="1016" spans="2:4" x14ac:dyDescent="0.2">
      <c r="B1016">
        <v>76</v>
      </c>
      <c r="C1016">
        <v>3121</v>
      </c>
      <c r="D1016">
        <v>1002</v>
      </c>
    </row>
    <row r="1017" spans="2:4" x14ac:dyDescent="0.2">
      <c r="B1017">
        <v>76</v>
      </c>
      <c r="C1017">
        <v>3124</v>
      </c>
      <c r="D1017">
        <v>1003</v>
      </c>
    </row>
    <row r="1018" spans="2:4" x14ac:dyDescent="0.2">
      <c r="B1018">
        <v>76</v>
      </c>
      <c r="C1018">
        <v>3127</v>
      </c>
      <c r="D1018">
        <v>1004</v>
      </c>
    </row>
    <row r="1019" spans="2:4" x14ac:dyDescent="0.2">
      <c r="B1019">
        <v>76</v>
      </c>
      <c r="C1019">
        <v>3130</v>
      </c>
      <c r="D1019">
        <v>1005</v>
      </c>
    </row>
    <row r="1020" spans="2:4" x14ac:dyDescent="0.2">
      <c r="B1020">
        <v>76</v>
      </c>
      <c r="C1020">
        <v>3133</v>
      </c>
      <c r="D1020">
        <v>1006</v>
      </c>
    </row>
    <row r="1021" spans="2:4" x14ac:dyDescent="0.2">
      <c r="B1021">
        <v>76</v>
      </c>
      <c r="C1021">
        <v>3136</v>
      </c>
      <c r="D1021">
        <v>1007</v>
      </c>
    </row>
    <row r="1022" spans="2:4" x14ac:dyDescent="0.2">
      <c r="B1022">
        <v>76</v>
      </c>
      <c r="C1022">
        <v>3145</v>
      </c>
      <c r="D1022">
        <v>1010</v>
      </c>
    </row>
    <row r="1023" spans="2:4" x14ac:dyDescent="0.2">
      <c r="B1023">
        <v>76</v>
      </c>
      <c r="C1023">
        <v>3148</v>
      </c>
      <c r="D1023">
        <v>1011</v>
      </c>
    </row>
    <row r="1024" spans="2:4" x14ac:dyDescent="0.2">
      <c r="B1024">
        <v>76</v>
      </c>
      <c r="C1024">
        <v>3194</v>
      </c>
      <c r="D1024">
        <v>1026</v>
      </c>
    </row>
    <row r="1025" spans="2:4" x14ac:dyDescent="0.2">
      <c r="B1025">
        <v>77</v>
      </c>
      <c r="C1025">
        <v>3151</v>
      </c>
      <c r="D1025">
        <v>1012</v>
      </c>
    </row>
    <row r="1026" spans="2:4" x14ac:dyDescent="0.2">
      <c r="B1026">
        <v>77</v>
      </c>
      <c r="C1026">
        <v>3154</v>
      </c>
      <c r="D1026">
        <v>1013</v>
      </c>
    </row>
    <row r="1027" spans="2:4" x14ac:dyDescent="0.2">
      <c r="B1027">
        <v>77</v>
      </c>
      <c r="C1027">
        <v>3158</v>
      </c>
      <c r="D1027">
        <v>1014</v>
      </c>
    </row>
    <row r="1028" spans="2:4" x14ac:dyDescent="0.2">
      <c r="B1028">
        <v>77</v>
      </c>
      <c r="C1028">
        <v>3161</v>
      </c>
      <c r="D1028">
        <v>1015</v>
      </c>
    </row>
    <row r="1029" spans="2:4" x14ac:dyDescent="0.2">
      <c r="B1029">
        <v>77</v>
      </c>
      <c r="C1029">
        <v>3164</v>
      </c>
      <c r="D1029">
        <v>1016</v>
      </c>
    </row>
    <row r="1030" spans="2:4" x14ac:dyDescent="0.2">
      <c r="B1030">
        <v>77</v>
      </c>
      <c r="C1030">
        <v>3167</v>
      </c>
      <c r="D1030">
        <v>1017</v>
      </c>
    </row>
    <row r="1031" spans="2:4" x14ac:dyDescent="0.2">
      <c r="B1031">
        <v>77</v>
      </c>
      <c r="C1031">
        <v>3170</v>
      </c>
      <c r="D1031">
        <v>1018</v>
      </c>
    </row>
    <row r="1032" spans="2:4" x14ac:dyDescent="0.2">
      <c r="B1032">
        <v>77</v>
      </c>
      <c r="C1032">
        <v>3173</v>
      </c>
      <c r="D1032">
        <v>1019</v>
      </c>
    </row>
    <row r="1033" spans="2:4" x14ac:dyDescent="0.2">
      <c r="B1033">
        <v>77</v>
      </c>
      <c r="C1033">
        <v>3176</v>
      </c>
      <c r="D1033">
        <v>1020</v>
      </c>
    </row>
    <row r="1034" spans="2:4" x14ac:dyDescent="0.2">
      <c r="B1034">
        <v>77</v>
      </c>
      <c r="C1034">
        <v>3179</v>
      </c>
      <c r="D1034">
        <v>1021</v>
      </c>
    </row>
    <row r="1035" spans="2:4" x14ac:dyDescent="0.2">
      <c r="B1035">
        <v>77</v>
      </c>
      <c r="C1035">
        <v>3182</v>
      </c>
      <c r="D1035">
        <v>1022</v>
      </c>
    </row>
    <row r="1036" spans="2:4" x14ac:dyDescent="0.2">
      <c r="B1036">
        <v>77</v>
      </c>
      <c r="C1036">
        <v>3185</v>
      </c>
      <c r="D1036">
        <v>1023</v>
      </c>
    </row>
    <row r="1037" spans="2:4" x14ac:dyDescent="0.2">
      <c r="B1037">
        <v>77</v>
      </c>
      <c r="C1037">
        <v>3188</v>
      </c>
      <c r="D1037">
        <v>1024</v>
      </c>
    </row>
    <row r="1038" spans="2:4" x14ac:dyDescent="0.2">
      <c r="B1038">
        <v>77</v>
      </c>
      <c r="C1038">
        <v>3191</v>
      </c>
      <c r="D1038">
        <v>1025</v>
      </c>
    </row>
    <row r="1039" spans="2:4" x14ac:dyDescent="0.2">
      <c r="B1039">
        <v>77</v>
      </c>
      <c r="C1039">
        <v>3197</v>
      </c>
      <c r="D1039">
        <v>1027</v>
      </c>
    </row>
    <row r="1040" spans="2:4" x14ac:dyDescent="0.2">
      <c r="B1040">
        <v>77</v>
      </c>
      <c r="C1040">
        <v>3219</v>
      </c>
      <c r="D1040">
        <v>1034</v>
      </c>
    </row>
    <row r="1041" spans="2:4" x14ac:dyDescent="0.2">
      <c r="B1041">
        <v>78</v>
      </c>
      <c r="C1041">
        <v>3201</v>
      </c>
      <c r="D1041">
        <v>1028</v>
      </c>
    </row>
    <row r="1042" spans="2:4" x14ac:dyDescent="0.2">
      <c r="B1042">
        <v>78</v>
      </c>
      <c r="C1042">
        <v>3204</v>
      </c>
      <c r="D1042">
        <v>1029</v>
      </c>
    </row>
    <row r="1043" spans="2:4" x14ac:dyDescent="0.2">
      <c r="B1043">
        <v>78</v>
      </c>
      <c r="C1043">
        <v>3207</v>
      </c>
      <c r="D1043">
        <v>1030</v>
      </c>
    </row>
    <row r="1044" spans="2:4" x14ac:dyDescent="0.2">
      <c r="B1044">
        <v>78</v>
      </c>
      <c r="C1044">
        <v>3210</v>
      </c>
      <c r="D1044">
        <v>1031</v>
      </c>
    </row>
    <row r="1045" spans="2:4" x14ac:dyDescent="0.2">
      <c r="B1045">
        <v>78</v>
      </c>
      <c r="C1045">
        <v>3213</v>
      </c>
      <c r="D1045">
        <v>1032</v>
      </c>
    </row>
    <row r="1046" spans="2:4" x14ac:dyDescent="0.2">
      <c r="B1046">
        <v>78</v>
      </c>
      <c r="C1046">
        <v>3216</v>
      </c>
      <c r="D1046">
        <v>1033</v>
      </c>
    </row>
    <row r="1047" spans="2:4" x14ac:dyDescent="0.2">
      <c r="B1047">
        <v>78</v>
      </c>
      <c r="C1047">
        <v>3222</v>
      </c>
      <c r="D1047">
        <v>1035</v>
      </c>
    </row>
    <row r="1048" spans="2:4" x14ac:dyDescent="0.2">
      <c r="B1048">
        <v>78</v>
      </c>
      <c r="C1048">
        <v>3225</v>
      </c>
      <c r="D1048">
        <v>1036</v>
      </c>
    </row>
    <row r="1049" spans="2:4" x14ac:dyDescent="0.2">
      <c r="B1049">
        <v>78</v>
      </c>
      <c r="C1049">
        <v>3228</v>
      </c>
      <c r="D1049">
        <v>1037</v>
      </c>
    </row>
    <row r="1050" spans="2:4" x14ac:dyDescent="0.2">
      <c r="B1050">
        <v>78</v>
      </c>
      <c r="C1050">
        <v>3231</v>
      </c>
      <c r="D1050">
        <v>1038</v>
      </c>
    </row>
    <row r="1051" spans="2:4" x14ac:dyDescent="0.2">
      <c r="B1051">
        <v>78</v>
      </c>
      <c r="C1051">
        <v>3234</v>
      </c>
      <c r="D1051">
        <v>1039</v>
      </c>
    </row>
    <row r="1052" spans="2:4" x14ac:dyDescent="0.2">
      <c r="B1052">
        <v>78</v>
      </c>
      <c r="C1052">
        <v>3237</v>
      </c>
      <c r="D1052">
        <v>1040</v>
      </c>
    </row>
    <row r="1053" spans="2:4" x14ac:dyDescent="0.2">
      <c r="B1053">
        <v>78</v>
      </c>
      <c r="C1053">
        <v>3240</v>
      </c>
      <c r="D1053">
        <v>1041</v>
      </c>
    </row>
    <row r="1054" spans="2:4" x14ac:dyDescent="0.2">
      <c r="B1054">
        <v>78</v>
      </c>
      <c r="C1054">
        <v>3243</v>
      </c>
      <c r="D1054">
        <v>1042</v>
      </c>
    </row>
    <row r="1055" spans="2:4" x14ac:dyDescent="0.2">
      <c r="B1055">
        <v>78</v>
      </c>
      <c r="C1055">
        <v>3246</v>
      </c>
      <c r="D1055">
        <v>1043</v>
      </c>
    </row>
    <row r="1056" spans="2:4" x14ac:dyDescent="0.2">
      <c r="B1056">
        <v>78</v>
      </c>
      <c r="C1056">
        <v>3276</v>
      </c>
      <c r="D1056">
        <v>1053</v>
      </c>
    </row>
    <row r="1057" spans="2:4" x14ac:dyDescent="0.2">
      <c r="B1057">
        <v>79</v>
      </c>
      <c r="C1057">
        <v>3249</v>
      </c>
      <c r="D1057">
        <v>1044</v>
      </c>
    </row>
    <row r="1058" spans="2:4" x14ac:dyDescent="0.2">
      <c r="B1058">
        <v>79</v>
      </c>
      <c r="C1058">
        <v>3252</v>
      </c>
      <c r="D1058">
        <v>1045</v>
      </c>
    </row>
    <row r="1059" spans="2:4" x14ac:dyDescent="0.2">
      <c r="B1059">
        <v>79</v>
      </c>
      <c r="C1059">
        <v>3255</v>
      </c>
      <c r="D1059">
        <v>1046</v>
      </c>
    </row>
    <row r="1060" spans="2:4" x14ac:dyDescent="0.2">
      <c r="B1060">
        <v>79</v>
      </c>
      <c r="C1060">
        <v>3258</v>
      </c>
      <c r="D1060">
        <v>1047</v>
      </c>
    </row>
    <row r="1061" spans="2:4" x14ac:dyDescent="0.2">
      <c r="B1061">
        <v>79</v>
      </c>
      <c r="C1061">
        <v>3261</v>
      </c>
      <c r="D1061">
        <v>1048</v>
      </c>
    </row>
    <row r="1062" spans="2:4" x14ac:dyDescent="0.2">
      <c r="B1062">
        <v>79</v>
      </c>
      <c r="C1062">
        <v>3264</v>
      </c>
      <c r="D1062">
        <v>1049</v>
      </c>
    </row>
    <row r="1063" spans="2:4" x14ac:dyDescent="0.2">
      <c r="B1063">
        <v>79</v>
      </c>
      <c r="C1063">
        <v>3267</v>
      </c>
      <c r="D1063">
        <v>1050</v>
      </c>
    </row>
    <row r="1064" spans="2:4" x14ac:dyDescent="0.2">
      <c r="B1064">
        <v>79</v>
      </c>
      <c r="C1064">
        <v>3270</v>
      </c>
      <c r="D1064">
        <v>1051</v>
      </c>
    </row>
    <row r="1065" spans="2:4" x14ac:dyDescent="0.2">
      <c r="B1065">
        <v>79</v>
      </c>
      <c r="C1065">
        <v>3273</v>
      </c>
      <c r="D1065">
        <v>1052</v>
      </c>
    </row>
    <row r="1066" spans="2:4" x14ac:dyDescent="0.2">
      <c r="B1066">
        <v>79</v>
      </c>
      <c r="C1066">
        <v>3280</v>
      </c>
      <c r="D1066">
        <v>1054</v>
      </c>
    </row>
    <row r="1067" spans="2:4" x14ac:dyDescent="0.2">
      <c r="B1067">
        <v>79</v>
      </c>
      <c r="C1067">
        <v>3283</v>
      </c>
      <c r="D1067">
        <v>1055</v>
      </c>
    </row>
    <row r="1068" spans="2:4" x14ac:dyDescent="0.2">
      <c r="B1068">
        <v>79</v>
      </c>
      <c r="C1068">
        <v>3286</v>
      </c>
      <c r="D1068">
        <v>1056</v>
      </c>
    </row>
    <row r="1069" spans="2:4" x14ac:dyDescent="0.2">
      <c r="B1069">
        <v>79</v>
      </c>
      <c r="C1069">
        <v>3289</v>
      </c>
      <c r="D1069">
        <v>1057</v>
      </c>
    </row>
    <row r="1070" spans="2:4" x14ac:dyDescent="0.2">
      <c r="B1070">
        <v>79</v>
      </c>
      <c r="C1070">
        <v>3292</v>
      </c>
      <c r="D1070">
        <v>1058</v>
      </c>
    </row>
    <row r="1071" spans="2:4" x14ac:dyDescent="0.2">
      <c r="B1071">
        <v>79</v>
      </c>
      <c r="C1071">
        <v>3295</v>
      </c>
      <c r="D1071">
        <v>1059</v>
      </c>
    </row>
    <row r="1072" spans="2:4" x14ac:dyDescent="0.2">
      <c r="B1072">
        <v>80</v>
      </c>
      <c r="C1072">
        <v>3298</v>
      </c>
      <c r="D1072">
        <v>1060</v>
      </c>
    </row>
    <row r="1073" spans="2:4" x14ac:dyDescent="0.2">
      <c r="B1073">
        <v>80</v>
      </c>
      <c r="C1073">
        <v>3301</v>
      </c>
      <c r="D1073">
        <v>1061</v>
      </c>
    </row>
    <row r="1074" spans="2:4" x14ac:dyDescent="0.2">
      <c r="B1074">
        <v>80</v>
      </c>
      <c r="C1074">
        <v>3304</v>
      </c>
      <c r="D1074">
        <v>1062</v>
      </c>
    </row>
    <row r="1075" spans="2:4" x14ac:dyDescent="0.2">
      <c r="B1075">
        <v>80</v>
      </c>
      <c r="C1075">
        <v>3307</v>
      </c>
      <c r="D1075">
        <v>1063</v>
      </c>
    </row>
    <row r="1076" spans="2:4" x14ac:dyDescent="0.2">
      <c r="B1076">
        <v>80</v>
      </c>
      <c r="C1076">
        <v>3310</v>
      </c>
      <c r="D1076">
        <v>1064</v>
      </c>
    </row>
    <row r="1077" spans="2:4" x14ac:dyDescent="0.2">
      <c r="B1077">
        <v>80</v>
      </c>
      <c r="C1077">
        <v>3313</v>
      </c>
      <c r="D1077">
        <v>1065</v>
      </c>
    </row>
    <row r="1078" spans="2:4" x14ac:dyDescent="0.2">
      <c r="B1078">
        <v>80</v>
      </c>
      <c r="C1078">
        <v>3320</v>
      </c>
      <c r="D1078">
        <v>1067</v>
      </c>
    </row>
    <row r="1079" spans="2:4" x14ac:dyDescent="0.2">
      <c r="B1079">
        <v>81</v>
      </c>
      <c r="C1079">
        <v>3317</v>
      </c>
      <c r="D1079">
        <v>1066</v>
      </c>
    </row>
    <row r="1080" spans="2:4" x14ac:dyDescent="0.2">
      <c r="B1080">
        <v>81</v>
      </c>
      <c r="C1080">
        <v>3323</v>
      </c>
      <c r="D1080">
        <v>1068</v>
      </c>
    </row>
    <row r="1081" spans="2:4" x14ac:dyDescent="0.2">
      <c r="B1081">
        <v>81</v>
      </c>
      <c r="C1081">
        <v>3326</v>
      </c>
      <c r="D1081">
        <v>1069</v>
      </c>
    </row>
    <row r="1082" spans="2:4" x14ac:dyDescent="0.2">
      <c r="B1082">
        <v>81</v>
      </c>
      <c r="C1082">
        <v>3329</v>
      </c>
      <c r="D1082">
        <v>1070</v>
      </c>
    </row>
    <row r="1083" spans="2:4" x14ac:dyDescent="0.2">
      <c r="B1083">
        <v>81</v>
      </c>
      <c r="C1083">
        <v>3332</v>
      </c>
      <c r="D1083">
        <v>1071</v>
      </c>
    </row>
    <row r="1084" spans="2:4" x14ac:dyDescent="0.2">
      <c r="B1084">
        <v>81</v>
      </c>
      <c r="C1084">
        <v>3335</v>
      </c>
      <c r="D1084">
        <v>1072</v>
      </c>
    </row>
    <row r="1085" spans="2:4" x14ac:dyDescent="0.2">
      <c r="B1085">
        <v>81</v>
      </c>
      <c r="C1085">
        <v>3338</v>
      </c>
      <c r="D1085">
        <v>1073</v>
      </c>
    </row>
    <row r="1086" spans="2:4" x14ac:dyDescent="0.2">
      <c r="B1086">
        <v>81</v>
      </c>
      <c r="C1086">
        <v>3341</v>
      </c>
      <c r="D1086">
        <v>1074</v>
      </c>
    </row>
    <row r="1087" spans="2:4" x14ac:dyDescent="0.2">
      <c r="B1087">
        <v>81</v>
      </c>
      <c r="C1087">
        <v>3344</v>
      </c>
      <c r="D1087">
        <v>1075</v>
      </c>
    </row>
    <row r="1088" spans="2:4" x14ac:dyDescent="0.2">
      <c r="B1088">
        <v>81</v>
      </c>
      <c r="C1088">
        <v>3347</v>
      </c>
      <c r="D1088">
        <v>1076</v>
      </c>
    </row>
    <row r="1089" spans="2:4" x14ac:dyDescent="0.2">
      <c r="B1089">
        <v>81</v>
      </c>
      <c r="C1089">
        <v>3350</v>
      </c>
      <c r="D1089">
        <v>1077</v>
      </c>
    </row>
    <row r="1090" spans="2:4" x14ac:dyDescent="0.2">
      <c r="B1090">
        <v>81</v>
      </c>
      <c r="C1090">
        <v>3353</v>
      </c>
      <c r="D1090">
        <v>1078</v>
      </c>
    </row>
    <row r="1091" spans="2:4" x14ac:dyDescent="0.2">
      <c r="B1091">
        <v>81</v>
      </c>
      <c r="C1091">
        <v>3356</v>
      </c>
      <c r="D1091">
        <v>1079</v>
      </c>
    </row>
    <row r="1092" spans="2:4" x14ac:dyDescent="0.2">
      <c r="B1092">
        <v>81</v>
      </c>
      <c r="C1092">
        <v>3359</v>
      </c>
      <c r="D1092">
        <v>1080</v>
      </c>
    </row>
    <row r="1093" spans="2:4" x14ac:dyDescent="0.2">
      <c r="B1093">
        <v>81</v>
      </c>
      <c r="C1093">
        <v>3362</v>
      </c>
      <c r="D1093">
        <v>1081</v>
      </c>
    </row>
    <row r="1094" spans="2:4" x14ac:dyDescent="0.2">
      <c r="B1094">
        <v>81</v>
      </c>
      <c r="C1094">
        <v>3396</v>
      </c>
      <c r="D1094">
        <v>1092</v>
      </c>
    </row>
    <row r="1095" spans="2:4" x14ac:dyDescent="0.2">
      <c r="B1095">
        <v>82</v>
      </c>
      <c r="C1095">
        <v>3365</v>
      </c>
      <c r="D1095">
        <v>1082</v>
      </c>
    </row>
    <row r="1096" spans="2:4" x14ac:dyDescent="0.2">
      <c r="B1096">
        <v>82</v>
      </c>
      <c r="C1096">
        <v>3368</v>
      </c>
      <c r="D1096">
        <v>1083</v>
      </c>
    </row>
    <row r="1097" spans="2:4" x14ac:dyDescent="0.2">
      <c r="B1097">
        <v>82</v>
      </c>
      <c r="C1097">
        <v>3371</v>
      </c>
      <c r="D1097">
        <v>1084</v>
      </c>
    </row>
    <row r="1098" spans="2:4" x14ac:dyDescent="0.2">
      <c r="B1098">
        <v>82</v>
      </c>
      <c r="C1098">
        <v>3374</v>
      </c>
      <c r="D1098">
        <v>1085</v>
      </c>
    </row>
    <row r="1099" spans="2:4" x14ac:dyDescent="0.2">
      <c r="B1099">
        <v>82</v>
      </c>
      <c r="C1099">
        <v>3378</v>
      </c>
      <c r="D1099">
        <v>1086</v>
      </c>
    </row>
    <row r="1100" spans="2:4" x14ac:dyDescent="0.2">
      <c r="B1100">
        <v>82</v>
      </c>
      <c r="C1100">
        <v>3381</v>
      </c>
      <c r="D1100">
        <v>1087</v>
      </c>
    </row>
    <row r="1101" spans="2:4" x14ac:dyDescent="0.2">
      <c r="B1101">
        <v>82</v>
      </c>
      <c r="C1101">
        <v>3384</v>
      </c>
      <c r="D1101">
        <v>1088</v>
      </c>
    </row>
    <row r="1102" spans="2:4" x14ac:dyDescent="0.2">
      <c r="B1102">
        <v>82</v>
      </c>
      <c r="C1102">
        <v>3387</v>
      </c>
      <c r="D1102">
        <v>1089</v>
      </c>
    </row>
    <row r="1103" spans="2:4" x14ac:dyDescent="0.2">
      <c r="B1103">
        <v>82</v>
      </c>
      <c r="C1103">
        <v>3390</v>
      </c>
      <c r="D1103">
        <v>1090</v>
      </c>
    </row>
    <row r="1104" spans="2:4" x14ac:dyDescent="0.2">
      <c r="B1104">
        <v>82</v>
      </c>
      <c r="C1104">
        <v>3393</v>
      </c>
      <c r="D1104">
        <v>1091</v>
      </c>
    </row>
    <row r="1105" spans="2:4" x14ac:dyDescent="0.2">
      <c r="B1105">
        <v>82</v>
      </c>
      <c r="C1105">
        <v>3399</v>
      </c>
      <c r="D1105">
        <v>1093</v>
      </c>
    </row>
    <row r="1106" spans="2:4" x14ac:dyDescent="0.2">
      <c r="B1106">
        <v>82</v>
      </c>
      <c r="C1106">
        <v>3402</v>
      </c>
      <c r="D1106">
        <v>1094</v>
      </c>
    </row>
    <row r="1107" spans="2:4" x14ac:dyDescent="0.2">
      <c r="B1107">
        <v>82</v>
      </c>
      <c r="C1107">
        <v>3405</v>
      </c>
      <c r="D1107">
        <v>1095</v>
      </c>
    </row>
    <row r="1108" spans="2:4" x14ac:dyDescent="0.2">
      <c r="B1108">
        <v>82</v>
      </c>
      <c r="C1108">
        <v>3408</v>
      </c>
      <c r="D1108">
        <v>1096</v>
      </c>
    </row>
    <row r="1109" spans="2:4" x14ac:dyDescent="0.2">
      <c r="B1109">
        <v>82</v>
      </c>
      <c r="C1109">
        <v>3411</v>
      </c>
      <c r="D1109">
        <v>1097</v>
      </c>
    </row>
    <row r="1110" spans="2:4" x14ac:dyDescent="0.2">
      <c r="B1110">
        <v>82</v>
      </c>
      <c r="C1110">
        <v>3430</v>
      </c>
      <c r="D1110">
        <v>1103</v>
      </c>
    </row>
    <row r="1111" spans="2:4" x14ac:dyDescent="0.2">
      <c r="B1111">
        <v>83</v>
      </c>
      <c r="C1111">
        <v>3414</v>
      </c>
      <c r="D1111">
        <v>1098</v>
      </c>
    </row>
    <row r="1112" spans="2:4" x14ac:dyDescent="0.2">
      <c r="B1112">
        <v>83</v>
      </c>
      <c r="C1112">
        <v>3417</v>
      </c>
      <c r="D1112">
        <v>1099</v>
      </c>
    </row>
    <row r="1113" spans="2:4" x14ac:dyDescent="0.2">
      <c r="B1113">
        <v>83</v>
      </c>
      <c r="C1113">
        <v>3420</v>
      </c>
      <c r="D1113">
        <v>1100</v>
      </c>
    </row>
    <row r="1114" spans="2:4" x14ac:dyDescent="0.2">
      <c r="B1114">
        <v>83</v>
      </c>
      <c r="C1114">
        <v>3424</v>
      </c>
      <c r="D1114">
        <v>1101</v>
      </c>
    </row>
    <row r="1115" spans="2:4" x14ac:dyDescent="0.2">
      <c r="B1115">
        <v>83</v>
      </c>
      <c r="C1115">
        <v>3427</v>
      </c>
      <c r="D1115">
        <v>1102</v>
      </c>
    </row>
    <row r="1116" spans="2:4" x14ac:dyDescent="0.2">
      <c r="B1116">
        <v>83</v>
      </c>
      <c r="C1116">
        <v>3433</v>
      </c>
      <c r="D1116">
        <v>1104</v>
      </c>
    </row>
    <row r="1117" spans="2:4" x14ac:dyDescent="0.2">
      <c r="B1117">
        <v>83</v>
      </c>
      <c r="C1117">
        <v>3436</v>
      </c>
      <c r="D1117">
        <v>1105</v>
      </c>
    </row>
    <row r="1118" spans="2:4" x14ac:dyDescent="0.2">
      <c r="B1118">
        <v>83</v>
      </c>
      <c r="C1118">
        <v>3439</v>
      </c>
      <c r="D1118">
        <v>1106</v>
      </c>
    </row>
    <row r="1119" spans="2:4" x14ac:dyDescent="0.2">
      <c r="B1119">
        <v>83</v>
      </c>
      <c r="C1119">
        <v>3442</v>
      </c>
      <c r="D1119">
        <v>1107</v>
      </c>
    </row>
    <row r="1120" spans="2:4" x14ac:dyDescent="0.2">
      <c r="B1120">
        <v>83</v>
      </c>
      <c r="C1120">
        <v>3445</v>
      </c>
      <c r="D1120">
        <v>1108</v>
      </c>
    </row>
    <row r="1121" spans="2:4" x14ac:dyDescent="0.2">
      <c r="B1121">
        <v>83</v>
      </c>
      <c r="C1121">
        <v>3448</v>
      </c>
      <c r="D1121">
        <v>1109</v>
      </c>
    </row>
    <row r="1122" spans="2:4" x14ac:dyDescent="0.2">
      <c r="B1122">
        <v>83</v>
      </c>
      <c r="C1122">
        <v>3451</v>
      </c>
      <c r="D1122">
        <v>1110</v>
      </c>
    </row>
    <row r="1123" spans="2:4" x14ac:dyDescent="0.2">
      <c r="B1123">
        <v>83</v>
      </c>
      <c r="C1123">
        <v>3454</v>
      </c>
      <c r="D1123">
        <v>1111</v>
      </c>
    </row>
    <row r="1124" spans="2:4" x14ac:dyDescent="0.2">
      <c r="B1124">
        <v>83</v>
      </c>
      <c r="C1124">
        <v>3457</v>
      </c>
      <c r="D1124">
        <v>1112</v>
      </c>
    </row>
    <row r="1125" spans="2:4" x14ac:dyDescent="0.2">
      <c r="B1125">
        <v>83</v>
      </c>
      <c r="C1125">
        <v>3460</v>
      </c>
      <c r="D1125">
        <v>1113</v>
      </c>
    </row>
    <row r="1126" spans="2:4" x14ac:dyDescent="0.2">
      <c r="B1126">
        <v>83</v>
      </c>
      <c r="C1126">
        <v>3470</v>
      </c>
      <c r="D1126">
        <v>1116</v>
      </c>
    </row>
    <row r="1127" spans="2:4" x14ac:dyDescent="0.2">
      <c r="B1127">
        <v>84</v>
      </c>
      <c r="C1127">
        <v>3464</v>
      </c>
      <c r="D1127">
        <v>1114</v>
      </c>
    </row>
    <row r="1128" spans="2:4" x14ac:dyDescent="0.2">
      <c r="B1128">
        <v>84</v>
      </c>
      <c r="C1128">
        <v>3467</v>
      </c>
      <c r="D1128">
        <v>1115</v>
      </c>
    </row>
    <row r="1129" spans="2:4" x14ac:dyDescent="0.2">
      <c r="B1129">
        <v>84</v>
      </c>
      <c r="C1129">
        <v>3473</v>
      </c>
      <c r="D1129">
        <v>1117</v>
      </c>
    </row>
    <row r="1130" spans="2:4" x14ac:dyDescent="0.2">
      <c r="B1130">
        <v>84</v>
      </c>
      <c r="C1130">
        <v>3476</v>
      </c>
      <c r="D1130">
        <v>1118</v>
      </c>
    </row>
    <row r="1131" spans="2:4" x14ac:dyDescent="0.2">
      <c r="B1131">
        <v>84</v>
      </c>
      <c r="C1131">
        <v>3479</v>
      </c>
      <c r="D1131">
        <v>1119</v>
      </c>
    </row>
    <row r="1132" spans="2:4" x14ac:dyDescent="0.2">
      <c r="B1132">
        <v>84</v>
      </c>
      <c r="C1132">
        <v>3482</v>
      </c>
      <c r="D1132">
        <v>1120</v>
      </c>
    </row>
    <row r="1133" spans="2:4" x14ac:dyDescent="0.2">
      <c r="B1133">
        <v>84</v>
      </c>
      <c r="C1133">
        <v>3485</v>
      </c>
      <c r="D1133">
        <v>1121</v>
      </c>
    </row>
    <row r="1134" spans="2:4" x14ac:dyDescent="0.2">
      <c r="B1134">
        <v>84</v>
      </c>
      <c r="C1134">
        <v>3488</v>
      </c>
      <c r="D1134">
        <v>1122</v>
      </c>
    </row>
    <row r="1135" spans="2:4" x14ac:dyDescent="0.2">
      <c r="B1135">
        <v>84</v>
      </c>
      <c r="C1135">
        <v>3491</v>
      </c>
      <c r="D1135">
        <v>1123</v>
      </c>
    </row>
    <row r="1136" spans="2:4" x14ac:dyDescent="0.2">
      <c r="B1136">
        <v>84</v>
      </c>
      <c r="C1136">
        <v>3494</v>
      </c>
      <c r="D1136">
        <v>1124</v>
      </c>
    </row>
    <row r="1137" spans="2:4" x14ac:dyDescent="0.2">
      <c r="B1137">
        <v>84</v>
      </c>
      <c r="C1137">
        <v>3498</v>
      </c>
      <c r="D1137">
        <v>1125</v>
      </c>
    </row>
    <row r="1138" spans="2:4" x14ac:dyDescent="0.2">
      <c r="B1138">
        <v>84</v>
      </c>
      <c r="C1138">
        <v>3501</v>
      </c>
      <c r="D1138">
        <v>1126</v>
      </c>
    </row>
    <row r="1139" spans="2:4" x14ac:dyDescent="0.2">
      <c r="B1139">
        <v>84</v>
      </c>
      <c r="C1139">
        <v>3504</v>
      </c>
      <c r="D1139">
        <v>1127</v>
      </c>
    </row>
    <row r="1140" spans="2:4" x14ac:dyDescent="0.2">
      <c r="B1140">
        <v>84</v>
      </c>
      <c r="C1140">
        <v>3507</v>
      </c>
      <c r="D1140">
        <v>1128</v>
      </c>
    </row>
    <row r="1141" spans="2:4" x14ac:dyDescent="0.2">
      <c r="B1141">
        <v>84</v>
      </c>
      <c r="C1141">
        <v>3510</v>
      </c>
      <c r="D1141">
        <v>1129</v>
      </c>
    </row>
    <row r="1142" spans="2:4" x14ac:dyDescent="0.2">
      <c r="B1142">
        <v>85</v>
      </c>
      <c r="C1142">
        <v>3513</v>
      </c>
      <c r="D1142">
        <v>1130</v>
      </c>
    </row>
    <row r="1143" spans="2:4" x14ac:dyDescent="0.2">
      <c r="B1143">
        <v>85</v>
      </c>
      <c r="C1143">
        <v>3516</v>
      </c>
      <c r="D1143">
        <v>1131</v>
      </c>
    </row>
    <row r="1144" spans="2:4" x14ac:dyDescent="0.2">
      <c r="B1144">
        <v>85</v>
      </c>
      <c r="C1144">
        <v>3520</v>
      </c>
      <c r="D1144">
        <v>1132</v>
      </c>
    </row>
    <row r="1145" spans="2:4" x14ac:dyDescent="0.2">
      <c r="B1145">
        <v>85</v>
      </c>
      <c r="C1145">
        <v>3523</v>
      </c>
      <c r="D1145">
        <v>1133</v>
      </c>
    </row>
    <row r="1146" spans="2:4" x14ac:dyDescent="0.2">
      <c r="B1146">
        <v>85</v>
      </c>
      <c r="C1146">
        <v>3526</v>
      </c>
      <c r="D1146">
        <v>1134</v>
      </c>
    </row>
    <row r="1147" spans="2:4" x14ac:dyDescent="0.2">
      <c r="B1147">
        <v>85</v>
      </c>
      <c r="C1147">
        <v>3529</v>
      </c>
      <c r="D1147">
        <v>1135</v>
      </c>
    </row>
    <row r="1148" spans="2:4" x14ac:dyDescent="0.2">
      <c r="B1148">
        <v>85</v>
      </c>
      <c r="C1148">
        <v>3532</v>
      </c>
      <c r="D1148">
        <v>1136</v>
      </c>
    </row>
    <row r="1149" spans="2:4" x14ac:dyDescent="0.2">
      <c r="B1149">
        <v>85</v>
      </c>
      <c r="C1149">
        <v>3535</v>
      </c>
      <c r="D1149">
        <v>1137</v>
      </c>
    </row>
    <row r="1150" spans="2:4" x14ac:dyDescent="0.2">
      <c r="B1150">
        <v>85</v>
      </c>
      <c r="C1150">
        <v>3538</v>
      </c>
      <c r="D1150">
        <v>1138</v>
      </c>
    </row>
    <row r="1151" spans="2:4" x14ac:dyDescent="0.2">
      <c r="B1151">
        <v>85</v>
      </c>
      <c r="C1151">
        <v>3542</v>
      </c>
      <c r="D1151">
        <v>1139</v>
      </c>
    </row>
    <row r="1152" spans="2:4" x14ac:dyDescent="0.2">
      <c r="B1152">
        <v>85</v>
      </c>
      <c r="C1152">
        <v>3545</v>
      </c>
      <c r="D1152">
        <v>1140</v>
      </c>
    </row>
    <row r="1153" spans="2:4" x14ac:dyDescent="0.2">
      <c r="B1153">
        <v>85</v>
      </c>
      <c r="C1153">
        <v>3548</v>
      </c>
      <c r="D1153">
        <v>1141</v>
      </c>
    </row>
    <row r="1154" spans="2:4" x14ac:dyDescent="0.2">
      <c r="B1154">
        <v>85</v>
      </c>
      <c r="C1154">
        <v>3551</v>
      </c>
      <c r="D1154">
        <v>1142</v>
      </c>
    </row>
    <row r="1155" spans="2:4" x14ac:dyDescent="0.2">
      <c r="B1155">
        <v>85</v>
      </c>
      <c r="C1155">
        <v>3554</v>
      </c>
      <c r="D1155">
        <v>1143</v>
      </c>
    </row>
    <row r="1156" spans="2:4" x14ac:dyDescent="0.2">
      <c r="B1156">
        <v>85</v>
      </c>
      <c r="C1156">
        <v>3557</v>
      </c>
      <c r="D1156">
        <v>1144</v>
      </c>
    </row>
    <row r="1157" spans="2:4" x14ac:dyDescent="0.2">
      <c r="B1157">
        <v>85</v>
      </c>
      <c r="C1157">
        <v>3591</v>
      </c>
      <c r="D1157">
        <v>1155</v>
      </c>
    </row>
    <row r="1158" spans="2:4" x14ac:dyDescent="0.2">
      <c r="B1158">
        <v>86</v>
      </c>
      <c r="C1158">
        <v>3560</v>
      </c>
      <c r="D1158">
        <v>1145</v>
      </c>
    </row>
    <row r="1159" spans="2:4" x14ac:dyDescent="0.2">
      <c r="B1159">
        <v>86</v>
      </c>
      <c r="C1159">
        <v>3563</v>
      </c>
      <c r="D1159">
        <v>1146</v>
      </c>
    </row>
    <row r="1160" spans="2:4" x14ac:dyDescent="0.2">
      <c r="B1160">
        <v>86</v>
      </c>
      <c r="C1160">
        <v>3567</v>
      </c>
      <c r="D1160">
        <v>1147</v>
      </c>
    </row>
    <row r="1161" spans="2:4" x14ac:dyDescent="0.2">
      <c r="B1161">
        <v>86</v>
      </c>
      <c r="C1161">
        <v>3570</v>
      </c>
      <c r="D1161">
        <v>1148</v>
      </c>
    </row>
    <row r="1162" spans="2:4" x14ac:dyDescent="0.2">
      <c r="B1162">
        <v>86</v>
      </c>
      <c r="C1162">
        <v>3573</v>
      </c>
      <c r="D1162">
        <v>1149</v>
      </c>
    </row>
    <row r="1163" spans="2:4" x14ac:dyDescent="0.2">
      <c r="B1163">
        <v>86</v>
      </c>
      <c r="C1163">
        <v>3576</v>
      </c>
      <c r="D1163">
        <v>1150</v>
      </c>
    </row>
    <row r="1164" spans="2:4" x14ac:dyDescent="0.2">
      <c r="B1164">
        <v>86</v>
      </c>
      <c r="C1164">
        <v>3579</v>
      </c>
      <c r="D1164">
        <v>1151</v>
      </c>
    </row>
    <row r="1165" spans="2:4" x14ac:dyDescent="0.2">
      <c r="B1165">
        <v>86</v>
      </c>
      <c r="C1165">
        <v>3582</v>
      </c>
      <c r="D1165">
        <v>1152</v>
      </c>
    </row>
    <row r="1166" spans="2:4" x14ac:dyDescent="0.2">
      <c r="B1166">
        <v>86</v>
      </c>
      <c r="C1166">
        <v>3585</v>
      </c>
      <c r="D1166">
        <v>1153</v>
      </c>
    </row>
    <row r="1167" spans="2:4" x14ac:dyDescent="0.2">
      <c r="B1167">
        <v>86</v>
      </c>
      <c r="C1167">
        <v>3588</v>
      </c>
      <c r="D1167">
        <v>1154</v>
      </c>
    </row>
    <row r="1168" spans="2:4" x14ac:dyDescent="0.2">
      <c r="B1168">
        <v>86</v>
      </c>
      <c r="C1168">
        <v>3594</v>
      </c>
      <c r="D1168">
        <v>1156</v>
      </c>
    </row>
    <row r="1169" spans="2:4" x14ac:dyDescent="0.2">
      <c r="B1169">
        <v>86</v>
      </c>
      <c r="C1169">
        <v>3597</v>
      </c>
      <c r="D1169">
        <v>1157</v>
      </c>
    </row>
    <row r="1170" spans="2:4" x14ac:dyDescent="0.2">
      <c r="B1170">
        <v>86</v>
      </c>
      <c r="C1170">
        <v>3600</v>
      </c>
      <c r="D1170">
        <v>1158</v>
      </c>
    </row>
    <row r="1171" spans="2:4" x14ac:dyDescent="0.2">
      <c r="B1171">
        <v>86</v>
      </c>
      <c r="C1171">
        <v>3603</v>
      </c>
      <c r="D1171">
        <v>1159</v>
      </c>
    </row>
    <row r="1172" spans="2:4" x14ac:dyDescent="0.2">
      <c r="B1172">
        <v>86</v>
      </c>
      <c r="C1172">
        <v>3606</v>
      </c>
      <c r="D1172">
        <v>1160</v>
      </c>
    </row>
    <row r="1173" spans="2:4" x14ac:dyDescent="0.2">
      <c r="B1173">
        <v>86</v>
      </c>
      <c r="C1173">
        <v>3627</v>
      </c>
      <c r="D1173">
        <v>1167</v>
      </c>
    </row>
    <row r="1174" spans="2:4" x14ac:dyDescent="0.2">
      <c r="B1174">
        <v>87</v>
      </c>
      <c r="C1174">
        <v>3609</v>
      </c>
      <c r="D1174">
        <v>1161</v>
      </c>
    </row>
    <row r="1175" spans="2:4" x14ac:dyDescent="0.2">
      <c r="B1175">
        <v>87</v>
      </c>
      <c r="C1175">
        <v>3612</v>
      </c>
      <c r="D1175">
        <v>1162</v>
      </c>
    </row>
    <row r="1176" spans="2:4" x14ac:dyDescent="0.2">
      <c r="B1176">
        <v>87</v>
      </c>
      <c r="C1176">
        <v>3615</v>
      </c>
      <c r="D1176">
        <v>1163</v>
      </c>
    </row>
    <row r="1177" spans="2:4" x14ac:dyDescent="0.2">
      <c r="B1177">
        <v>87</v>
      </c>
      <c r="C1177">
        <v>3618</v>
      </c>
      <c r="D1177">
        <v>1164</v>
      </c>
    </row>
    <row r="1178" spans="2:4" x14ac:dyDescent="0.2">
      <c r="B1178">
        <v>87</v>
      </c>
      <c r="C1178">
        <v>3621</v>
      </c>
      <c r="D1178">
        <v>1165</v>
      </c>
    </row>
    <row r="1179" spans="2:4" x14ac:dyDescent="0.2">
      <c r="B1179">
        <v>87</v>
      </c>
      <c r="C1179">
        <v>3624</v>
      </c>
      <c r="D1179">
        <v>1166</v>
      </c>
    </row>
    <row r="1180" spans="2:4" x14ac:dyDescent="0.2">
      <c r="B1180">
        <v>87</v>
      </c>
      <c r="C1180">
        <v>3630</v>
      </c>
      <c r="D1180">
        <v>1168</v>
      </c>
    </row>
    <row r="1181" spans="2:4" x14ac:dyDescent="0.2">
      <c r="B1181">
        <v>87</v>
      </c>
      <c r="C1181">
        <v>3634</v>
      </c>
      <c r="D1181">
        <v>1169</v>
      </c>
    </row>
    <row r="1182" spans="2:4" x14ac:dyDescent="0.2">
      <c r="B1182">
        <v>87</v>
      </c>
      <c r="C1182">
        <v>3637</v>
      </c>
      <c r="D1182">
        <v>1170</v>
      </c>
    </row>
    <row r="1183" spans="2:4" x14ac:dyDescent="0.2">
      <c r="B1183">
        <v>87</v>
      </c>
      <c r="C1183">
        <v>3640</v>
      </c>
      <c r="D1183">
        <v>1171</v>
      </c>
    </row>
    <row r="1184" spans="2:4" x14ac:dyDescent="0.2">
      <c r="B1184">
        <v>87</v>
      </c>
      <c r="C1184">
        <v>3643</v>
      </c>
      <c r="D1184">
        <v>1172</v>
      </c>
    </row>
    <row r="1185" spans="2:4" x14ac:dyDescent="0.2">
      <c r="B1185">
        <v>87</v>
      </c>
      <c r="C1185">
        <v>3646</v>
      </c>
      <c r="D1185">
        <v>1173</v>
      </c>
    </row>
    <row r="1186" spans="2:4" x14ac:dyDescent="0.2">
      <c r="B1186">
        <v>87</v>
      </c>
      <c r="C1186">
        <v>3649</v>
      </c>
      <c r="D1186">
        <v>1174</v>
      </c>
    </row>
    <row r="1187" spans="2:4" x14ac:dyDescent="0.2">
      <c r="B1187">
        <v>88</v>
      </c>
      <c r="C1187">
        <v>3652</v>
      </c>
      <c r="D1187">
        <v>1175</v>
      </c>
    </row>
    <row r="1188" spans="2:4" x14ac:dyDescent="0.2">
      <c r="B1188">
        <v>88</v>
      </c>
      <c r="C1188">
        <v>3655</v>
      </c>
      <c r="D1188">
        <v>1176</v>
      </c>
    </row>
    <row r="1189" spans="2:4" x14ac:dyDescent="0.2">
      <c r="B1189">
        <v>88</v>
      </c>
      <c r="C1189">
        <v>3658</v>
      </c>
      <c r="D1189">
        <v>1177</v>
      </c>
    </row>
    <row r="1190" spans="2:4" x14ac:dyDescent="0.2">
      <c r="B1190">
        <v>88</v>
      </c>
      <c r="C1190">
        <v>3661</v>
      </c>
      <c r="D1190">
        <v>1178</v>
      </c>
    </row>
    <row r="1191" spans="2:4" x14ac:dyDescent="0.2">
      <c r="B1191">
        <v>88</v>
      </c>
      <c r="C1191">
        <v>3664</v>
      </c>
      <c r="D1191">
        <v>1179</v>
      </c>
    </row>
    <row r="1192" spans="2:4" x14ac:dyDescent="0.2">
      <c r="B1192">
        <v>88</v>
      </c>
      <c r="C1192">
        <v>3667</v>
      </c>
      <c r="D1192">
        <v>1180</v>
      </c>
    </row>
    <row r="1193" spans="2:4" x14ac:dyDescent="0.2">
      <c r="B1193">
        <v>88</v>
      </c>
      <c r="C1193">
        <v>3680</v>
      </c>
      <c r="D1193">
        <v>1184</v>
      </c>
    </row>
    <row r="1194" spans="2:4" x14ac:dyDescent="0.2">
      <c r="B1194">
        <v>89</v>
      </c>
      <c r="C1194">
        <v>3671</v>
      </c>
      <c r="D1194">
        <v>1181</v>
      </c>
    </row>
    <row r="1195" spans="2:4" x14ac:dyDescent="0.2">
      <c r="B1195">
        <v>89</v>
      </c>
      <c r="C1195">
        <v>3674</v>
      </c>
      <c r="D1195">
        <v>1182</v>
      </c>
    </row>
    <row r="1196" spans="2:4" x14ac:dyDescent="0.2">
      <c r="B1196">
        <v>89</v>
      </c>
      <c r="C1196">
        <v>3677</v>
      </c>
      <c r="D1196">
        <v>1183</v>
      </c>
    </row>
    <row r="1197" spans="2:4" x14ac:dyDescent="0.2">
      <c r="B1197">
        <v>89</v>
      </c>
      <c r="C1197">
        <v>3683</v>
      </c>
      <c r="D1197">
        <v>1185</v>
      </c>
    </row>
    <row r="1198" spans="2:4" x14ac:dyDescent="0.2">
      <c r="B1198">
        <v>89</v>
      </c>
      <c r="C1198">
        <v>3686</v>
      </c>
      <c r="D1198">
        <v>1186</v>
      </c>
    </row>
    <row r="1199" spans="2:4" x14ac:dyDescent="0.2">
      <c r="B1199">
        <v>89</v>
      </c>
      <c r="C1199">
        <v>3689</v>
      </c>
      <c r="D1199">
        <v>1187</v>
      </c>
    </row>
    <row r="1200" spans="2:4" x14ac:dyDescent="0.2">
      <c r="B1200">
        <v>89</v>
      </c>
      <c r="C1200">
        <v>3692</v>
      </c>
      <c r="D1200">
        <v>1188</v>
      </c>
    </row>
    <row r="1201" spans="2:4" x14ac:dyDescent="0.2">
      <c r="B1201">
        <v>89</v>
      </c>
      <c r="C1201">
        <v>3695</v>
      </c>
      <c r="D1201">
        <v>1189</v>
      </c>
    </row>
    <row r="1202" spans="2:4" x14ac:dyDescent="0.2">
      <c r="B1202">
        <v>89</v>
      </c>
      <c r="C1202">
        <v>3698</v>
      </c>
      <c r="D1202">
        <v>1190</v>
      </c>
    </row>
    <row r="1203" spans="2:4" x14ac:dyDescent="0.2">
      <c r="B1203">
        <v>89</v>
      </c>
      <c r="C1203">
        <v>3701</v>
      </c>
      <c r="D1203">
        <v>1191</v>
      </c>
    </row>
    <row r="1204" spans="2:4" x14ac:dyDescent="0.2">
      <c r="B1204">
        <v>89</v>
      </c>
      <c r="C1204">
        <v>3704</v>
      </c>
      <c r="D1204">
        <v>1192</v>
      </c>
    </row>
    <row r="1205" spans="2:4" x14ac:dyDescent="0.2">
      <c r="B1205">
        <v>89</v>
      </c>
      <c r="C1205">
        <v>3707</v>
      </c>
      <c r="D1205">
        <v>1193</v>
      </c>
    </row>
    <row r="1206" spans="2:4" x14ac:dyDescent="0.2">
      <c r="B1206">
        <v>89</v>
      </c>
      <c r="C1206">
        <v>3710</v>
      </c>
      <c r="D1206">
        <v>1194</v>
      </c>
    </row>
    <row r="1207" spans="2:4" x14ac:dyDescent="0.2">
      <c r="B1207">
        <v>89</v>
      </c>
      <c r="C1207">
        <v>3713</v>
      </c>
      <c r="D1207">
        <v>1195</v>
      </c>
    </row>
    <row r="1208" spans="2:4" x14ac:dyDescent="0.2">
      <c r="B1208">
        <v>89</v>
      </c>
      <c r="C1208">
        <v>3716</v>
      </c>
      <c r="D1208">
        <v>1196</v>
      </c>
    </row>
    <row r="1209" spans="2:4" x14ac:dyDescent="0.2">
      <c r="B1209">
        <v>89</v>
      </c>
      <c r="C1209">
        <v>3759</v>
      </c>
      <c r="D1209">
        <v>1210</v>
      </c>
    </row>
    <row r="1210" spans="2:4" x14ac:dyDescent="0.2">
      <c r="B1210">
        <v>90</v>
      </c>
      <c r="C1210">
        <v>3719</v>
      </c>
      <c r="D1210">
        <v>1197</v>
      </c>
    </row>
    <row r="1211" spans="2:4" x14ac:dyDescent="0.2">
      <c r="B1211">
        <v>90</v>
      </c>
      <c r="C1211">
        <v>3722</v>
      </c>
      <c r="D1211">
        <v>1198</v>
      </c>
    </row>
    <row r="1212" spans="2:4" x14ac:dyDescent="0.2">
      <c r="B1212">
        <v>90</v>
      </c>
      <c r="C1212">
        <v>3725</v>
      </c>
      <c r="D1212">
        <v>1199</v>
      </c>
    </row>
    <row r="1213" spans="2:4" x14ac:dyDescent="0.2">
      <c r="B1213">
        <v>90</v>
      </c>
      <c r="C1213">
        <v>3729</v>
      </c>
      <c r="D1213">
        <v>1200</v>
      </c>
    </row>
    <row r="1214" spans="2:4" x14ac:dyDescent="0.2">
      <c r="B1214">
        <v>90</v>
      </c>
      <c r="C1214">
        <v>3732</v>
      </c>
      <c r="D1214">
        <v>1201</v>
      </c>
    </row>
    <row r="1215" spans="2:4" x14ac:dyDescent="0.2">
      <c r="B1215">
        <v>90</v>
      </c>
      <c r="C1215">
        <v>3735</v>
      </c>
      <c r="D1215">
        <v>1202</v>
      </c>
    </row>
    <row r="1216" spans="2:4" x14ac:dyDescent="0.2">
      <c r="B1216">
        <v>90</v>
      </c>
      <c r="C1216">
        <v>3738</v>
      </c>
      <c r="D1216">
        <v>1203</v>
      </c>
    </row>
    <row r="1217" spans="2:4" x14ac:dyDescent="0.2">
      <c r="B1217">
        <v>90</v>
      </c>
      <c r="C1217">
        <v>3741</v>
      </c>
      <c r="D1217">
        <v>1204</v>
      </c>
    </row>
    <row r="1218" spans="2:4" x14ac:dyDescent="0.2">
      <c r="B1218">
        <v>90</v>
      </c>
      <c r="C1218">
        <v>3744</v>
      </c>
      <c r="D1218">
        <v>1205</v>
      </c>
    </row>
    <row r="1219" spans="2:4" x14ac:dyDescent="0.2">
      <c r="B1219">
        <v>90</v>
      </c>
      <c r="C1219">
        <v>3747</v>
      </c>
      <c r="D1219">
        <v>1206</v>
      </c>
    </row>
    <row r="1220" spans="2:4" x14ac:dyDescent="0.2">
      <c r="B1220">
        <v>90</v>
      </c>
      <c r="C1220">
        <v>3750</v>
      </c>
      <c r="D1220">
        <v>1207</v>
      </c>
    </row>
    <row r="1221" spans="2:4" x14ac:dyDescent="0.2">
      <c r="B1221">
        <v>90</v>
      </c>
      <c r="C1221">
        <v>3753</v>
      </c>
      <c r="D1221">
        <v>1208</v>
      </c>
    </row>
    <row r="1222" spans="2:4" x14ac:dyDescent="0.2">
      <c r="B1222">
        <v>90</v>
      </c>
      <c r="C1222">
        <v>3756</v>
      </c>
      <c r="D1222">
        <v>1209</v>
      </c>
    </row>
    <row r="1223" spans="2:4" x14ac:dyDescent="0.2">
      <c r="B1223">
        <v>90</v>
      </c>
      <c r="C1223">
        <v>3762</v>
      </c>
      <c r="D1223">
        <v>1211</v>
      </c>
    </row>
    <row r="1224" spans="2:4" x14ac:dyDescent="0.2">
      <c r="B1224">
        <v>90</v>
      </c>
      <c r="C1224">
        <v>3765</v>
      </c>
      <c r="D1224">
        <v>1212</v>
      </c>
    </row>
    <row r="1225" spans="2:4" x14ac:dyDescent="0.2">
      <c r="B1225">
        <v>90</v>
      </c>
      <c r="C1225">
        <v>3811</v>
      </c>
      <c r="D1225">
        <v>1227</v>
      </c>
    </row>
    <row r="1226" spans="2:4" x14ac:dyDescent="0.2">
      <c r="B1226">
        <v>91</v>
      </c>
      <c r="C1226">
        <v>3769</v>
      </c>
      <c r="D1226">
        <v>1213</v>
      </c>
    </row>
    <row r="1227" spans="2:4" x14ac:dyDescent="0.2">
      <c r="B1227">
        <v>91</v>
      </c>
      <c r="C1227">
        <v>3772</v>
      </c>
      <c r="D1227">
        <v>1214</v>
      </c>
    </row>
    <row r="1228" spans="2:4" x14ac:dyDescent="0.2">
      <c r="B1228">
        <v>91</v>
      </c>
      <c r="C1228">
        <v>3775</v>
      </c>
      <c r="D1228">
        <v>1215</v>
      </c>
    </row>
    <row r="1229" spans="2:4" x14ac:dyDescent="0.2">
      <c r="B1229">
        <v>91</v>
      </c>
      <c r="C1229">
        <v>3778</v>
      </c>
      <c r="D1229">
        <v>1216</v>
      </c>
    </row>
    <row r="1230" spans="2:4" x14ac:dyDescent="0.2">
      <c r="B1230">
        <v>91</v>
      </c>
      <c r="C1230">
        <v>3781</v>
      </c>
      <c r="D1230">
        <v>1217</v>
      </c>
    </row>
    <row r="1231" spans="2:4" x14ac:dyDescent="0.2">
      <c r="B1231">
        <v>91</v>
      </c>
      <c r="C1231">
        <v>3784</v>
      </c>
      <c r="D1231">
        <v>1218</v>
      </c>
    </row>
    <row r="1232" spans="2:4" x14ac:dyDescent="0.2">
      <c r="B1232">
        <v>91</v>
      </c>
      <c r="C1232">
        <v>3787</v>
      </c>
      <c r="D1232">
        <v>1219</v>
      </c>
    </row>
    <row r="1233" spans="2:4" x14ac:dyDescent="0.2">
      <c r="B1233">
        <v>91</v>
      </c>
      <c r="C1233">
        <v>3790</v>
      </c>
      <c r="D1233">
        <v>1220</v>
      </c>
    </row>
    <row r="1234" spans="2:4" x14ac:dyDescent="0.2">
      <c r="B1234">
        <v>91</v>
      </c>
      <c r="C1234">
        <v>3793</v>
      </c>
      <c r="D1234">
        <v>1221</v>
      </c>
    </row>
    <row r="1235" spans="2:4" x14ac:dyDescent="0.2">
      <c r="B1235">
        <v>91</v>
      </c>
      <c r="C1235">
        <v>3796</v>
      </c>
      <c r="D1235">
        <v>1222</v>
      </c>
    </row>
    <row r="1236" spans="2:4" x14ac:dyDescent="0.2">
      <c r="B1236">
        <v>91</v>
      </c>
      <c r="C1236">
        <v>3799</v>
      </c>
      <c r="D1236">
        <v>1223</v>
      </c>
    </row>
    <row r="1237" spans="2:4" x14ac:dyDescent="0.2">
      <c r="B1237">
        <v>91</v>
      </c>
      <c r="C1237">
        <v>3802</v>
      </c>
      <c r="D1237">
        <v>1224</v>
      </c>
    </row>
    <row r="1238" spans="2:4" x14ac:dyDescent="0.2">
      <c r="B1238">
        <v>91</v>
      </c>
      <c r="C1238">
        <v>3805</v>
      </c>
      <c r="D1238">
        <v>1225</v>
      </c>
    </row>
    <row r="1239" spans="2:4" x14ac:dyDescent="0.2">
      <c r="B1239">
        <v>91</v>
      </c>
      <c r="C1239">
        <v>3808</v>
      </c>
      <c r="D1239">
        <v>1226</v>
      </c>
    </row>
    <row r="1240" spans="2:4" x14ac:dyDescent="0.2">
      <c r="B1240">
        <v>91</v>
      </c>
      <c r="C1240">
        <v>3833</v>
      </c>
      <c r="D1240">
        <v>1234</v>
      </c>
    </row>
    <row r="1241" spans="2:4" x14ac:dyDescent="0.2">
      <c r="B1241">
        <v>92</v>
      </c>
      <c r="C1241">
        <v>3814</v>
      </c>
      <c r="D1241">
        <v>1228</v>
      </c>
    </row>
    <row r="1242" spans="2:4" x14ac:dyDescent="0.2">
      <c r="B1242">
        <v>92</v>
      </c>
      <c r="C1242">
        <v>3817</v>
      </c>
      <c r="D1242">
        <v>1229</v>
      </c>
    </row>
    <row r="1243" spans="2:4" x14ac:dyDescent="0.2">
      <c r="B1243">
        <v>92</v>
      </c>
      <c r="C1243">
        <v>3820</v>
      </c>
      <c r="D1243">
        <v>1230</v>
      </c>
    </row>
    <row r="1244" spans="2:4" x14ac:dyDescent="0.2">
      <c r="B1244">
        <v>92</v>
      </c>
      <c r="C1244">
        <v>3824</v>
      </c>
      <c r="D1244">
        <v>1231</v>
      </c>
    </row>
    <row r="1245" spans="2:4" x14ac:dyDescent="0.2">
      <c r="B1245">
        <v>92</v>
      </c>
      <c r="C1245">
        <v>3827</v>
      </c>
      <c r="D1245">
        <v>1232</v>
      </c>
    </row>
    <row r="1246" spans="2:4" x14ac:dyDescent="0.2">
      <c r="B1246">
        <v>92</v>
      </c>
      <c r="C1246">
        <v>3830</v>
      </c>
      <c r="D1246">
        <v>1233</v>
      </c>
    </row>
    <row r="1247" spans="2:4" x14ac:dyDescent="0.2">
      <c r="B1247">
        <v>92</v>
      </c>
      <c r="C1247">
        <v>3836</v>
      </c>
      <c r="D1247">
        <v>1235</v>
      </c>
    </row>
    <row r="1248" spans="2:4" x14ac:dyDescent="0.2">
      <c r="B1248">
        <v>92</v>
      </c>
      <c r="C1248">
        <v>3839</v>
      </c>
      <c r="D1248">
        <v>1236</v>
      </c>
    </row>
    <row r="1249" spans="2:4" x14ac:dyDescent="0.2">
      <c r="B1249">
        <v>92</v>
      </c>
      <c r="C1249">
        <v>3842</v>
      </c>
      <c r="D1249">
        <v>1237</v>
      </c>
    </row>
    <row r="1250" spans="2:4" x14ac:dyDescent="0.2">
      <c r="B1250">
        <v>92</v>
      </c>
      <c r="C1250">
        <v>3845</v>
      </c>
      <c r="D1250">
        <v>1238</v>
      </c>
    </row>
    <row r="1251" spans="2:4" x14ac:dyDescent="0.2">
      <c r="B1251">
        <v>92</v>
      </c>
      <c r="C1251">
        <v>3849</v>
      </c>
      <c r="D1251">
        <v>1239</v>
      </c>
    </row>
    <row r="1252" spans="2:4" x14ac:dyDescent="0.2">
      <c r="B1252">
        <v>92</v>
      </c>
      <c r="C1252">
        <v>3852</v>
      </c>
      <c r="D1252">
        <v>1240</v>
      </c>
    </row>
    <row r="1253" spans="2:4" x14ac:dyDescent="0.2">
      <c r="B1253">
        <v>92</v>
      </c>
      <c r="C1253">
        <v>3855</v>
      </c>
      <c r="D1253">
        <v>1241</v>
      </c>
    </row>
    <row r="1254" spans="2:4" x14ac:dyDescent="0.2">
      <c r="B1254">
        <v>92</v>
      </c>
      <c r="C1254">
        <v>3858</v>
      </c>
      <c r="D1254">
        <v>1242</v>
      </c>
    </row>
    <row r="1255" spans="2:4" x14ac:dyDescent="0.2">
      <c r="B1255">
        <v>92</v>
      </c>
      <c r="C1255">
        <v>3867</v>
      </c>
      <c r="D1255">
        <v>1245</v>
      </c>
    </row>
    <row r="1256" spans="2:4" x14ac:dyDescent="0.2">
      <c r="B1256">
        <v>93</v>
      </c>
      <c r="C1256">
        <v>3861</v>
      </c>
      <c r="D1256">
        <v>1243</v>
      </c>
    </row>
    <row r="1257" spans="2:4" x14ac:dyDescent="0.2">
      <c r="B1257">
        <v>93</v>
      </c>
      <c r="C1257">
        <v>3864</v>
      </c>
      <c r="D1257">
        <v>1244</v>
      </c>
    </row>
    <row r="1258" spans="2:4" x14ac:dyDescent="0.2">
      <c r="B1258">
        <v>93</v>
      </c>
      <c r="C1258">
        <v>3870</v>
      </c>
      <c r="D1258">
        <v>1246</v>
      </c>
    </row>
    <row r="1259" spans="2:4" x14ac:dyDescent="0.2">
      <c r="B1259">
        <v>93</v>
      </c>
      <c r="C1259">
        <v>3873</v>
      </c>
      <c r="D1259">
        <v>1247</v>
      </c>
    </row>
    <row r="1260" spans="2:4" x14ac:dyDescent="0.2">
      <c r="B1260">
        <v>93</v>
      </c>
      <c r="C1260">
        <v>3876</v>
      </c>
      <c r="D1260">
        <v>1248</v>
      </c>
    </row>
    <row r="1261" spans="2:4" x14ac:dyDescent="0.2">
      <c r="B1261">
        <v>93</v>
      </c>
      <c r="C1261">
        <v>3879</v>
      </c>
      <c r="D1261">
        <v>1249</v>
      </c>
    </row>
    <row r="1262" spans="2:4" x14ac:dyDescent="0.2">
      <c r="B1262">
        <v>93</v>
      </c>
      <c r="C1262">
        <v>3882</v>
      </c>
      <c r="D1262">
        <v>1250</v>
      </c>
    </row>
    <row r="1263" spans="2:4" x14ac:dyDescent="0.2">
      <c r="B1263">
        <v>93</v>
      </c>
      <c r="C1263">
        <v>3885</v>
      </c>
      <c r="D1263">
        <v>1251</v>
      </c>
    </row>
    <row r="1264" spans="2:4" x14ac:dyDescent="0.2">
      <c r="B1264">
        <v>93</v>
      </c>
      <c r="C1264">
        <v>3888</v>
      </c>
      <c r="D1264">
        <v>1252</v>
      </c>
    </row>
    <row r="1265" spans="2:4" x14ac:dyDescent="0.2">
      <c r="B1265">
        <v>93</v>
      </c>
      <c r="C1265">
        <v>3891</v>
      </c>
      <c r="D1265">
        <v>1253</v>
      </c>
    </row>
    <row r="1266" spans="2:4" x14ac:dyDescent="0.2">
      <c r="B1266">
        <v>93</v>
      </c>
      <c r="C1266">
        <v>3894</v>
      </c>
      <c r="D1266">
        <v>1254</v>
      </c>
    </row>
    <row r="1267" spans="2:4" x14ac:dyDescent="0.2">
      <c r="B1267">
        <v>93</v>
      </c>
      <c r="C1267">
        <v>3897</v>
      </c>
      <c r="D1267">
        <v>1255</v>
      </c>
    </row>
    <row r="1268" spans="2:4" x14ac:dyDescent="0.2">
      <c r="B1268">
        <v>93</v>
      </c>
      <c r="C1268">
        <v>3900</v>
      </c>
      <c r="D1268">
        <v>1256</v>
      </c>
    </row>
    <row r="1269" spans="2:4" x14ac:dyDescent="0.2">
      <c r="B1269">
        <v>93</v>
      </c>
      <c r="C1269">
        <v>3904</v>
      </c>
      <c r="D1269">
        <v>1257</v>
      </c>
    </row>
    <row r="1270" spans="2:4" x14ac:dyDescent="0.2">
      <c r="B1270">
        <v>93</v>
      </c>
      <c r="C1270">
        <v>3907</v>
      </c>
      <c r="D1270">
        <v>1258</v>
      </c>
    </row>
    <row r="1271" spans="2:4" x14ac:dyDescent="0.2">
      <c r="B1271">
        <v>93</v>
      </c>
      <c r="C1271">
        <v>3951</v>
      </c>
      <c r="D1271">
        <v>1272</v>
      </c>
    </row>
    <row r="1272" spans="2:4" x14ac:dyDescent="0.2">
      <c r="B1272">
        <v>94</v>
      </c>
      <c r="C1272">
        <v>3910</v>
      </c>
      <c r="D1272">
        <v>1259</v>
      </c>
    </row>
    <row r="1273" spans="2:4" x14ac:dyDescent="0.2">
      <c r="B1273">
        <v>94</v>
      </c>
      <c r="C1273">
        <v>3913</v>
      </c>
      <c r="D1273">
        <v>1260</v>
      </c>
    </row>
    <row r="1274" spans="2:4" x14ac:dyDescent="0.2">
      <c r="B1274">
        <v>94</v>
      </c>
      <c r="C1274">
        <v>3916</v>
      </c>
      <c r="D1274">
        <v>1261</v>
      </c>
    </row>
    <row r="1275" spans="2:4" x14ac:dyDescent="0.2">
      <c r="B1275">
        <v>94</v>
      </c>
      <c r="C1275">
        <v>3919</v>
      </c>
      <c r="D1275">
        <v>1262</v>
      </c>
    </row>
    <row r="1276" spans="2:4" x14ac:dyDescent="0.2">
      <c r="B1276">
        <v>94</v>
      </c>
      <c r="C1276">
        <v>3923</v>
      </c>
      <c r="D1276">
        <v>1263</v>
      </c>
    </row>
    <row r="1277" spans="2:4" x14ac:dyDescent="0.2">
      <c r="B1277">
        <v>94</v>
      </c>
      <c r="C1277">
        <v>3926</v>
      </c>
      <c r="D1277">
        <v>1264</v>
      </c>
    </row>
    <row r="1278" spans="2:4" x14ac:dyDescent="0.2">
      <c r="B1278">
        <v>94</v>
      </c>
      <c r="C1278">
        <v>3929</v>
      </c>
      <c r="D1278">
        <v>1265</v>
      </c>
    </row>
    <row r="1279" spans="2:4" x14ac:dyDescent="0.2">
      <c r="B1279">
        <v>94</v>
      </c>
      <c r="C1279">
        <v>3932</v>
      </c>
      <c r="D1279">
        <v>1266</v>
      </c>
    </row>
    <row r="1280" spans="2:4" x14ac:dyDescent="0.2">
      <c r="B1280">
        <v>94</v>
      </c>
      <c r="C1280">
        <v>3936</v>
      </c>
      <c r="D1280">
        <v>1267</v>
      </c>
    </row>
    <row r="1281" spans="2:4" x14ac:dyDescent="0.2">
      <c r="B1281">
        <v>94</v>
      </c>
      <c r="C1281">
        <v>3939</v>
      </c>
      <c r="D1281">
        <v>1268</v>
      </c>
    </row>
    <row r="1282" spans="2:4" x14ac:dyDescent="0.2">
      <c r="B1282">
        <v>94</v>
      </c>
      <c r="C1282">
        <v>3942</v>
      </c>
      <c r="D1282">
        <v>1269</v>
      </c>
    </row>
    <row r="1283" spans="2:4" x14ac:dyDescent="0.2">
      <c r="B1283">
        <v>94</v>
      </c>
      <c r="C1283">
        <v>3945</v>
      </c>
      <c r="D1283">
        <v>1270</v>
      </c>
    </row>
    <row r="1284" spans="2:4" x14ac:dyDescent="0.2">
      <c r="B1284">
        <v>94</v>
      </c>
      <c r="C1284">
        <v>3948</v>
      </c>
      <c r="D1284">
        <v>1271</v>
      </c>
    </row>
    <row r="1285" spans="2:4" x14ac:dyDescent="0.2">
      <c r="B1285">
        <v>94</v>
      </c>
      <c r="C1285">
        <v>3954</v>
      </c>
      <c r="D1285">
        <v>1273</v>
      </c>
    </row>
    <row r="1286" spans="2:4" x14ac:dyDescent="0.2">
      <c r="B1286">
        <v>94</v>
      </c>
      <c r="C1286">
        <v>3969</v>
      </c>
      <c r="D1286">
        <v>1278</v>
      </c>
    </row>
    <row r="1287" spans="2:4" x14ac:dyDescent="0.2">
      <c r="B1287">
        <v>94</v>
      </c>
      <c r="C1287">
        <v>3991</v>
      </c>
      <c r="D1287">
        <v>1285</v>
      </c>
    </row>
    <row r="1288" spans="2:4" x14ac:dyDescent="0.2">
      <c r="B1288">
        <v>95</v>
      </c>
      <c r="C1288">
        <v>3957</v>
      </c>
      <c r="D1288">
        <v>1274</v>
      </c>
    </row>
    <row r="1289" spans="2:4" x14ac:dyDescent="0.2">
      <c r="B1289">
        <v>95</v>
      </c>
      <c r="C1289">
        <v>3960</v>
      </c>
      <c r="D1289">
        <v>1275</v>
      </c>
    </row>
    <row r="1290" spans="2:4" x14ac:dyDescent="0.2">
      <c r="B1290">
        <v>95</v>
      </c>
      <c r="C1290">
        <v>3963</v>
      </c>
      <c r="D1290">
        <v>1276</v>
      </c>
    </row>
    <row r="1291" spans="2:4" x14ac:dyDescent="0.2">
      <c r="B1291">
        <v>95</v>
      </c>
      <c r="C1291">
        <v>3966</v>
      </c>
      <c r="D1291">
        <v>1277</v>
      </c>
    </row>
    <row r="1292" spans="2:4" x14ac:dyDescent="0.2">
      <c r="B1292">
        <v>95</v>
      </c>
      <c r="C1292">
        <v>3973</v>
      </c>
      <c r="D1292">
        <v>1279</v>
      </c>
    </row>
    <row r="1293" spans="2:4" x14ac:dyDescent="0.2">
      <c r="B1293">
        <v>95</v>
      </c>
      <c r="C1293">
        <v>3976</v>
      </c>
      <c r="D1293">
        <v>1280</v>
      </c>
    </row>
    <row r="1294" spans="2:4" x14ac:dyDescent="0.2">
      <c r="B1294">
        <v>95</v>
      </c>
      <c r="C1294">
        <v>3979</v>
      </c>
      <c r="D1294">
        <v>1281</v>
      </c>
    </row>
    <row r="1295" spans="2:4" x14ac:dyDescent="0.2">
      <c r="B1295">
        <v>95</v>
      </c>
      <c r="C1295">
        <v>3982</v>
      </c>
      <c r="D1295">
        <v>1282</v>
      </c>
    </row>
    <row r="1296" spans="2:4" x14ac:dyDescent="0.2">
      <c r="B1296">
        <v>95</v>
      </c>
      <c r="C1296">
        <v>3985</v>
      </c>
      <c r="D1296">
        <v>1283</v>
      </c>
    </row>
    <row r="1297" spans="2:4" x14ac:dyDescent="0.2">
      <c r="B1297">
        <v>95</v>
      </c>
      <c r="C1297">
        <v>3988</v>
      </c>
      <c r="D1297">
        <v>1284</v>
      </c>
    </row>
    <row r="1298" spans="2:4" x14ac:dyDescent="0.2">
      <c r="B1298">
        <v>95</v>
      </c>
      <c r="C1298">
        <v>3994</v>
      </c>
      <c r="D1298">
        <v>1286</v>
      </c>
    </row>
    <row r="1299" spans="2:4" x14ac:dyDescent="0.2">
      <c r="B1299">
        <v>95</v>
      </c>
      <c r="C1299">
        <v>3997</v>
      </c>
      <c r="D1299">
        <v>1287</v>
      </c>
    </row>
    <row r="1300" spans="2:4" x14ac:dyDescent="0.2">
      <c r="B1300">
        <v>95</v>
      </c>
      <c r="C1300">
        <v>4000</v>
      </c>
      <c r="D1300">
        <v>1288</v>
      </c>
    </row>
    <row r="1301" spans="2:4" x14ac:dyDescent="0.2">
      <c r="B1301">
        <v>95</v>
      </c>
      <c r="C1301">
        <v>4003</v>
      </c>
      <c r="D1301">
        <v>1289</v>
      </c>
    </row>
    <row r="1302" spans="2:4" x14ac:dyDescent="0.2">
      <c r="B1302">
        <v>95</v>
      </c>
      <c r="C1302">
        <v>4024</v>
      </c>
      <c r="D1302">
        <v>1296</v>
      </c>
    </row>
    <row r="1303" spans="2:4" x14ac:dyDescent="0.2">
      <c r="B1303">
        <v>96</v>
      </c>
      <c r="C1303">
        <v>4006</v>
      </c>
      <c r="D1303">
        <v>1290</v>
      </c>
    </row>
    <row r="1304" spans="2:4" x14ac:dyDescent="0.2">
      <c r="B1304">
        <v>96</v>
      </c>
      <c r="C1304">
        <v>4009</v>
      </c>
      <c r="D1304">
        <v>1291</v>
      </c>
    </row>
    <row r="1305" spans="2:4" x14ac:dyDescent="0.2">
      <c r="B1305">
        <v>96</v>
      </c>
      <c r="C1305">
        <v>4012</v>
      </c>
      <c r="D1305">
        <v>1292</v>
      </c>
    </row>
    <row r="1306" spans="2:4" x14ac:dyDescent="0.2">
      <c r="B1306">
        <v>96</v>
      </c>
      <c r="C1306">
        <v>4015</v>
      </c>
      <c r="D1306">
        <v>1293</v>
      </c>
    </row>
    <row r="1307" spans="2:4" x14ac:dyDescent="0.2">
      <c r="B1307">
        <v>96</v>
      </c>
      <c r="C1307">
        <v>4018</v>
      </c>
      <c r="D1307">
        <v>1294</v>
      </c>
    </row>
    <row r="1308" spans="2:4" x14ac:dyDescent="0.2">
      <c r="B1308">
        <v>96</v>
      </c>
      <c r="C1308">
        <v>4021</v>
      </c>
      <c r="D1308">
        <v>1295</v>
      </c>
    </row>
    <row r="1309" spans="2:4" x14ac:dyDescent="0.2">
      <c r="B1309">
        <v>96</v>
      </c>
      <c r="C1309">
        <v>4034</v>
      </c>
      <c r="D1309">
        <v>1299</v>
      </c>
    </row>
    <row r="1310" spans="2:4" x14ac:dyDescent="0.2">
      <c r="B1310">
        <v>97</v>
      </c>
      <c r="C1310">
        <v>4027</v>
      </c>
      <c r="D1310">
        <v>1297</v>
      </c>
    </row>
    <row r="1311" spans="2:4" x14ac:dyDescent="0.2">
      <c r="B1311">
        <v>97</v>
      </c>
      <c r="C1311">
        <v>4030</v>
      </c>
      <c r="D1311">
        <v>1298</v>
      </c>
    </row>
    <row r="1312" spans="2:4" x14ac:dyDescent="0.2">
      <c r="B1312">
        <v>97</v>
      </c>
      <c r="C1312">
        <v>4037</v>
      </c>
      <c r="D1312">
        <v>1300</v>
      </c>
    </row>
    <row r="1313" spans="2:4" x14ac:dyDescent="0.2">
      <c r="B1313">
        <v>97</v>
      </c>
      <c r="C1313">
        <v>4040</v>
      </c>
      <c r="D1313">
        <v>1301</v>
      </c>
    </row>
    <row r="1314" spans="2:4" x14ac:dyDescent="0.2">
      <c r="B1314">
        <v>97</v>
      </c>
      <c r="C1314">
        <v>4043</v>
      </c>
      <c r="D1314">
        <v>1302</v>
      </c>
    </row>
    <row r="1315" spans="2:4" x14ac:dyDescent="0.2">
      <c r="B1315">
        <v>97</v>
      </c>
      <c r="C1315">
        <v>4046</v>
      </c>
      <c r="D1315">
        <v>1303</v>
      </c>
    </row>
    <row r="1316" spans="2:4" x14ac:dyDescent="0.2">
      <c r="B1316">
        <v>97</v>
      </c>
      <c r="C1316">
        <v>4049</v>
      </c>
      <c r="D1316">
        <v>1304</v>
      </c>
    </row>
    <row r="1317" spans="2:4" x14ac:dyDescent="0.2">
      <c r="B1317">
        <v>97</v>
      </c>
      <c r="C1317">
        <v>4052</v>
      </c>
      <c r="D1317">
        <v>1305</v>
      </c>
    </row>
    <row r="1318" spans="2:4" x14ac:dyDescent="0.2">
      <c r="B1318">
        <v>97</v>
      </c>
      <c r="C1318">
        <v>4055</v>
      </c>
      <c r="D1318">
        <v>1306</v>
      </c>
    </row>
    <row r="1319" spans="2:4" x14ac:dyDescent="0.2">
      <c r="B1319">
        <v>97</v>
      </c>
      <c r="C1319">
        <v>4058</v>
      </c>
      <c r="D1319">
        <v>1307</v>
      </c>
    </row>
    <row r="1320" spans="2:4" x14ac:dyDescent="0.2">
      <c r="B1320">
        <v>97</v>
      </c>
      <c r="C1320">
        <v>4061</v>
      </c>
      <c r="D1320">
        <v>1308</v>
      </c>
    </row>
    <row r="1321" spans="2:4" x14ac:dyDescent="0.2">
      <c r="B1321">
        <v>97</v>
      </c>
      <c r="C1321">
        <v>4064</v>
      </c>
      <c r="D1321">
        <v>1309</v>
      </c>
    </row>
    <row r="1322" spans="2:4" x14ac:dyDescent="0.2">
      <c r="B1322">
        <v>97</v>
      </c>
      <c r="C1322">
        <v>4067</v>
      </c>
      <c r="D1322">
        <v>1310</v>
      </c>
    </row>
    <row r="1323" spans="2:4" x14ac:dyDescent="0.2">
      <c r="B1323">
        <v>97</v>
      </c>
      <c r="C1323">
        <v>4071</v>
      </c>
      <c r="D1323">
        <v>1311</v>
      </c>
    </row>
    <row r="1324" spans="2:4" x14ac:dyDescent="0.2">
      <c r="B1324">
        <v>97</v>
      </c>
      <c r="C1324">
        <v>4109</v>
      </c>
      <c r="D1324">
        <v>1323</v>
      </c>
    </row>
    <row r="1325" spans="2:4" x14ac:dyDescent="0.2">
      <c r="B1325">
        <v>98</v>
      </c>
      <c r="C1325">
        <v>4074</v>
      </c>
      <c r="D1325">
        <v>1312</v>
      </c>
    </row>
    <row r="1326" spans="2:4" x14ac:dyDescent="0.2">
      <c r="B1326">
        <v>98</v>
      </c>
      <c r="C1326">
        <v>4077</v>
      </c>
      <c r="D1326">
        <v>1313</v>
      </c>
    </row>
    <row r="1327" spans="2:4" x14ac:dyDescent="0.2">
      <c r="B1327">
        <v>98</v>
      </c>
      <c r="C1327">
        <v>4080</v>
      </c>
      <c r="D1327">
        <v>1314</v>
      </c>
    </row>
    <row r="1328" spans="2:4" x14ac:dyDescent="0.2">
      <c r="B1328">
        <v>98</v>
      </c>
      <c r="C1328">
        <v>4083</v>
      </c>
      <c r="D1328">
        <v>1315</v>
      </c>
    </row>
    <row r="1329" spans="2:4" x14ac:dyDescent="0.2">
      <c r="B1329">
        <v>98</v>
      </c>
      <c r="C1329">
        <v>4086</v>
      </c>
      <c r="D1329">
        <v>1316</v>
      </c>
    </row>
    <row r="1330" spans="2:4" x14ac:dyDescent="0.2">
      <c r="B1330">
        <v>98</v>
      </c>
      <c r="C1330">
        <v>4089</v>
      </c>
      <c r="D1330">
        <v>1317</v>
      </c>
    </row>
    <row r="1331" spans="2:4" x14ac:dyDescent="0.2">
      <c r="B1331">
        <v>98</v>
      </c>
      <c r="C1331">
        <v>4092</v>
      </c>
      <c r="D1331">
        <v>1318</v>
      </c>
    </row>
    <row r="1332" spans="2:4" x14ac:dyDescent="0.2">
      <c r="B1332">
        <v>98</v>
      </c>
      <c r="C1332">
        <v>4096</v>
      </c>
      <c r="D1332">
        <v>1319</v>
      </c>
    </row>
    <row r="1333" spans="2:4" x14ac:dyDescent="0.2">
      <c r="B1333">
        <v>98</v>
      </c>
      <c r="C1333">
        <v>4100</v>
      </c>
      <c r="D1333">
        <v>1320</v>
      </c>
    </row>
    <row r="1334" spans="2:4" x14ac:dyDescent="0.2">
      <c r="B1334">
        <v>98</v>
      </c>
      <c r="C1334">
        <v>4103</v>
      </c>
      <c r="D1334">
        <v>1321</v>
      </c>
    </row>
    <row r="1335" spans="2:4" x14ac:dyDescent="0.2">
      <c r="B1335">
        <v>98</v>
      </c>
      <c r="C1335">
        <v>4106</v>
      </c>
      <c r="D1335">
        <v>1322</v>
      </c>
    </row>
    <row r="1336" spans="2:4" x14ac:dyDescent="0.2">
      <c r="B1336">
        <v>98</v>
      </c>
      <c r="C1336">
        <v>4112</v>
      </c>
      <c r="D1336">
        <v>1324</v>
      </c>
    </row>
    <row r="1337" spans="2:4" x14ac:dyDescent="0.2">
      <c r="B1337">
        <v>98</v>
      </c>
      <c r="C1337">
        <v>4115</v>
      </c>
      <c r="D1337">
        <v>1325</v>
      </c>
    </row>
    <row r="1338" spans="2:4" x14ac:dyDescent="0.2">
      <c r="B1338">
        <v>98</v>
      </c>
      <c r="C1338">
        <v>4121</v>
      </c>
      <c r="D1338">
        <v>1327</v>
      </c>
    </row>
    <row r="1339" spans="2:4" x14ac:dyDescent="0.2">
      <c r="B1339">
        <v>98</v>
      </c>
      <c r="C1339">
        <v>4157</v>
      </c>
      <c r="D1339">
        <v>1339</v>
      </c>
    </row>
    <row r="1340" spans="2:4" x14ac:dyDescent="0.2">
      <c r="B1340">
        <v>99</v>
      </c>
      <c r="C1340">
        <v>4118</v>
      </c>
      <c r="D1340">
        <v>1326</v>
      </c>
    </row>
    <row r="1341" spans="2:4" x14ac:dyDescent="0.2">
      <c r="B1341">
        <v>99</v>
      </c>
      <c r="C1341">
        <v>4124</v>
      </c>
      <c r="D1341">
        <v>1328</v>
      </c>
    </row>
    <row r="1342" spans="2:4" x14ac:dyDescent="0.2">
      <c r="B1342">
        <v>99</v>
      </c>
      <c r="C1342">
        <v>4127</v>
      </c>
      <c r="D1342">
        <v>1329</v>
      </c>
    </row>
    <row r="1343" spans="2:4" x14ac:dyDescent="0.2">
      <c r="B1343">
        <v>99</v>
      </c>
      <c r="C1343">
        <v>4130</v>
      </c>
      <c r="D1343">
        <v>1330</v>
      </c>
    </row>
    <row r="1344" spans="2:4" x14ac:dyDescent="0.2">
      <c r="B1344">
        <v>99</v>
      </c>
      <c r="C1344">
        <v>4133</v>
      </c>
      <c r="D1344">
        <v>1331</v>
      </c>
    </row>
    <row r="1345" spans="2:4" x14ac:dyDescent="0.2">
      <c r="B1345">
        <v>99</v>
      </c>
      <c r="C1345">
        <v>4136</v>
      </c>
      <c r="D1345">
        <v>1332</v>
      </c>
    </row>
    <row r="1346" spans="2:4" x14ac:dyDescent="0.2">
      <c r="B1346">
        <v>99</v>
      </c>
      <c r="C1346">
        <v>4139</v>
      </c>
      <c r="D1346">
        <v>1333</v>
      </c>
    </row>
    <row r="1347" spans="2:4" x14ac:dyDescent="0.2">
      <c r="B1347">
        <v>99</v>
      </c>
      <c r="C1347">
        <v>4142</v>
      </c>
      <c r="D1347">
        <v>1334</v>
      </c>
    </row>
    <row r="1348" spans="2:4" x14ac:dyDescent="0.2">
      <c r="B1348">
        <v>99</v>
      </c>
      <c r="C1348">
        <v>4145</v>
      </c>
      <c r="D1348">
        <v>1335</v>
      </c>
    </row>
    <row r="1349" spans="2:4" x14ac:dyDescent="0.2">
      <c r="B1349">
        <v>99</v>
      </c>
      <c r="C1349">
        <v>4148</v>
      </c>
      <c r="D1349">
        <v>1336</v>
      </c>
    </row>
    <row r="1350" spans="2:4" x14ac:dyDescent="0.2">
      <c r="B1350">
        <v>99</v>
      </c>
      <c r="C1350">
        <v>4151</v>
      </c>
      <c r="D1350">
        <v>1337</v>
      </c>
    </row>
    <row r="1351" spans="2:4" x14ac:dyDescent="0.2">
      <c r="B1351">
        <v>99</v>
      </c>
      <c r="C1351">
        <v>4154</v>
      </c>
      <c r="D1351">
        <v>1338</v>
      </c>
    </row>
    <row r="1352" spans="2:4" x14ac:dyDescent="0.2">
      <c r="B1352">
        <v>99</v>
      </c>
      <c r="C1352">
        <v>4160</v>
      </c>
      <c r="D1352">
        <v>1340</v>
      </c>
    </row>
    <row r="1353" spans="2:4" x14ac:dyDescent="0.2">
      <c r="B1353">
        <v>99</v>
      </c>
      <c r="C1353">
        <v>4178</v>
      </c>
      <c r="D1353">
        <v>1346</v>
      </c>
    </row>
    <row r="1354" spans="2:4" x14ac:dyDescent="0.2">
      <c r="B1354">
        <v>99</v>
      </c>
      <c r="C1354">
        <v>4196</v>
      </c>
      <c r="D1354">
        <v>1353</v>
      </c>
    </row>
    <row r="1355" spans="2:4" x14ac:dyDescent="0.2">
      <c r="B1355">
        <v>100</v>
      </c>
      <c r="C1355">
        <v>4163</v>
      </c>
      <c r="D1355">
        <v>1341</v>
      </c>
    </row>
    <row r="1356" spans="2:4" x14ac:dyDescent="0.2">
      <c r="B1356">
        <v>100</v>
      </c>
      <c r="C1356">
        <v>4166</v>
      </c>
      <c r="D1356">
        <v>1342</v>
      </c>
    </row>
    <row r="1357" spans="2:4" x14ac:dyDescent="0.2">
      <c r="B1357">
        <v>100</v>
      </c>
      <c r="C1357">
        <v>4169</v>
      </c>
      <c r="D1357">
        <v>1343</v>
      </c>
    </row>
    <row r="1358" spans="2:4" x14ac:dyDescent="0.2">
      <c r="B1358">
        <v>100</v>
      </c>
      <c r="C1358">
        <v>4172</v>
      </c>
      <c r="D1358">
        <v>1344</v>
      </c>
    </row>
    <row r="1359" spans="2:4" x14ac:dyDescent="0.2">
      <c r="B1359">
        <v>100</v>
      </c>
      <c r="C1359">
        <v>4175</v>
      </c>
      <c r="D1359">
        <v>1345</v>
      </c>
    </row>
    <row r="1360" spans="2:4" x14ac:dyDescent="0.2">
      <c r="B1360">
        <v>100</v>
      </c>
      <c r="C1360">
        <v>4181</v>
      </c>
      <c r="D1360">
        <v>1347</v>
      </c>
    </row>
    <row r="1361" spans="2:4" x14ac:dyDescent="0.2">
      <c r="B1361">
        <v>100</v>
      </c>
      <c r="C1361">
        <v>4184</v>
      </c>
      <c r="D1361">
        <v>1348</v>
      </c>
    </row>
    <row r="1362" spans="2:4" x14ac:dyDescent="0.2">
      <c r="B1362">
        <v>100</v>
      </c>
      <c r="C1362">
        <v>4187</v>
      </c>
      <c r="D1362">
        <v>1349</v>
      </c>
    </row>
    <row r="1363" spans="2:4" x14ac:dyDescent="0.2">
      <c r="B1363">
        <v>100</v>
      </c>
      <c r="C1363">
        <v>4190</v>
      </c>
      <c r="D1363">
        <v>1350</v>
      </c>
    </row>
    <row r="1364" spans="2:4" x14ac:dyDescent="0.2">
      <c r="B1364">
        <v>100</v>
      </c>
      <c r="C1364">
        <v>4193</v>
      </c>
      <c r="D1364">
        <v>1352</v>
      </c>
    </row>
    <row r="1365" spans="2:4" x14ac:dyDescent="0.2">
      <c r="B1365">
        <v>100</v>
      </c>
      <c r="C1365">
        <v>4199</v>
      </c>
      <c r="D1365">
        <v>1355</v>
      </c>
    </row>
    <row r="1366" spans="2:4" x14ac:dyDescent="0.2">
      <c r="B1366">
        <v>100</v>
      </c>
      <c r="C1366">
        <v>4202</v>
      </c>
      <c r="D1366">
        <v>1368</v>
      </c>
    </row>
  </sheetData>
  <sortState ref="B13:D1366">
    <sortCondition ref="B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6530-5160-5D44-BC47-5D8231C5191B}">
  <dimension ref="A1"/>
  <sheetViews>
    <sheetView workbookViewId="0">
      <selection activeCell="E7" sqref="E1:E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tt</vt:lpstr>
      <vt:lpstr>speed up</vt:lpstr>
      <vt:lpstr>Sheet1</vt:lpstr>
      <vt:lpstr>Sheet2</vt:lpstr>
      <vt:lpstr>Monarch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2019-10-16T02:58:48Z</dcterms:modified>
</cp:coreProperties>
</file>