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1/Report/"/>
    </mc:Choice>
  </mc:AlternateContent>
  <xr:revisionPtr revIDLastSave="0" documentId="13_ncr:1_{46225212-9202-DC48-AA4F-0A97C8CCF719}" xr6:coauthVersionLast="44" xr6:coauthVersionMax="44" xr10:uidLastSave="{00000000-0000-0000-0000-000000000000}"/>
  <bookViews>
    <workbookView xWindow="0" yWindow="0" windowWidth="51200" windowHeight="28800" activeTab="1" xr2:uid="{00000000-000D-0000-FFFF-FFFF00000000}"/>
  </bookViews>
  <sheets>
    <sheet name="copy" sheetId="3" r:id="rId1"/>
    <sheet name="test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1" i="1" l="1"/>
  <c r="F80" i="1"/>
  <c r="F79" i="1"/>
  <c r="F78" i="1"/>
  <c r="F77" i="1"/>
  <c r="E81" i="1"/>
  <c r="E80" i="1"/>
  <c r="E78" i="1"/>
  <c r="E77" i="1"/>
  <c r="D81" i="1"/>
  <c r="D80" i="1"/>
  <c r="D79" i="1"/>
  <c r="D78" i="1"/>
  <c r="D77" i="1"/>
  <c r="C70" i="1"/>
  <c r="E79" i="1" l="1"/>
  <c r="G36" i="1"/>
  <c r="N58" i="1"/>
  <c r="M58" i="1"/>
  <c r="L58" i="1"/>
  <c r="K58" i="1"/>
  <c r="J58" i="1"/>
  <c r="I58" i="1"/>
  <c r="H58" i="1"/>
  <c r="G58" i="1"/>
  <c r="F58" i="1"/>
  <c r="E58" i="1"/>
  <c r="N36" i="1"/>
  <c r="M36" i="1"/>
  <c r="L36" i="1"/>
  <c r="K36" i="1"/>
  <c r="J36" i="1"/>
  <c r="I36" i="1"/>
  <c r="H36" i="1"/>
  <c r="F36" i="1"/>
  <c r="E36" i="1"/>
  <c r="F16" i="1"/>
  <c r="G16" i="1"/>
  <c r="H16" i="1"/>
  <c r="I16" i="1"/>
  <c r="J16" i="1"/>
  <c r="K16" i="1"/>
  <c r="L16" i="1"/>
  <c r="M16" i="1"/>
  <c r="N16" i="1"/>
  <c r="E16" i="1"/>
  <c r="E65" i="3"/>
  <c r="D65" i="3"/>
  <c r="F64" i="3"/>
  <c r="E64" i="3"/>
  <c r="E62" i="3"/>
  <c r="D57" i="3"/>
  <c r="C57" i="3"/>
  <c r="G52" i="3" s="1"/>
  <c r="G53" i="3" s="1"/>
  <c r="H45" i="3"/>
  <c r="G45" i="3"/>
  <c r="F45" i="3"/>
  <c r="E45" i="3"/>
  <c r="D45" i="3"/>
  <c r="C45" i="3"/>
  <c r="F62" i="3" s="1"/>
  <c r="H29" i="3"/>
  <c r="E66" i="3" s="1"/>
  <c r="G29" i="3"/>
  <c r="F29" i="3"/>
  <c r="E29" i="3"/>
  <c r="E63" i="3" s="1"/>
  <c r="D29" i="3"/>
  <c r="C29" i="3"/>
  <c r="H14" i="3"/>
  <c r="G14" i="3"/>
  <c r="F14" i="3"/>
  <c r="E14" i="3"/>
  <c r="D14" i="3"/>
  <c r="C14" i="3"/>
  <c r="D66" i="3" s="1"/>
  <c r="C67" i="3" l="1"/>
  <c r="C65" i="3"/>
  <c r="C63" i="3"/>
  <c r="C62" i="3"/>
  <c r="C66" i="3"/>
  <c r="C64" i="3"/>
  <c r="D63" i="3"/>
  <c r="F63" i="3"/>
  <c r="F65" i="3"/>
  <c r="D62" i="3"/>
  <c r="D64" i="3"/>
  <c r="F66" i="3"/>
  <c r="D68" i="1"/>
  <c r="C68" i="1"/>
  <c r="C71" i="1" l="1"/>
  <c r="C80" i="1" l="1"/>
  <c r="C77" i="1"/>
  <c r="C81" i="1"/>
  <c r="C82" i="1"/>
  <c r="C78" i="1"/>
  <c r="C79" i="1"/>
  <c r="I78" i="1" l="1"/>
  <c r="K78" i="1"/>
  <c r="J78" i="1"/>
  <c r="I79" i="1"/>
  <c r="K79" i="1"/>
  <c r="J79" i="1"/>
  <c r="I81" i="1"/>
  <c r="J81" i="1"/>
  <c r="K81" i="1"/>
  <c r="I77" i="1"/>
  <c r="J77" i="1"/>
  <c r="K77" i="1"/>
  <c r="K80" i="1"/>
  <c r="J80" i="1"/>
  <c r="I80" i="1"/>
</calcChain>
</file>

<file path=xl/sharedStrings.xml><?xml version="1.0" encoding="utf-8"?>
<sst xmlns="http://schemas.openxmlformats.org/spreadsheetml/2006/main" count="177" uniqueCount="47">
  <si>
    <t>Computer specifications</t>
  </si>
  <si>
    <t>Value of iXmax</t>
  </si>
  <si>
    <t>Value of iYmax</t>
  </si>
  <si>
    <t>Value of IterationMax</t>
  </si>
  <si>
    <t>Serial Program</t>
  </si>
  <si>
    <t>MPI</t>
  </si>
  <si>
    <t>Run #1</t>
  </si>
  <si>
    <t>Run #2</t>
  </si>
  <si>
    <t>Run #3</t>
  </si>
  <si>
    <t>Run #4</t>
  </si>
  <si>
    <t>Run #5</t>
  </si>
  <si>
    <t>Average time</t>
  </si>
  <si>
    <t>Parallel Program : Alternating Rows</t>
  </si>
  <si>
    <t>Naïve Round Robin</t>
  </si>
  <si>
    <t>Optimized Round Robin</t>
  </si>
  <si>
    <t>Alternating Rows</t>
  </si>
  <si>
    <t>a. Intel® Xeon® Gold 6150 Processor
b. 36 logical cores but 18 cores used because hyperthreadding in turned off
c. 32GB
d. 10GB/s</t>
  </si>
  <si>
    <t>Number of Processors</t>
  </si>
  <si>
    <t>Total Time</t>
  </si>
  <si>
    <t>Computation Time</t>
  </si>
  <si>
    <t>Average Time</t>
  </si>
  <si>
    <t>rp</t>
  </si>
  <si>
    <t>rs</t>
  </si>
  <si>
    <t>N</t>
  </si>
  <si>
    <t>inf</t>
  </si>
  <si>
    <t>Actual Speed Up</t>
  </si>
  <si>
    <t>a. Intel® Xeon® Gold 6150 Processor
b. 36 logical cores but 18 cores used because hyperthreading in turned off
c. 32GB
d. 10GB/s</t>
  </si>
  <si>
    <t>-</t>
  </si>
  <si>
    <t>Naïve Row-Based</t>
  </si>
  <si>
    <t>Parallel Program : Naïve Row-Based</t>
  </si>
  <si>
    <t>First Come First Serve</t>
  </si>
  <si>
    <t>Parallel Program : First Come First Serve</t>
  </si>
  <si>
    <t>Theoretical Speedup</t>
  </si>
  <si>
    <t>Computation</t>
  </si>
  <si>
    <t>Total</t>
  </si>
  <si>
    <t>Naïve Row Based Segmentation</t>
  </si>
  <si>
    <t>First Come First Served Row Based Segmentation</t>
  </si>
  <si>
    <t>Parallel Program : First Come First Served Row Based Segmentation</t>
  </si>
  <si>
    <t>Parallel Program : Naïve Row Based Segmentation</t>
  </si>
  <si>
    <t>Alternating Row Based Segmentation</t>
  </si>
  <si>
    <t>Parallel Program : Alternating Row Based Segmentation</t>
  </si>
  <si>
    <t>Alternating Row-Based</t>
  </si>
  <si>
    <t>First Come First Served</t>
  </si>
  <si>
    <r>
      <rPr>
        <b/>
        <sz val="12"/>
        <color theme="1"/>
        <rFont val="Times New Roman"/>
        <family val="1"/>
      </rPr>
      <t xml:space="preserve">a. CPU </t>
    </r>
    <r>
      <rPr>
        <sz val="12"/>
        <color theme="1"/>
        <rFont val="Times New Roman"/>
        <family val="1"/>
      </rPr>
      <t xml:space="preserve">- Intel® Xeon® Gold 6150 Processor
</t>
    </r>
    <r>
      <rPr>
        <b/>
        <sz val="12"/>
        <color theme="1"/>
        <rFont val="Times New Roman"/>
        <family val="1"/>
      </rPr>
      <t>b. Logical Cores</t>
    </r>
    <r>
      <rPr>
        <sz val="12"/>
        <color theme="1"/>
        <rFont val="Times New Roman"/>
        <family val="1"/>
      </rPr>
      <t xml:space="preserve"> - 36 logical cores but 18 cores used because hyperthreadding in turned off
</t>
    </r>
    <r>
      <rPr>
        <b/>
        <sz val="12"/>
        <color theme="1"/>
        <rFont val="Times New Roman"/>
        <family val="1"/>
      </rPr>
      <t>c. RAM</t>
    </r>
    <r>
      <rPr>
        <sz val="12"/>
        <color theme="1"/>
        <rFont val="Times New Roman"/>
        <family val="1"/>
      </rPr>
      <t xml:space="preserve"> - 32GB
</t>
    </r>
    <r>
      <rPr>
        <b/>
        <sz val="12"/>
        <color theme="1"/>
        <rFont val="Times New Roman"/>
        <family val="1"/>
      </rPr>
      <t xml:space="preserve">d. Network Speed </t>
    </r>
    <r>
      <rPr>
        <sz val="12"/>
        <color theme="1"/>
        <rFont val="Times New Roman"/>
        <family val="1"/>
      </rPr>
      <t>- 10GB/s</t>
    </r>
  </si>
  <si>
    <t>Percentage Difference</t>
  </si>
  <si>
    <t>Time Taken for Serial Code</t>
  </si>
  <si>
    <t>Theoretical Speedup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</si>
</sst>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0" borderId="10" xfId="0" applyBorder="1"/>
    <xf numFmtId="0" fontId="16" fillId="0" borderId="10" xfId="0" applyFont="1" applyBorder="1"/>
    <xf numFmtId="164" fontId="0" fillId="0" borderId="10" xfId="0" applyNumberFormat="1" applyBorder="1"/>
    <xf numFmtId="0" fontId="18" fillId="0" borderId="0" xfId="0" applyFont="1"/>
    <xf numFmtId="0" fontId="18" fillId="0" borderId="10" xfId="0" applyFont="1" applyBorder="1"/>
    <xf numFmtId="0" fontId="16" fillId="0" borderId="0" xfId="0" applyFont="1" applyBorder="1"/>
    <xf numFmtId="164" fontId="0" fillId="0" borderId="0" xfId="0" applyNumberFormat="1" applyBorder="1"/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9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0" borderId="10" xfId="0" applyFont="1" applyBorder="1"/>
    <xf numFmtId="164" fontId="19" fillId="0" borderId="10" xfId="0" applyNumberFormat="1" applyFont="1" applyBorder="1"/>
    <xf numFmtId="164" fontId="19" fillId="0" borderId="19" xfId="0" applyNumberFormat="1" applyFont="1" applyBorder="1"/>
    <xf numFmtId="0" fontId="19" fillId="0" borderId="18" xfId="0" applyFont="1" applyBorder="1"/>
    <xf numFmtId="164" fontId="19" fillId="0" borderId="18" xfId="0" applyNumberFormat="1" applyFont="1" applyBorder="1"/>
    <xf numFmtId="0" fontId="19" fillId="0" borderId="26" xfId="0" applyFont="1" applyBorder="1"/>
    <xf numFmtId="164" fontId="19" fillId="0" borderId="26" xfId="0" applyNumberFormat="1" applyFont="1" applyBorder="1"/>
    <xf numFmtId="0" fontId="19" fillId="0" borderId="0" xfId="0" applyFont="1" applyBorder="1"/>
    <xf numFmtId="164" fontId="19" fillId="0" borderId="0" xfId="0" applyNumberFormat="1" applyFont="1" applyBorder="1"/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0" xfId="0" applyFont="1" applyBorder="1"/>
    <xf numFmtId="0" fontId="20" fillId="0" borderId="0" xfId="0" applyFont="1" applyBorder="1"/>
    <xf numFmtId="0" fontId="20" fillId="0" borderId="0" xfId="0" applyFont="1" applyBorder="1" applyAlignment="1"/>
    <xf numFmtId="0" fontId="20" fillId="0" borderId="10" xfId="0" applyFont="1" applyFill="1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21" fillId="0" borderId="10" xfId="0" applyNumberFormat="1" applyFont="1" applyBorder="1"/>
    <xf numFmtId="164" fontId="21" fillId="0" borderId="19" xfId="0" applyNumberFormat="1" applyFont="1" applyBorder="1"/>
    <xf numFmtId="164" fontId="21" fillId="0" borderId="18" xfId="0" applyNumberFormat="1" applyFont="1" applyBorder="1"/>
    <xf numFmtId="164" fontId="21" fillId="0" borderId="27" xfId="0" applyNumberFormat="1" applyFont="1" applyBorder="1"/>
    <xf numFmtId="0" fontId="21" fillId="0" borderId="0" xfId="0" applyFont="1" applyBorder="1"/>
    <xf numFmtId="165" fontId="19" fillId="0" borderId="10" xfId="0" applyNumberFormat="1" applyFont="1" applyBorder="1"/>
    <xf numFmtId="0" fontId="16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left"/>
    </xf>
    <xf numFmtId="0" fontId="20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left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165" fontId="19" fillId="0" borderId="0" xfId="0" applyNumberFormat="1" applyFont="1" applyBorder="1"/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Theoretical</a:t>
            </a:r>
            <a:r>
              <a:rPr lang="en-US" b="1" baseline="0"/>
              <a:t> Speed up vs Actual Speed up for N processors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copy!$C$61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copy!$C$62:$C$66</c:f>
              <c:numCache>
                <c:formatCode>General</c:formatCode>
                <c:ptCount val="5"/>
                <c:pt idx="0">
                  <c:v>1.9951969475928628</c:v>
                </c:pt>
                <c:pt idx="1">
                  <c:v>3.9713194397909271</c:v>
                </c:pt>
                <c:pt idx="2">
                  <c:v>7.8674248290815783</c:v>
                </c:pt>
                <c:pt idx="3">
                  <c:v>15.44238160380432</c:v>
                </c:pt>
                <c:pt idx="4">
                  <c:v>29.777787082591885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C74D-9AC3-61238A7BD1FA}"/>
            </c:ext>
          </c:extLst>
        </c:ser>
        <c:ser>
          <c:idx val="3"/>
          <c:order val="1"/>
          <c:tx>
            <c:strRef>
              <c:f>copy!$D$61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copy!$D$62:$D$66</c:f>
              <c:numCache>
                <c:formatCode>General</c:formatCode>
                <c:ptCount val="5"/>
                <c:pt idx="0">
                  <c:v>2.0414845009493585</c:v>
                </c:pt>
                <c:pt idx="1">
                  <c:v>2.0796133034670894</c:v>
                </c:pt>
                <c:pt idx="2">
                  <c:v>2.5134430154973773</c:v>
                </c:pt>
                <c:pt idx="3">
                  <c:v>4.1528628373069365</c:v>
                </c:pt>
                <c:pt idx="4">
                  <c:v>7.6473932330273655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C74D-9AC3-61238A7BD1FA}"/>
            </c:ext>
          </c:extLst>
        </c:ser>
        <c:ser>
          <c:idx val="4"/>
          <c:order val="2"/>
          <c:tx>
            <c:strRef>
              <c:f>copy!$E$61</c:f>
              <c:strCache>
                <c:ptCount val="1"/>
                <c:pt idx="0">
                  <c:v>First Come First Serve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copy!$E$62:$E$66</c:f>
              <c:numCache>
                <c:formatCode>General</c:formatCode>
                <c:ptCount val="5"/>
                <c:pt idx="0">
                  <c:v>1.0196368170979773</c:v>
                </c:pt>
                <c:pt idx="1">
                  <c:v>3.0434570817126665</c:v>
                </c:pt>
                <c:pt idx="2">
                  <c:v>6.9429797551096843</c:v>
                </c:pt>
                <c:pt idx="3">
                  <c:v>13.992499192388454</c:v>
                </c:pt>
                <c:pt idx="4">
                  <c:v>25.619363318290244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A-C74D-9AC3-61238A7BD1FA}"/>
            </c:ext>
          </c:extLst>
        </c:ser>
        <c:ser>
          <c:idx val="0"/>
          <c:order val="3"/>
          <c:tx>
            <c:strRef>
              <c:f>copy!$F$61</c:f>
              <c:strCache>
                <c:ptCount val="1"/>
                <c:pt idx="0">
                  <c:v>Alternating Rows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copy!$B$62:$B$66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copy!$F$62:$F$66</c:f>
              <c:numCache>
                <c:formatCode>General</c:formatCode>
                <c:ptCount val="5"/>
                <c:pt idx="0">
                  <c:v>2.0071179106744941</c:v>
                </c:pt>
                <c:pt idx="1">
                  <c:v>3.9751801231921235</c:v>
                </c:pt>
                <c:pt idx="2">
                  <c:v>7.7398597278054782</c:v>
                </c:pt>
                <c:pt idx="3">
                  <c:v>14.32476382440988</c:v>
                </c:pt>
                <c:pt idx="4">
                  <c:v>25.0093021338139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A-C74D-9AC3-61238A7B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63695"/>
        <c:axId val="941557999"/>
      </c:lineChart>
      <c:catAx>
        <c:axId val="9731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57999"/>
        <c:crosses val="autoZero"/>
        <c:auto val="1"/>
        <c:lblAlgn val="ctr"/>
        <c:lblOffset val="100"/>
        <c:noMultiLvlLbl val="0"/>
      </c:catAx>
      <c:valAx>
        <c:axId val="9415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3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effectLst/>
              </a:rPr>
              <a:t>Theoretical</a:t>
            </a:r>
            <a:r>
              <a:rPr lang="en-US" b="1" baseline="0"/>
              <a:t> Speed up vs Actual Speed up for N processors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test!$C$76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test!$C$77:$C$81</c:f>
              <c:numCache>
                <c:formatCode>0.00000</c:formatCode>
                <c:ptCount val="5"/>
                <c:pt idx="0">
                  <c:v>1.9944013291153644</c:v>
                </c:pt>
                <c:pt idx="1">
                  <c:v>3.9665949983025928</c:v>
                </c:pt>
                <c:pt idx="2">
                  <c:v>7.845826711730874</c:v>
                </c:pt>
                <c:pt idx="3">
                  <c:v>15.353496419263726</c:v>
                </c:pt>
                <c:pt idx="4">
                  <c:v>29.438199416322064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6-C248-AE63-8F67F0F4A87E}"/>
            </c:ext>
          </c:extLst>
        </c:ser>
        <c:ser>
          <c:idx val="3"/>
          <c:order val="1"/>
          <c:tx>
            <c:strRef>
              <c:f>test!$D$76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test!$D$77:$D$81</c:f>
              <c:numCache>
                <c:formatCode>0.00000</c:formatCode>
                <c:ptCount val="5"/>
                <c:pt idx="0">
                  <c:v>1.9781235231143819</c:v>
                </c:pt>
                <c:pt idx="1">
                  <c:v>2.059837450543287</c:v>
                </c:pt>
                <c:pt idx="2">
                  <c:v>2.4980865544117234</c:v>
                </c:pt>
                <c:pt idx="3">
                  <c:v>3.9730492768734758</c:v>
                </c:pt>
                <c:pt idx="4">
                  <c:v>7.3796591424774096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6-C248-AE63-8F67F0F4A87E}"/>
            </c:ext>
          </c:extLst>
        </c:ser>
        <c:ser>
          <c:idx val="4"/>
          <c:order val="2"/>
          <c:tx>
            <c:strRef>
              <c:f>test!$E$76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test!$E$77:$E$81</c:f>
              <c:numCache>
                <c:formatCode>0.00000</c:formatCode>
                <c:ptCount val="5"/>
                <c:pt idx="0">
                  <c:v>1.003964086296423</c:v>
                </c:pt>
                <c:pt idx="1">
                  <c:v>2.9841369379958578</c:v>
                </c:pt>
                <c:pt idx="2">
                  <c:v>6.7748587613731797</c:v>
                </c:pt>
                <c:pt idx="3">
                  <c:v>13.333745574995561</c:v>
                </c:pt>
                <c:pt idx="4">
                  <c:v>23.7293176759696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6-C248-AE63-8F67F0F4A87E}"/>
            </c:ext>
          </c:extLst>
        </c:ser>
        <c:ser>
          <c:idx val="0"/>
          <c:order val="3"/>
          <c:tx>
            <c:strRef>
              <c:f>test!$I$76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test!$I$77:$I$81</c:f>
              <c:numCache>
                <c:formatCode>0.00000</c:formatCode>
                <c:ptCount val="5"/>
                <c:pt idx="0">
                  <c:v>0.81951940423209169</c:v>
                </c:pt>
                <c:pt idx="1">
                  <c:v>63.279811528443119</c:v>
                </c:pt>
                <c:pt idx="2">
                  <c:v>103.39878186765587</c:v>
                </c:pt>
                <c:pt idx="3">
                  <c:v>117.77011082394159</c:v>
                </c:pt>
                <c:pt idx="4">
                  <c:v>119.82522144038528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6-C248-AE63-8F67F0F4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63695"/>
        <c:axId val="941557999"/>
      </c:lineChart>
      <c:catAx>
        <c:axId val="9731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57999"/>
        <c:crosses val="autoZero"/>
        <c:auto val="1"/>
        <c:lblAlgn val="ctr"/>
        <c:lblOffset val="100"/>
        <c:noMultiLvlLbl val="0"/>
      </c:catAx>
      <c:valAx>
        <c:axId val="9415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3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Theoretical</a:t>
            </a:r>
            <a:r>
              <a:rPr lang="en-US" b="1" baseline="0"/>
              <a:t> Speed-up vs Actual Speed-up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test!$C$76</c:f>
              <c:strCache>
                <c:ptCount val="1"/>
                <c:pt idx="0">
                  <c:v>Theoretical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test!$C$77:$C$81</c:f>
              <c:numCache>
                <c:formatCode>0.00000</c:formatCode>
                <c:ptCount val="5"/>
                <c:pt idx="0">
                  <c:v>1.9944013291153644</c:v>
                </c:pt>
                <c:pt idx="1">
                  <c:v>3.9665949983025928</c:v>
                </c:pt>
                <c:pt idx="2">
                  <c:v>7.845826711730874</c:v>
                </c:pt>
                <c:pt idx="3">
                  <c:v>15.353496419263726</c:v>
                </c:pt>
                <c:pt idx="4">
                  <c:v>29.438199416322064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1-3440-9A7F-F2B40961E77C}"/>
            </c:ext>
          </c:extLst>
        </c:ser>
        <c:ser>
          <c:idx val="2"/>
          <c:order val="1"/>
          <c:tx>
            <c:strRef>
              <c:f>test!$D$76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test!$D$77:$D$81</c:f>
              <c:numCache>
                <c:formatCode>0.00000</c:formatCode>
                <c:ptCount val="5"/>
                <c:pt idx="0">
                  <c:v>1.9781235231143819</c:v>
                </c:pt>
                <c:pt idx="1">
                  <c:v>2.059837450543287</c:v>
                </c:pt>
                <c:pt idx="2">
                  <c:v>2.4980865544117234</c:v>
                </c:pt>
                <c:pt idx="3">
                  <c:v>3.9730492768734758</c:v>
                </c:pt>
                <c:pt idx="4">
                  <c:v>7.3796591424774096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1-3440-9A7F-F2B40961E77C}"/>
            </c:ext>
          </c:extLst>
        </c:ser>
        <c:ser>
          <c:idx val="3"/>
          <c:order val="2"/>
          <c:tx>
            <c:strRef>
              <c:f>test!$E$76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test!$E$77:$E$81</c:f>
              <c:numCache>
                <c:formatCode>0.00000</c:formatCode>
                <c:ptCount val="5"/>
                <c:pt idx="0">
                  <c:v>1.003964086296423</c:v>
                </c:pt>
                <c:pt idx="1">
                  <c:v>2.9841369379958578</c:v>
                </c:pt>
                <c:pt idx="2">
                  <c:v>6.7748587613731797</c:v>
                </c:pt>
                <c:pt idx="3">
                  <c:v>13.333745574995561</c:v>
                </c:pt>
                <c:pt idx="4">
                  <c:v>23.7293176759696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1-3440-9A7F-F2B40961E77C}"/>
            </c:ext>
          </c:extLst>
        </c:ser>
        <c:ser>
          <c:idx val="4"/>
          <c:order val="3"/>
          <c:tx>
            <c:strRef>
              <c:f>test!$F$76</c:f>
              <c:strCache>
                <c:ptCount val="1"/>
                <c:pt idx="0">
                  <c:v>Alternating Row-Based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test!$B$77:$B$81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test!$F$77:$F$81</c:f>
              <c:numCache>
                <c:formatCode>0.00000</c:formatCode>
                <c:ptCount val="5"/>
                <c:pt idx="0">
                  <c:v>1.9900040808799677</c:v>
                </c:pt>
                <c:pt idx="1">
                  <c:v>3.9606043164838129</c:v>
                </c:pt>
                <c:pt idx="2">
                  <c:v>7.6067137338733843</c:v>
                </c:pt>
                <c:pt idx="3">
                  <c:v>13.374485659514823</c:v>
                </c:pt>
                <c:pt idx="4">
                  <c:v>22.877494452797595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1-3440-9A7F-F2B40961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2767"/>
        <c:axId val="2121769231"/>
      </c:lineChart>
      <c:catAx>
        <c:axId val="21262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69231"/>
        <c:crosses val="autoZero"/>
        <c:auto val="1"/>
        <c:lblAlgn val="ctr"/>
        <c:lblOffset val="100"/>
        <c:noMultiLvlLbl val="0"/>
      </c:catAx>
      <c:valAx>
        <c:axId val="21217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test!$I$76</c:f>
              <c:strCache>
                <c:ptCount val="1"/>
                <c:pt idx="0">
                  <c:v>Naïve Row-Based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test!$H$77:$H$81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test!$I$77:$I$81</c:f>
              <c:numCache>
                <c:formatCode>0.00000</c:formatCode>
                <c:ptCount val="5"/>
                <c:pt idx="0">
                  <c:v>0.81951940423209169</c:v>
                </c:pt>
                <c:pt idx="1">
                  <c:v>63.279811528443119</c:v>
                </c:pt>
                <c:pt idx="2">
                  <c:v>103.39878186765587</c:v>
                </c:pt>
                <c:pt idx="3">
                  <c:v>117.77011082394159</c:v>
                </c:pt>
                <c:pt idx="4">
                  <c:v>119.82522144038528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B-6C46-93DE-B6D1011D83F6}"/>
            </c:ext>
          </c:extLst>
        </c:ser>
        <c:ser>
          <c:idx val="3"/>
          <c:order val="1"/>
          <c:tx>
            <c:strRef>
              <c:f>test!$J$76</c:f>
              <c:strCache>
                <c:ptCount val="1"/>
                <c:pt idx="0">
                  <c:v>First Come First Served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test!$H$77:$H$81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test!$J$77:$J$81</c:f>
              <c:numCache>
                <c:formatCode>0.00000</c:formatCode>
                <c:ptCount val="5"/>
                <c:pt idx="0">
                  <c:v>66.065145877685993</c:v>
                </c:pt>
                <c:pt idx="1">
                  <c:v>28.269197238814364</c:v>
                </c:pt>
                <c:pt idx="2">
                  <c:v>14.650037473657818</c:v>
                </c:pt>
                <c:pt idx="3">
                  <c:v>14.081178278987885</c:v>
                </c:pt>
                <c:pt idx="4">
                  <c:v>21.475073701269942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B-6C46-93DE-B6D1011D83F6}"/>
            </c:ext>
          </c:extLst>
        </c:ser>
        <c:ser>
          <c:idx val="0"/>
          <c:order val="2"/>
          <c:tx>
            <c:strRef>
              <c:f>test!$K$76</c:f>
              <c:strCache>
                <c:ptCount val="1"/>
                <c:pt idx="0">
                  <c:v>Alternating Row-Based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test!$H$77:$H$81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test!$K$77:$K$81</c:f>
              <c:numCache>
                <c:formatCode>0.00000</c:formatCode>
                <c:ptCount val="5"/>
                <c:pt idx="0">
                  <c:v>0.22072293267977561</c:v>
                </c:pt>
                <c:pt idx="1">
                  <c:v>0.15114245475335913</c:v>
                </c:pt>
                <c:pt idx="2">
                  <c:v>3.0948047500566092</c:v>
                </c:pt>
                <c:pt idx="3">
                  <c:v>13.777582806352445</c:v>
                </c:pt>
                <c:pt idx="4">
                  <c:v>25.081211691228475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B-6C46-93DE-B6D1011D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3344"/>
        <c:axId val="2124391743"/>
      </c:lineChart>
      <c:catAx>
        <c:axId val="222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91743"/>
        <c:crosses val="autoZero"/>
        <c:auto val="1"/>
        <c:lblAlgn val="ctr"/>
        <c:lblOffset val="100"/>
        <c:noMultiLvlLbl val="0"/>
      </c:catAx>
      <c:valAx>
        <c:axId val="21243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24</xdr:row>
      <xdr:rowOff>0</xdr:rowOff>
    </xdr:from>
    <xdr:to>
      <xdr:col>24</xdr:col>
      <xdr:colOff>228600</xdr:colOff>
      <xdr:row>53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16F4C-77CC-7045-9905-90E8020A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207596</xdr:colOff>
      <xdr:row>21</xdr:row>
      <xdr:rowOff>0</xdr:rowOff>
    </xdr:from>
    <xdr:to>
      <xdr:col>31</xdr:col>
      <xdr:colOff>550985</xdr:colOff>
      <xdr:row>26</xdr:row>
      <xdr:rowOff>253022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7C872-B809-704E-83D9-15A5CECF6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14654</xdr:colOff>
      <xdr:row>83</xdr:row>
      <xdr:rowOff>976</xdr:rowOff>
    </xdr:from>
    <xdr:to>
      <xdr:col>5</xdr:col>
      <xdr:colOff>955011</xdr:colOff>
      <xdr:row>96</xdr:row>
      <xdr:rowOff>9769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EE133-0B35-FA48-A129-18265DFD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87922</xdr:colOff>
      <xdr:row>83</xdr:row>
      <xdr:rowOff>10746</xdr:rowOff>
    </xdr:from>
    <xdr:to>
      <xdr:col>11</xdr:col>
      <xdr:colOff>78153</xdr:colOff>
      <xdr:row>96</xdr:row>
      <xdr:rowOff>19537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64650-9FB1-284C-AA24-E07591C1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252A-0859-8E46-A3DB-B850679880E3}">
  <dimension ref="B1:H67"/>
  <sheetViews>
    <sheetView showGridLines="0" topLeftCell="A2" zoomScale="135" zoomScaleNormal="135" workbookViewId="0">
      <selection activeCell="D10" sqref="D9:H13"/>
    </sheetView>
  </sheetViews>
  <sheetFormatPr baseColWidth="10" defaultRowHeight="16" x14ac:dyDescent="0.2"/>
  <cols>
    <col min="2" max="8" width="16.83203125" customWidth="1"/>
  </cols>
  <sheetData>
    <row r="1" spans="2:8" x14ac:dyDescent="0.2">
      <c r="B1" s="48" t="s">
        <v>13</v>
      </c>
      <c r="C1" s="48"/>
      <c r="D1" s="48"/>
      <c r="E1" s="48"/>
      <c r="F1" s="48"/>
      <c r="G1" s="48"/>
      <c r="H1" s="48"/>
    </row>
    <row r="2" spans="2:8" ht="95" customHeight="1" x14ac:dyDescent="0.2">
      <c r="B2" s="54" t="s">
        <v>0</v>
      </c>
      <c r="C2" s="55"/>
      <c r="D2" s="49" t="s">
        <v>16</v>
      </c>
      <c r="E2" s="50"/>
      <c r="F2" s="50"/>
      <c r="G2" s="50"/>
      <c r="H2" s="50"/>
    </row>
    <row r="3" spans="2:8" x14ac:dyDescent="0.2">
      <c r="B3" s="43" t="s">
        <v>1</v>
      </c>
      <c r="C3" s="45"/>
      <c r="D3" s="46">
        <v>8000</v>
      </c>
      <c r="E3" s="46"/>
      <c r="F3" s="46"/>
      <c r="G3" s="46"/>
      <c r="H3" s="46"/>
    </row>
    <row r="4" spans="2:8" x14ac:dyDescent="0.2">
      <c r="B4" s="43" t="s">
        <v>2</v>
      </c>
      <c r="C4" s="45"/>
      <c r="D4" s="46">
        <v>8000</v>
      </c>
      <c r="E4" s="46"/>
      <c r="F4" s="46"/>
      <c r="G4" s="46"/>
      <c r="H4" s="46"/>
    </row>
    <row r="5" spans="2:8" x14ac:dyDescent="0.2">
      <c r="B5" s="43" t="s">
        <v>3</v>
      </c>
      <c r="C5" s="45"/>
      <c r="D5" s="46">
        <v>2000</v>
      </c>
      <c r="E5" s="46"/>
      <c r="F5" s="46"/>
      <c r="G5" s="46"/>
      <c r="H5" s="46"/>
    </row>
    <row r="6" spans="2:8" x14ac:dyDescent="0.2">
      <c r="B6" s="47"/>
      <c r="C6" s="51" t="s">
        <v>4</v>
      </c>
      <c r="D6" s="47" t="s">
        <v>29</v>
      </c>
      <c r="E6" s="47"/>
      <c r="F6" s="47"/>
      <c r="G6" s="47"/>
      <c r="H6" s="47"/>
    </row>
    <row r="7" spans="2:8" x14ac:dyDescent="0.2">
      <c r="B7" s="47"/>
      <c r="C7" s="52"/>
      <c r="D7" s="47" t="s">
        <v>5</v>
      </c>
      <c r="E7" s="47"/>
      <c r="F7" s="47"/>
      <c r="G7" s="47"/>
      <c r="H7" s="47"/>
    </row>
    <row r="8" spans="2:8" x14ac:dyDescent="0.2">
      <c r="B8" s="47"/>
      <c r="C8" s="53"/>
      <c r="D8" s="2">
        <v>2</v>
      </c>
      <c r="E8" s="2">
        <v>4</v>
      </c>
      <c r="F8" s="2">
        <v>8</v>
      </c>
      <c r="G8" s="2">
        <v>16</v>
      </c>
      <c r="H8" s="2">
        <v>32</v>
      </c>
    </row>
    <row r="9" spans="2:8" x14ac:dyDescent="0.2">
      <c r="B9" s="1" t="s">
        <v>6</v>
      </c>
      <c r="C9" s="3">
        <v>88.87</v>
      </c>
      <c r="D9" s="3">
        <v>43.534889999999997</v>
      </c>
      <c r="E9" s="3">
        <v>42.712434999999999</v>
      </c>
      <c r="F9" s="3">
        <v>35.247554999999998</v>
      </c>
      <c r="G9" s="3">
        <v>21.453911000000002</v>
      </c>
      <c r="H9" s="3">
        <v>11.741485000000001</v>
      </c>
    </row>
    <row r="10" spans="2:8" x14ac:dyDescent="0.2">
      <c r="B10" s="1" t="s">
        <v>7</v>
      </c>
      <c r="C10" s="5">
        <v>88.91</v>
      </c>
      <c r="D10" s="3">
        <v>43.536833999999999</v>
      </c>
      <c r="E10" s="3">
        <v>42.707349999999998</v>
      </c>
      <c r="F10" s="3">
        <v>35.457909999999998</v>
      </c>
      <c r="G10" s="3">
        <v>21.388729999999999</v>
      </c>
      <c r="H10" s="3">
        <v>11.602862999999999</v>
      </c>
    </row>
    <row r="11" spans="2:8" x14ac:dyDescent="0.2">
      <c r="B11" s="1" t="s">
        <v>8</v>
      </c>
      <c r="C11" s="5">
        <v>88.92</v>
      </c>
      <c r="D11" s="3">
        <v>43.555599999999998</v>
      </c>
      <c r="E11" s="3">
        <v>42.673445000000001</v>
      </c>
      <c r="F11" s="3">
        <v>35.576369</v>
      </c>
      <c r="G11" s="3">
        <v>21.400379000000001</v>
      </c>
      <c r="H11" s="3">
        <v>11.597393</v>
      </c>
    </row>
    <row r="12" spans="2:8" x14ac:dyDescent="0.2">
      <c r="B12" s="1" t="s">
        <v>9</v>
      </c>
      <c r="C12" s="5">
        <v>88.87</v>
      </c>
      <c r="D12" s="3">
        <v>43.547232000000001</v>
      </c>
      <c r="E12" s="3">
        <v>42.82103</v>
      </c>
      <c r="F12" s="3">
        <v>35.249533999999997</v>
      </c>
      <c r="G12" s="3">
        <v>21.384240999999999</v>
      </c>
      <c r="H12" s="3">
        <v>11.588409</v>
      </c>
    </row>
    <row r="13" spans="2:8" x14ac:dyDescent="0.2">
      <c r="B13" s="1" t="s">
        <v>10</v>
      </c>
      <c r="C13" s="5">
        <v>88.91</v>
      </c>
      <c r="D13" s="3">
        <v>43.54936</v>
      </c>
      <c r="E13" s="3">
        <v>42.817782999999999</v>
      </c>
      <c r="F13" s="3">
        <v>35.309721000000003</v>
      </c>
      <c r="G13" s="3">
        <v>21.402519999999999</v>
      </c>
      <c r="H13" s="3">
        <v>11.591616</v>
      </c>
    </row>
    <row r="14" spans="2:8" x14ac:dyDescent="0.2">
      <c r="B14" s="1" t="s">
        <v>11</v>
      </c>
      <c r="C14" s="3">
        <f>AVERAGE(C9:C13)</f>
        <v>88.896000000000001</v>
      </c>
      <c r="D14" s="3">
        <f t="shared" ref="D14:H14" si="0">AVERAGE(D9:D13)</f>
        <v>43.544783199999998</v>
      </c>
      <c r="E14" s="3">
        <f t="shared" si="0"/>
        <v>42.746408600000002</v>
      </c>
      <c r="F14" s="3">
        <f t="shared" si="0"/>
        <v>35.368217799999996</v>
      </c>
      <c r="G14" s="3">
        <f t="shared" si="0"/>
        <v>21.405956199999999</v>
      </c>
      <c r="H14" s="3">
        <f t="shared" si="0"/>
        <v>11.6243532</v>
      </c>
    </row>
    <row r="16" spans="2:8" x14ac:dyDescent="0.2">
      <c r="B16" s="48" t="s">
        <v>14</v>
      </c>
      <c r="C16" s="48"/>
      <c r="D16" s="48"/>
      <c r="E16" s="48"/>
      <c r="F16" s="48"/>
      <c r="G16" s="48"/>
      <c r="H16" s="48"/>
    </row>
    <row r="17" spans="2:8" ht="71" customHeight="1" x14ac:dyDescent="0.2">
      <c r="B17" s="43" t="s">
        <v>0</v>
      </c>
      <c r="C17" s="45"/>
      <c r="D17" s="49" t="s">
        <v>16</v>
      </c>
      <c r="E17" s="50"/>
      <c r="F17" s="50"/>
      <c r="G17" s="50"/>
      <c r="H17" s="50"/>
    </row>
    <row r="18" spans="2:8" x14ac:dyDescent="0.2">
      <c r="B18" s="43" t="s">
        <v>1</v>
      </c>
      <c r="C18" s="45"/>
      <c r="D18" s="46">
        <v>8000</v>
      </c>
      <c r="E18" s="46"/>
      <c r="F18" s="46"/>
      <c r="G18" s="46"/>
      <c r="H18" s="46"/>
    </row>
    <row r="19" spans="2:8" x14ac:dyDescent="0.2">
      <c r="B19" s="43" t="s">
        <v>2</v>
      </c>
      <c r="C19" s="45"/>
      <c r="D19" s="46">
        <v>8000</v>
      </c>
      <c r="E19" s="46"/>
      <c r="F19" s="46"/>
      <c r="G19" s="46"/>
      <c r="H19" s="46"/>
    </row>
    <row r="20" spans="2:8" x14ac:dyDescent="0.2">
      <c r="B20" s="43" t="s">
        <v>3</v>
      </c>
      <c r="C20" s="45"/>
      <c r="D20" s="46">
        <v>2000</v>
      </c>
      <c r="E20" s="46"/>
      <c r="F20" s="46"/>
      <c r="G20" s="46"/>
      <c r="H20" s="46"/>
    </row>
    <row r="21" spans="2:8" x14ac:dyDescent="0.2">
      <c r="B21" s="47"/>
      <c r="C21" s="51" t="s">
        <v>4</v>
      </c>
      <c r="D21" s="47" t="s">
        <v>31</v>
      </c>
      <c r="E21" s="47"/>
      <c r="F21" s="47"/>
      <c r="G21" s="47"/>
      <c r="H21" s="47"/>
    </row>
    <row r="22" spans="2:8" x14ac:dyDescent="0.2">
      <c r="B22" s="47"/>
      <c r="C22" s="52"/>
      <c r="D22" s="47" t="s">
        <v>5</v>
      </c>
      <c r="E22" s="47"/>
      <c r="F22" s="47"/>
      <c r="G22" s="47"/>
      <c r="H22" s="47"/>
    </row>
    <row r="23" spans="2:8" x14ac:dyDescent="0.2">
      <c r="B23" s="47"/>
      <c r="C23" s="53"/>
      <c r="D23" s="2">
        <v>2</v>
      </c>
      <c r="E23" s="2">
        <v>4</v>
      </c>
      <c r="F23" s="2">
        <v>8</v>
      </c>
      <c r="G23" s="2">
        <v>16</v>
      </c>
      <c r="H23" s="2">
        <v>32</v>
      </c>
    </row>
    <row r="24" spans="2:8" x14ac:dyDescent="0.2">
      <c r="B24" s="1" t="s">
        <v>6</v>
      </c>
      <c r="C24" s="3">
        <v>88.69</v>
      </c>
      <c r="D24" s="3">
        <v>86.919381999999999</v>
      </c>
      <c r="E24" s="3">
        <v>29.097885999999999</v>
      </c>
      <c r="F24" s="3">
        <v>12.772263000000001</v>
      </c>
      <c r="G24" s="3">
        <v>6.4079040000000003</v>
      </c>
      <c r="H24" s="3">
        <v>3.5571030000000001</v>
      </c>
    </row>
    <row r="25" spans="2:8" x14ac:dyDescent="0.2">
      <c r="B25" s="1" t="s">
        <v>7</v>
      </c>
      <c r="C25" s="4">
        <v>88.69</v>
      </c>
      <c r="D25" s="3">
        <v>86.977011000000005</v>
      </c>
      <c r="E25" s="3">
        <v>29.151001999999998</v>
      </c>
      <c r="F25" s="3">
        <v>12.771374</v>
      </c>
      <c r="G25" s="3">
        <v>6.3390149999999998</v>
      </c>
      <c r="H25" s="3">
        <v>3.4457149999999999</v>
      </c>
    </row>
    <row r="26" spans="2:8" x14ac:dyDescent="0.2">
      <c r="B26" s="1" t="s">
        <v>8</v>
      </c>
      <c r="C26" s="4">
        <v>88.69</v>
      </c>
      <c r="D26" s="3">
        <v>86.986768999999995</v>
      </c>
      <c r="E26" s="3">
        <v>29.126166999999999</v>
      </c>
      <c r="F26" s="3">
        <v>12.761265</v>
      </c>
      <c r="G26" s="3">
        <v>6.334778</v>
      </c>
      <c r="H26" s="3">
        <v>3.418142</v>
      </c>
    </row>
    <row r="27" spans="2:8" x14ac:dyDescent="0.2">
      <c r="B27" s="1" t="s">
        <v>9</v>
      </c>
      <c r="C27" s="4">
        <v>88.65</v>
      </c>
      <c r="D27" s="3">
        <v>87.007507000000004</v>
      </c>
      <c r="E27" s="3">
        <v>29.160406999999999</v>
      </c>
      <c r="F27" s="3">
        <v>12.771174</v>
      </c>
      <c r="G27" s="3">
        <v>6.2809670000000004</v>
      </c>
      <c r="H27" s="3">
        <v>3.4533149999999999</v>
      </c>
    </row>
    <row r="28" spans="2:8" x14ac:dyDescent="0.2">
      <c r="B28" s="1" t="s">
        <v>10</v>
      </c>
      <c r="C28" s="4">
        <v>88.69</v>
      </c>
      <c r="D28" s="3">
        <v>86.979857999999993</v>
      </c>
      <c r="E28" s="3">
        <v>29.157409000000001</v>
      </c>
      <c r="F28" s="3">
        <v>12.788434000000001</v>
      </c>
      <c r="G28" s="3">
        <v>6.3264570000000004</v>
      </c>
      <c r="H28" s="3">
        <v>3.4333369999999999</v>
      </c>
    </row>
    <row r="29" spans="2:8" x14ac:dyDescent="0.2">
      <c r="B29" s="1" t="s">
        <v>11</v>
      </c>
      <c r="C29" s="3">
        <f>AVERAGE(C24:C28)</f>
        <v>88.682000000000002</v>
      </c>
      <c r="D29" s="3">
        <f t="shared" ref="D29:H29" si="1">AVERAGE(D24:D28)</f>
        <v>86.974105399999999</v>
      </c>
      <c r="E29" s="3">
        <f t="shared" si="1"/>
        <v>29.138574200000001</v>
      </c>
      <c r="F29" s="3">
        <f t="shared" si="1"/>
        <v>12.772902</v>
      </c>
      <c r="G29" s="3">
        <f t="shared" si="1"/>
        <v>6.3378242</v>
      </c>
      <c r="H29" s="3">
        <f t="shared" si="1"/>
        <v>3.4615223999999998</v>
      </c>
    </row>
    <row r="32" spans="2:8" x14ac:dyDescent="0.2">
      <c r="B32" s="48" t="s">
        <v>15</v>
      </c>
      <c r="C32" s="48"/>
      <c r="D32" s="48"/>
      <c r="E32" s="48"/>
      <c r="F32" s="48"/>
      <c r="G32" s="48"/>
      <c r="H32" s="48"/>
    </row>
    <row r="33" spans="2:8" ht="79" customHeight="1" x14ac:dyDescent="0.2">
      <c r="B33" s="43" t="s">
        <v>0</v>
      </c>
      <c r="C33" s="45"/>
      <c r="D33" s="49" t="s">
        <v>26</v>
      </c>
      <c r="E33" s="50"/>
      <c r="F33" s="50"/>
      <c r="G33" s="50"/>
      <c r="H33" s="50"/>
    </row>
    <row r="34" spans="2:8" x14ac:dyDescent="0.2">
      <c r="B34" s="43" t="s">
        <v>1</v>
      </c>
      <c r="C34" s="45"/>
      <c r="D34" s="46">
        <v>8000</v>
      </c>
      <c r="E34" s="46"/>
      <c r="F34" s="46"/>
      <c r="G34" s="46"/>
      <c r="H34" s="46"/>
    </row>
    <row r="35" spans="2:8" x14ac:dyDescent="0.2">
      <c r="B35" s="43" t="s">
        <v>2</v>
      </c>
      <c r="C35" s="45"/>
      <c r="D35" s="46">
        <v>8000</v>
      </c>
      <c r="E35" s="46"/>
      <c r="F35" s="46"/>
      <c r="G35" s="46"/>
      <c r="H35" s="46"/>
    </row>
    <row r="36" spans="2:8" x14ac:dyDescent="0.2">
      <c r="B36" s="43" t="s">
        <v>3</v>
      </c>
      <c r="C36" s="45"/>
      <c r="D36" s="46">
        <v>2000</v>
      </c>
      <c r="E36" s="46"/>
      <c r="F36" s="46"/>
      <c r="G36" s="46"/>
      <c r="H36" s="46"/>
    </row>
    <row r="37" spans="2:8" x14ac:dyDescent="0.2">
      <c r="B37" s="47"/>
      <c r="C37" s="47" t="s">
        <v>4</v>
      </c>
      <c r="D37" s="47" t="s">
        <v>12</v>
      </c>
      <c r="E37" s="47"/>
      <c r="F37" s="47"/>
      <c r="G37" s="47"/>
      <c r="H37" s="47"/>
    </row>
    <row r="38" spans="2:8" x14ac:dyDescent="0.2">
      <c r="B38" s="47"/>
      <c r="C38" s="47"/>
      <c r="D38" s="47" t="s">
        <v>5</v>
      </c>
      <c r="E38" s="47"/>
      <c r="F38" s="47"/>
      <c r="G38" s="47"/>
      <c r="H38" s="47"/>
    </row>
    <row r="39" spans="2:8" x14ac:dyDescent="0.2">
      <c r="B39" s="47"/>
      <c r="C39" s="47"/>
      <c r="D39" s="2">
        <v>2</v>
      </c>
      <c r="E39" s="2">
        <v>4</v>
      </c>
      <c r="F39" s="2">
        <v>8</v>
      </c>
      <c r="G39" s="2">
        <v>16</v>
      </c>
      <c r="H39" s="2">
        <v>32</v>
      </c>
    </row>
    <row r="40" spans="2:8" x14ac:dyDescent="0.2">
      <c r="B40" s="1" t="s">
        <v>6</v>
      </c>
      <c r="C40" s="3">
        <v>88.69</v>
      </c>
      <c r="D40" s="3">
        <v>44.173744999999997</v>
      </c>
      <c r="E40" s="3">
        <v>22.348701999999999</v>
      </c>
      <c r="F40" s="3">
        <v>11.478346</v>
      </c>
      <c r="G40" s="3">
        <v>6.2574690000000004</v>
      </c>
      <c r="H40" s="3">
        <v>3.543266</v>
      </c>
    </row>
    <row r="41" spans="2:8" x14ac:dyDescent="0.2">
      <c r="B41" s="1" t="s">
        <v>7</v>
      </c>
      <c r="C41" s="4">
        <v>88.69</v>
      </c>
      <c r="D41" s="3">
        <v>44.204689999999999</v>
      </c>
      <c r="E41" s="3">
        <v>22.303014000000001</v>
      </c>
      <c r="F41" s="3">
        <v>11.4757</v>
      </c>
      <c r="G41" s="3">
        <v>6.1375250000000001</v>
      </c>
      <c r="H41" s="3">
        <v>3.541026</v>
      </c>
    </row>
    <row r="42" spans="2:8" x14ac:dyDescent="0.2">
      <c r="B42" s="1" t="s">
        <v>8</v>
      </c>
      <c r="C42" s="4">
        <v>88.69</v>
      </c>
      <c r="D42" s="3">
        <v>44.184553999999999</v>
      </c>
      <c r="E42" s="3">
        <v>22.299616</v>
      </c>
      <c r="F42" s="3">
        <v>11.477048999999999</v>
      </c>
      <c r="G42" s="3">
        <v>6.118404</v>
      </c>
      <c r="H42" s="3">
        <v>3.5648740000000001</v>
      </c>
    </row>
    <row r="43" spans="2:8" x14ac:dyDescent="0.2">
      <c r="B43" s="1" t="s">
        <v>9</v>
      </c>
      <c r="C43" s="4">
        <v>88.65</v>
      </c>
      <c r="D43" s="3">
        <v>44.184863</v>
      </c>
      <c r="E43" s="3">
        <v>22.293869999999998</v>
      </c>
      <c r="F43" s="3">
        <v>11.474793999999999</v>
      </c>
      <c r="G43" s="3">
        <v>6.2154600000000002</v>
      </c>
      <c r="H43" s="3">
        <v>3.5164</v>
      </c>
    </row>
    <row r="44" spans="2:8" x14ac:dyDescent="0.2">
      <c r="B44" s="1" t="s">
        <v>10</v>
      </c>
      <c r="C44" s="4">
        <v>88.69</v>
      </c>
      <c r="D44" s="3">
        <v>44.170907999999997</v>
      </c>
      <c r="E44" s="3">
        <v>22.299429</v>
      </c>
      <c r="F44" s="3">
        <v>11.458864</v>
      </c>
      <c r="G44" s="3">
        <v>6.2252299999999998</v>
      </c>
      <c r="H44" s="3">
        <v>3.5642369999999999</v>
      </c>
    </row>
    <row r="45" spans="2:8" x14ac:dyDescent="0.2">
      <c r="B45" s="1" t="s">
        <v>20</v>
      </c>
      <c r="C45" s="3">
        <f>AVERAGE(C40:C44)</f>
        <v>88.682000000000002</v>
      </c>
      <c r="D45" s="3">
        <f t="shared" ref="D45:H45" si="2">AVERAGE(D40:D44)</f>
        <v>44.183751999999998</v>
      </c>
      <c r="E45" s="3">
        <f t="shared" si="2"/>
        <v>22.308926200000002</v>
      </c>
      <c r="F45" s="3">
        <f t="shared" si="2"/>
        <v>11.472950600000001</v>
      </c>
      <c r="G45" s="3">
        <f>AVERAGE(G40:G44)</f>
        <v>6.1908176000000008</v>
      </c>
      <c r="H45" s="3">
        <f t="shared" si="2"/>
        <v>3.5459605999999995</v>
      </c>
    </row>
    <row r="51" spans="2:7" ht="34" x14ac:dyDescent="0.2">
      <c r="B51" s="8" t="s">
        <v>17</v>
      </c>
      <c r="C51" s="11" t="s">
        <v>19</v>
      </c>
      <c r="D51" s="11" t="s">
        <v>18</v>
      </c>
    </row>
    <row r="52" spans="2:7" x14ac:dyDescent="0.2">
      <c r="B52" s="2" t="s">
        <v>6</v>
      </c>
      <c r="C52" s="3">
        <v>88.69</v>
      </c>
      <c r="D52" s="3">
        <v>88.87</v>
      </c>
      <c r="F52" t="s">
        <v>21</v>
      </c>
      <c r="G52">
        <f>C57/D57</f>
        <v>0.99759269258459327</v>
      </c>
    </row>
    <row r="53" spans="2:7" x14ac:dyDescent="0.2">
      <c r="B53" s="2" t="s">
        <v>7</v>
      </c>
      <c r="C53" s="4">
        <v>88.69</v>
      </c>
      <c r="D53" s="5">
        <v>88.91</v>
      </c>
      <c r="F53" t="s">
        <v>22</v>
      </c>
      <c r="G53">
        <f>1-G52</f>
        <v>2.4073074154067342E-3</v>
      </c>
    </row>
    <row r="54" spans="2:7" x14ac:dyDescent="0.2">
      <c r="B54" s="2" t="s">
        <v>8</v>
      </c>
      <c r="C54" s="4">
        <v>88.69</v>
      </c>
      <c r="D54" s="5">
        <v>88.92</v>
      </c>
    </row>
    <row r="55" spans="2:7" x14ac:dyDescent="0.2">
      <c r="B55" s="2" t="s">
        <v>9</v>
      </c>
      <c r="C55" s="4">
        <v>88.65</v>
      </c>
      <c r="D55" s="5">
        <v>88.87</v>
      </c>
    </row>
    <row r="56" spans="2:7" x14ac:dyDescent="0.2">
      <c r="B56" s="2" t="s">
        <v>10</v>
      </c>
      <c r="C56" s="4">
        <v>88.69</v>
      </c>
      <c r="D56" s="5">
        <v>88.91</v>
      </c>
    </row>
    <row r="57" spans="2:7" x14ac:dyDescent="0.2">
      <c r="B57" s="2" t="s">
        <v>20</v>
      </c>
      <c r="C57" s="3">
        <f>AVERAGE(C52:C56)</f>
        <v>88.682000000000002</v>
      </c>
      <c r="D57" s="3">
        <f>AVERAGE(D52:D56)</f>
        <v>88.896000000000001</v>
      </c>
    </row>
    <row r="58" spans="2:7" x14ac:dyDescent="0.2">
      <c r="B58" s="6"/>
      <c r="C58" s="7"/>
      <c r="D58" s="7"/>
    </row>
    <row r="59" spans="2:7" x14ac:dyDescent="0.2">
      <c r="B59" s="6"/>
      <c r="C59" s="7"/>
      <c r="D59" s="7"/>
    </row>
    <row r="60" spans="2:7" x14ac:dyDescent="0.2">
      <c r="B60" s="43" t="s">
        <v>25</v>
      </c>
      <c r="C60" s="44"/>
      <c r="D60" s="44"/>
      <c r="E60" s="44"/>
      <c r="F60" s="45"/>
    </row>
    <row r="61" spans="2:7" ht="34" x14ac:dyDescent="0.2">
      <c r="B61" s="12" t="s">
        <v>23</v>
      </c>
      <c r="C61" s="8" t="s">
        <v>32</v>
      </c>
      <c r="D61" s="8" t="s">
        <v>28</v>
      </c>
      <c r="E61" s="8" t="s">
        <v>30</v>
      </c>
      <c r="F61" s="8" t="s">
        <v>15</v>
      </c>
    </row>
    <row r="62" spans="2:7" x14ac:dyDescent="0.2">
      <c r="B62" s="1">
        <v>2</v>
      </c>
      <c r="C62" s="1">
        <f>1/(G53 + (G52/B62))</f>
        <v>1.9951969475928628</v>
      </c>
      <c r="D62" s="1">
        <f>C14/D14</f>
        <v>2.0414845009493585</v>
      </c>
      <c r="E62" s="1">
        <f>C29/D29</f>
        <v>1.0196368170979773</v>
      </c>
      <c r="F62" s="1">
        <f>C45/D45</f>
        <v>2.0071179106744941</v>
      </c>
    </row>
    <row r="63" spans="2:7" x14ac:dyDescent="0.2">
      <c r="B63" s="1">
        <v>4</v>
      </c>
      <c r="C63" s="1">
        <f>1/(G53+(G52/B63))</f>
        <v>3.9713194397909271</v>
      </c>
      <c r="D63" s="1">
        <f>C14/E14</f>
        <v>2.0796133034670894</v>
      </c>
      <c r="E63" s="1">
        <f>C29/E29</f>
        <v>3.0434570817126665</v>
      </c>
      <c r="F63" s="1">
        <f>C45/E45</f>
        <v>3.9751801231921235</v>
      </c>
    </row>
    <row r="64" spans="2:7" x14ac:dyDescent="0.2">
      <c r="B64" s="1">
        <v>8</v>
      </c>
      <c r="C64" s="1">
        <f>1/(G53+(G52/B64))</f>
        <v>7.8674248290815783</v>
      </c>
      <c r="D64" s="1">
        <f>C14/F14</f>
        <v>2.5134430154973773</v>
      </c>
      <c r="E64" s="1">
        <f>C29/F29</f>
        <v>6.9429797551096843</v>
      </c>
      <c r="F64" s="1">
        <f>C44/F44</f>
        <v>7.7398597278054782</v>
      </c>
    </row>
    <row r="65" spans="2:6" x14ac:dyDescent="0.2">
      <c r="B65" s="1">
        <v>16</v>
      </c>
      <c r="C65" s="1">
        <f>1/(G53+(G52/B65))</f>
        <v>15.44238160380432</v>
      </c>
      <c r="D65" s="1">
        <f>C14/G14</f>
        <v>4.1528628373069365</v>
      </c>
      <c r="E65" s="1">
        <f>C29/G29</f>
        <v>13.992499192388454</v>
      </c>
      <c r="F65" s="1">
        <f>C45/G45</f>
        <v>14.32476382440988</v>
      </c>
    </row>
    <row r="66" spans="2:6" x14ac:dyDescent="0.2">
      <c r="B66" s="1">
        <v>32</v>
      </c>
      <c r="C66" s="1">
        <f>1/(G53 + (G52/B66))</f>
        <v>29.777787082591885</v>
      </c>
      <c r="D66" s="1">
        <f>C14/H14</f>
        <v>7.6473932330273655</v>
      </c>
      <c r="E66" s="1">
        <f>C29/H29</f>
        <v>25.619363318290244</v>
      </c>
      <c r="F66" s="1">
        <f>C45/H45</f>
        <v>25.0093021338139</v>
      </c>
    </row>
    <row r="67" spans="2:6" x14ac:dyDescent="0.2">
      <c r="B67" s="9" t="s">
        <v>24</v>
      </c>
      <c r="C67" s="1">
        <f>1/G53</f>
        <v>415.40186915888427</v>
      </c>
      <c r="D67" s="10" t="s">
        <v>27</v>
      </c>
      <c r="E67" s="10" t="s">
        <v>27</v>
      </c>
      <c r="F67" s="10" t="s">
        <v>27</v>
      </c>
    </row>
  </sheetData>
  <mergeCells count="40">
    <mergeCell ref="B4:C4"/>
    <mergeCell ref="D4:H4"/>
    <mergeCell ref="B1:H1"/>
    <mergeCell ref="B2:C2"/>
    <mergeCell ref="D2:H2"/>
    <mergeCell ref="B3:C3"/>
    <mergeCell ref="D3:H3"/>
    <mergeCell ref="B19:C19"/>
    <mergeCell ref="D19:H19"/>
    <mergeCell ref="B5:C5"/>
    <mergeCell ref="D5:H5"/>
    <mergeCell ref="B6:B8"/>
    <mergeCell ref="C6:C8"/>
    <mergeCell ref="D6:H6"/>
    <mergeCell ref="D7:H7"/>
    <mergeCell ref="B16:H16"/>
    <mergeCell ref="B17:C17"/>
    <mergeCell ref="D17:H17"/>
    <mergeCell ref="B18:C18"/>
    <mergeCell ref="D18:H18"/>
    <mergeCell ref="B35:C35"/>
    <mergeCell ref="D35:H35"/>
    <mergeCell ref="B20:C20"/>
    <mergeCell ref="D20:H20"/>
    <mergeCell ref="B21:B23"/>
    <mergeCell ref="C21:C23"/>
    <mergeCell ref="D21:H21"/>
    <mergeCell ref="D22:H22"/>
    <mergeCell ref="B32:H32"/>
    <mergeCell ref="B33:C33"/>
    <mergeCell ref="D33:H33"/>
    <mergeCell ref="B34:C34"/>
    <mergeCell ref="D34:H34"/>
    <mergeCell ref="B60:F60"/>
    <mergeCell ref="B36:C36"/>
    <mergeCell ref="D36:H36"/>
    <mergeCell ref="B37:B39"/>
    <mergeCell ref="C37:C39"/>
    <mergeCell ref="D37:H37"/>
    <mergeCell ref="D38:H38"/>
  </mergeCells>
  <pageMargins left="0.75" right="0.75" top="1" bottom="1" header="0.5" footer="0.5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3"/>
  <sheetViews>
    <sheetView showGridLines="0" tabSelected="1" topLeftCell="A56" zoomScale="220" zoomScaleNormal="220" workbookViewId="0">
      <selection activeCell="F69" sqref="F69"/>
    </sheetView>
  </sheetViews>
  <sheetFormatPr baseColWidth="10" defaultRowHeight="16" x14ac:dyDescent="0.2"/>
  <cols>
    <col min="1" max="15" width="12.83203125" customWidth="1"/>
  </cols>
  <sheetData>
    <row r="2" spans="1:14" x14ac:dyDescent="0.2">
      <c r="A2" s="13"/>
      <c r="B2" s="57" t="s">
        <v>35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9"/>
    </row>
    <row r="3" spans="1:14" ht="95" customHeight="1" x14ac:dyDescent="0.2">
      <c r="A3" s="13"/>
      <c r="B3" s="60" t="s">
        <v>0</v>
      </c>
      <c r="C3" s="60"/>
      <c r="D3" s="60"/>
      <c r="E3" s="61" t="s">
        <v>43</v>
      </c>
      <c r="F3" s="61"/>
      <c r="G3" s="61"/>
      <c r="H3" s="61"/>
      <c r="I3" s="61"/>
      <c r="J3" s="61"/>
      <c r="K3" s="61"/>
      <c r="L3" s="61"/>
      <c r="M3" s="61"/>
      <c r="N3" s="61"/>
    </row>
    <row r="4" spans="1:14" x14ac:dyDescent="0.2">
      <c r="A4" s="13"/>
      <c r="B4" s="56" t="s">
        <v>1</v>
      </c>
      <c r="C4" s="56"/>
      <c r="D4" s="56"/>
      <c r="E4" s="62">
        <v>8000</v>
      </c>
      <c r="F4" s="62"/>
      <c r="G4" s="62"/>
      <c r="H4" s="62"/>
      <c r="I4" s="62"/>
      <c r="J4" s="62"/>
      <c r="K4" s="62"/>
      <c r="L4" s="62"/>
      <c r="M4" s="62"/>
      <c r="N4" s="62"/>
    </row>
    <row r="5" spans="1:14" x14ac:dyDescent="0.2">
      <c r="A5" s="13"/>
      <c r="B5" s="56" t="s">
        <v>2</v>
      </c>
      <c r="C5" s="56"/>
      <c r="D5" s="56"/>
      <c r="E5" s="62">
        <v>8000</v>
      </c>
      <c r="F5" s="62"/>
      <c r="G5" s="62"/>
      <c r="H5" s="62"/>
      <c r="I5" s="62"/>
      <c r="J5" s="62"/>
      <c r="K5" s="62"/>
      <c r="L5" s="62"/>
      <c r="M5" s="62"/>
      <c r="N5" s="62"/>
    </row>
    <row r="6" spans="1:14" ht="17" thickBot="1" x14ac:dyDescent="0.25">
      <c r="A6" s="13"/>
      <c r="B6" s="63" t="s">
        <v>3</v>
      </c>
      <c r="C6" s="63"/>
      <c r="D6" s="63"/>
      <c r="E6" s="64">
        <v>2000</v>
      </c>
      <c r="F6" s="64"/>
      <c r="G6" s="64"/>
      <c r="H6" s="64"/>
      <c r="I6" s="64"/>
      <c r="J6" s="64"/>
      <c r="K6" s="64"/>
      <c r="L6" s="64"/>
      <c r="M6" s="64"/>
      <c r="N6" s="64"/>
    </row>
    <row r="7" spans="1:14" ht="17" thickTop="1" x14ac:dyDescent="0.2">
      <c r="A7" s="13"/>
      <c r="B7" s="71"/>
      <c r="C7" s="65" t="s">
        <v>4</v>
      </c>
      <c r="D7" s="66"/>
      <c r="E7" s="69" t="s">
        <v>38</v>
      </c>
      <c r="F7" s="70"/>
      <c r="G7" s="70"/>
      <c r="H7" s="70"/>
      <c r="I7" s="70"/>
      <c r="J7" s="70"/>
      <c r="K7" s="70"/>
      <c r="L7" s="70"/>
      <c r="M7" s="70"/>
      <c r="N7" s="70"/>
    </row>
    <row r="8" spans="1:14" x14ac:dyDescent="0.2">
      <c r="A8" s="13"/>
      <c r="B8" s="72"/>
      <c r="C8" s="60"/>
      <c r="D8" s="67"/>
      <c r="E8" s="68" t="s">
        <v>5</v>
      </c>
      <c r="F8" s="56"/>
      <c r="G8" s="56"/>
      <c r="H8" s="56"/>
      <c r="I8" s="56"/>
      <c r="J8" s="56"/>
      <c r="K8" s="56"/>
      <c r="L8" s="56"/>
      <c r="M8" s="56"/>
      <c r="N8" s="56"/>
    </row>
    <row r="9" spans="1:14" x14ac:dyDescent="0.2">
      <c r="A9" s="13"/>
      <c r="B9" s="72"/>
      <c r="C9" s="60"/>
      <c r="D9" s="67"/>
      <c r="E9" s="68">
        <v>2</v>
      </c>
      <c r="F9" s="56"/>
      <c r="G9" s="56">
        <v>4</v>
      </c>
      <c r="H9" s="56"/>
      <c r="I9" s="56">
        <v>8</v>
      </c>
      <c r="J9" s="56"/>
      <c r="K9" s="56">
        <v>16</v>
      </c>
      <c r="L9" s="56"/>
      <c r="M9" s="56">
        <v>32</v>
      </c>
      <c r="N9" s="56"/>
    </row>
    <row r="10" spans="1:14" x14ac:dyDescent="0.2">
      <c r="A10" s="13"/>
      <c r="B10" s="73"/>
      <c r="C10" s="14" t="s">
        <v>33</v>
      </c>
      <c r="D10" s="15" t="s">
        <v>34</v>
      </c>
      <c r="E10" s="16" t="s">
        <v>33</v>
      </c>
      <c r="F10" s="14" t="s">
        <v>34</v>
      </c>
      <c r="G10" s="14" t="s">
        <v>33</v>
      </c>
      <c r="H10" s="14" t="s">
        <v>34</v>
      </c>
      <c r="I10" s="14" t="s">
        <v>33</v>
      </c>
      <c r="J10" s="14" t="s">
        <v>34</v>
      </c>
      <c r="K10" s="14" t="s">
        <v>33</v>
      </c>
      <c r="L10" s="14" t="s">
        <v>34</v>
      </c>
      <c r="M10" s="14" t="s">
        <v>33</v>
      </c>
      <c r="N10" s="14" t="s">
        <v>34</v>
      </c>
    </row>
    <row r="11" spans="1:14" x14ac:dyDescent="0.2">
      <c r="A11" s="13"/>
      <c r="B11" s="17" t="s">
        <v>6</v>
      </c>
      <c r="C11" s="18">
        <v>87.39</v>
      </c>
      <c r="D11" s="18">
        <v>87.59</v>
      </c>
      <c r="E11" s="19">
        <v>43.942487999999997</v>
      </c>
      <c r="F11" s="18">
        <v>44.301848999999997</v>
      </c>
      <c r="G11" s="18">
        <v>42.200842999999999</v>
      </c>
      <c r="H11" s="18">
        <v>42.551932000000001</v>
      </c>
      <c r="I11" s="18">
        <v>34.606313999999998</v>
      </c>
      <c r="J11" s="18">
        <v>35.033352999999998</v>
      </c>
      <c r="K11" s="18">
        <v>21.196985999999999</v>
      </c>
      <c r="L11" s="18">
        <v>22.012043999999999</v>
      </c>
      <c r="M11" s="18">
        <v>10.966835</v>
      </c>
      <c r="N11" s="18">
        <v>11.991047999999999</v>
      </c>
    </row>
    <row r="12" spans="1:14" x14ac:dyDescent="0.2">
      <c r="A12" s="13"/>
      <c r="B12" s="17" t="s">
        <v>7</v>
      </c>
      <c r="C12" s="37">
        <v>87.41</v>
      </c>
      <c r="D12" s="37">
        <v>87.66</v>
      </c>
      <c r="E12" s="38">
        <v>43.946063000000002</v>
      </c>
      <c r="F12" s="37">
        <v>44.343245000000003</v>
      </c>
      <c r="G12" s="18">
        <v>42.125331000000003</v>
      </c>
      <c r="H12" s="18">
        <v>42.532228000000003</v>
      </c>
      <c r="I12" s="18">
        <v>34.571531</v>
      </c>
      <c r="J12" s="18">
        <v>35.063560000000003</v>
      </c>
      <c r="K12" s="18">
        <v>20.994198999999998</v>
      </c>
      <c r="L12" s="18">
        <v>21.892841000000001</v>
      </c>
      <c r="M12" s="18">
        <v>10.956244999999999</v>
      </c>
      <c r="N12" s="18">
        <v>11.886621</v>
      </c>
    </row>
    <row r="13" spans="1:14" x14ac:dyDescent="0.2">
      <c r="A13" s="13"/>
      <c r="B13" s="17" t="s">
        <v>8</v>
      </c>
      <c r="C13" s="37">
        <v>87.38</v>
      </c>
      <c r="D13" s="37">
        <v>87.64</v>
      </c>
      <c r="E13" s="38">
        <v>43.939064000000002</v>
      </c>
      <c r="F13" s="37">
        <v>44.285221999999997</v>
      </c>
      <c r="G13" s="18">
        <v>42.117984999999997</v>
      </c>
      <c r="H13" s="18">
        <v>42.550145000000001</v>
      </c>
      <c r="I13" s="18">
        <v>34.661254999999997</v>
      </c>
      <c r="J13" s="18">
        <v>35.144696000000003</v>
      </c>
      <c r="K13" s="18">
        <v>21.286584000000001</v>
      </c>
      <c r="L13" s="18">
        <v>22.124775</v>
      </c>
      <c r="M13" s="18">
        <v>10.969810000000001</v>
      </c>
      <c r="N13" s="18">
        <v>11.821384999999999</v>
      </c>
    </row>
    <row r="14" spans="1:14" x14ac:dyDescent="0.2">
      <c r="A14" s="13"/>
      <c r="B14" s="17" t="s">
        <v>9</v>
      </c>
      <c r="C14" s="37">
        <v>87.37</v>
      </c>
      <c r="D14" s="37">
        <v>87.63</v>
      </c>
      <c r="E14" s="38">
        <v>43.942680000000003</v>
      </c>
      <c r="F14" s="37">
        <v>44.241697000000002</v>
      </c>
      <c r="G14" s="18">
        <v>42.115200999999999</v>
      </c>
      <c r="H14" s="18">
        <v>42.535348999999997</v>
      </c>
      <c r="I14" s="18">
        <v>34.638204999999999</v>
      </c>
      <c r="J14" s="18">
        <v>35.138581000000002</v>
      </c>
      <c r="K14" s="18">
        <v>21.235299999999999</v>
      </c>
      <c r="L14" s="18">
        <v>22.086416</v>
      </c>
      <c r="M14" s="18">
        <v>10.964129</v>
      </c>
      <c r="N14" s="18">
        <v>11.84844</v>
      </c>
    </row>
    <row r="15" spans="1:14" ht="17" thickBot="1" x14ac:dyDescent="0.25">
      <c r="A15" s="13"/>
      <c r="B15" s="20" t="s">
        <v>10</v>
      </c>
      <c r="C15" s="39">
        <v>87.38</v>
      </c>
      <c r="D15" s="39">
        <v>87.64</v>
      </c>
      <c r="E15" s="40">
        <v>43.944772999999998</v>
      </c>
      <c r="F15" s="39">
        <v>44.330838</v>
      </c>
      <c r="G15" s="21">
        <v>42.119466000000003</v>
      </c>
      <c r="H15" s="21">
        <v>42.54616</v>
      </c>
      <c r="I15" s="21">
        <v>34.510334</v>
      </c>
      <c r="J15" s="21">
        <v>35.018056000000001</v>
      </c>
      <c r="K15" s="21">
        <v>21.304905000000002</v>
      </c>
      <c r="L15" s="21">
        <v>22.166975999999998</v>
      </c>
      <c r="M15" s="21">
        <v>10.969536</v>
      </c>
      <c r="N15" s="21">
        <v>11.826522000000001</v>
      </c>
    </row>
    <row r="16" spans="1:14" ht="17" thickBot="1" x14ac:dyDescent="0.25">
      <c r="A16" s="13"/>
      <c r="B16" s="22" t="s">
        <v>11</v>
      </c>
      <c r="C16" s="23">
        <v>87.385999999999996</v>
      </c>
      <c r="D16" s="23">
        <v>87.631999999999991</v>
      </c>
      <c r="E16" s="23">
        <f>AVERAGE(E11:E15)</f>
        <v>43.9430136</v>
      </c>
      <c r="F16" s="23">
        <f t="shared" ref="F16:N16" si="0">AVERAGE(F11:F15)</f>
        <v>44.300570199999996</v>
      </c>
      <c r="G16" s="23">
        <f t="shared" si="0"/>
        <v>42.135765200000002</v>
      </c>
      <c r="H16" s="23">
        <f t="shared" si="0"/>
        <v>42.54316279999999</v>
      </c>
      <c r="I16" s="23">
        <f t="shared" si="0"/>
        <v>34.597527800000002</v>
      </c>
      <c r="J16" s="23">
        <f t="shared" si="0"/>
        <v>35.079649200000006</v>
      </c>
      <c r="K16" s="23">
        <f t="shared" si="0"/>
        <v>21.203594799999998</v>
      </c>
      <c r="L16" s="23">
        <f t="shared" si="0"/>
        <v>22.0566104</v>
      </c>
      <c r="M16" s="23">
        <f t="shared" si="0"/>
        <v>10.965311</v>
      </c>
      <c r="N16" s="23">
        <f t="shared" si="0"/>
        <v>11.874803199999999</v>
      </c>
    </row>
    <row r="17" spans="1:14" x14ac:dyDescent="0.2">
      <c r="A17" s="13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13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13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13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3"/>
      <c r="B22" s="57" t="s">
        <v>36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</row>
    <row r="23" spans="1:14" ht="95" customHeight="1" x14ac:dyDescent="0.2">
      <c r="A23" s="13"/>
      <c r="B23" s="60" t="s">
        <v>0</v>
      </c>
      <c r="C23" s="60"/>
      <c r="D23" s="60"/>
      <c r="E23" s="61" t="s">
        <v>43</v>
      </c>
      <c r="F23" s="61"/>
      <c r="G23" s="61"/>
      <c r="H23" s="61"/>
      <c r="I23" s="61"/>
      <c r="J23" s="61"/>
      <c r="K23" s="61"/>
      <c r="L23" s="61"/>
      <c r="M23" s="61"/>
      <c r="N23" s="61"/>
    </row>
    <row r="24" spans="1:14" x14ac:dyDescent="0.2">
      <c r="A24" s="13"/>
      <c r="B24" s="56" t="s">
        <v>1</v>
      </c>
      <c r="C24" s="56"/>
      <c r="D24" s="56"/>
      <c r="E24" s="62">
        <v>8000</v>
      </c>
      <c r="F24" s="62"/>
      <c r="G24" s="62"/>
      <c r="H24" s="62"/>
      <c r="I24" s="62"/>
      <c r="J24" s="62"/>
      <c r="K24" s="62"/>
      <c r="L24" s="62"/>
      <c r="M24" s="62"/>
      <c r="N24" s="62"/>
    </row>
    <row r="25" spans="1:14" x14ac:dyDescent="0.2">
      <c r="A25" s="13"/>
      <c r="B25" s="56" t="s">
        <v>2</v>
      </c>
      <c r="C25" s="56"/>
      <c r="D25" s="56"/>
      <c r="E25" s="62">
        <v>8000</v>
      </c>
      <c r="F25" s="62"/>
      <c r="G25" s="62"/>
      <c r="H25" s="62"/>
      <c r="I25" s="62"/>
      <c r="J25" s="62"/>
      <c r="K25" s="62"/>
      <c r="L25" s="62"/>
      <c r="M25" s="62"/>
      <c r="N25" s="62"/>
    </row>
    <row r="26" spans="1:14" ht="17" thickBot="1" x14ac:dyDescent="0.25">
      <c r="A26" s="13"/>
      <c r="B26" s="63" t="s">
        <v>3</v>
      </c>
      <c r="C26" s="63"/>
      <c r="D26" s="63"/>
      <c r="E26" s="64">
        <v>2000</v>
      </c>
      <c r="F26" s="64"/>
      <c r="G26" s="64"/>
      <c r="H26" s="64"/>
      <c r="I26" s="64"/>
      <c r="J26" s="64"/>
      <c r="K26" s="64"/>
      <c r="L26" s="64"/>
      <c r="M26" s="64"/>
      <c r="N26" s="64"/>
    </row>
    <row r="27" spans="1:14" ht="17" thickTop="1" x14ac:dyDescent="0.2">
      <c r="A27" s="13"/>
      <c r="B27" s="71"/>
      <c r="C27" s="65" t="s">
        <v>4</v>
      </c>
      <c r="D27" s="66"/>
      <c r="E27" s="69" t="s">
        <v>37</v>
      </c>
      <c r="F27" s="70"/>
      <c r="G27" s="70"/>
      <c r="H27" s="70"/>
      <c r="I27" s="70"/>
      <c r="J27" s="70"/>
      <c r="K27" s="70"/>
      <c r="L27" s="70"/>
      <c r="M27" s="70"/>
      <c r="N27" s="70"/>
    </row>
    <row r="28" spans="1:14" x14ac:dyDescent="0.2">
      <c r="A28" s="13"/>
      <c r="B28" s="72"/>
      <c r="C28" s="60"/>
      <c r="D28" s="67"/>
      <c r="E28" s="68" t="s">
        <v>5</v>
      </c>
      <c r="F28" s="56"/>
      <c r="G28" s="56"/>
      <c r="H28" s="56"/>
      <c r="I28" s="56"/>
      <c r="J28" s="56"/>
      <c r="K28" s="56"/>
      <c r="L28" s="56"/>
      <c r="M28" s="56"/>
      <c r="N28" s="56"/>
    </row>
    <row r="29" spans="1:14" x14ac:dyDescent="0.2">
      <c r="A29" s="13"/>
      <c r="B29" s="72"/>
      <c r="C29" s="60"/>
      <c r="D29" s="67"/>
      <c r="E29" s="68">
        <v>2</v>
      </c>
      <c r="F29" s="56"/>
      <c r="G29" s="56">
        <v>4</v>
      </c>
      <c r="H29" s="56"/>
      <c r="I29" s="56">
        <v>8</v>
      </c>
      <c r="J29" s="56"/>
      <c r="K29" s="56">
        <v>16</v>
      </c>
      <c r="L29" s="56"/>
      <c r="M29" s="56">
        <v>32</v>
      </c>
      <c r="N29" s="56"/>
    </row>
    <row r="30" spans="1:14" x14ac:dyDescent="0.2">
      <c r="A30" s="13"/>
      <c r="B30" s="73"/>
      <c r="C30" s="14" t="s">
        <v>33</v>
      </c>
      <c r="D30" s="15" t="s">
        <v>34</v>
      </c>
      <c r="E30" s="16" t="s">
        <v>33</v>
      </c>
      <c r="F30" s="14" t="s">
        <v>34</v>
      </c>
      <c r="G30" s="14" t="s">
        <v>33</v>
      </c>
      <c r="H30" s="14" t="s">
        <v>34</v>
      </c>
      <c r="I30" s="14" t="s">
        <v>33</v>
      </c>
      <c r="J30" s="14" t="s">
        <v>34</v>
      </c>
      <c r="K30" s="14" t="s">
        <v>33</v>
      </c>
      <c r="L30" s="14" t="s">
        <v>34</v>
      </c>
      <c r="M30" s="14" t="s">
        <v>33</v>
      </c>
      <c r="N30" s="14" t="s">
        <v>34</v>
      </c>
    </row>
    <row r="31" spans="1:14" x14ac:dyDescent="0.2">
      <c r="A31" s="13"/>
      <c r="B31" s="17" t="s">
        <v>6</v>
      </c>
      <c r="C31" s="18">
        <v>87.39</v>
      </c>
      <c r="D31" s="18">
        <v>87.59</v>
      </c>
      <c r="E31" s="19">
        <v>86.755992000000006</v>
      </c>
      <c r="F31" s="18">
        <v>87.079323000000002</v>
      </c>
      <c r="G31" s="18">
        <v>28.950092999999999</v>
      </c>
      <c r="H31" s="18">
        <v>29.356313</v>
      </c>
      <c r="I31" s="18">
        <v>12.464764000000001</v>
      </c>
      <c r="J31" s="18">
        <v>12.883342000000001</v>
      </c>
      <c r="K31" s="18">
        <v>5.8283110000000002</v>
      </c>
      <c r="L31" s="18">
        <v>6.574452</v>
      </c>
      <c r="M31" s="18">
        <v>2.8155399999999999</v>
      </c>
      <c r="N31" s="18">
        <v>3.7469920000000001</v>
      </c>
    </row>
    <row r="32" spans="1:14" x14ac:dyDescent="0.2">
      <c r="A32" s="13"/>
      <c r="B32" s="17" t="s">
        <v>7</v>
      </c>
      <c r="C32" s="37">
        <v>87.41</v>
      </c>
      <c r="D32" s="37">
        <v>87.66</v>
      </c>
      <c r="E32" s="38">
        <v>86.891461000000007</v>
      </c>
      <c r="F32" s="37">
        <v>87.278806000000003</v>
      </c>
      <c r="G32" s="18">
        <v>28.954025000000001</v>
      </c>
      <c r="H32" s="18">
        <v>29.367345</v>
      </c>
      <c r="I32" s="18">
        <v>12.480632</v>
      </c>
      <c r="J32" s="18">
        <v>12.945124</v>
      </c>
      <c r="K32" s="18">
        <v>5.828595</v>
      </c>
      <c r="L32" s="18">
        <v>6.5626110000000004</v>
      </c>
      <c r="M32" s="18">
        <v>2.812154</v>
      </c>
      <c r="N32" s="18">
        <v>3.6984970000000001</v>
      </c>
    </row>
    <row r="33" spans="1:14" x14ac:dyDescent="0.2">
      <c r="A33" s="13"/>
      <c r="B33" s="17" t="s">
        <v>8</v>
      </c>
      <c r="C33" s="37">
        <v>87.38</v>
      </c>
      <c r="D33" s="37">
        <v>87.64</v>
      </c>
      <c r="E33" s="38">
        <v>87.090676999999999</v>
      </c>
      <c r="F33" s="37">
        <v>87.597504000000001</v>
      </c>
      <c r="G33" s="18">
        <v>28.952563000000001</v>
      </c>
      <c r="H33" s="18">
        <v>29.348837</v>
      </c>
      <c r="I33" s="18">
        <v>12.462152</v>
      </c>
      <c r="J33" s="18">
        <v>12.960761</v>
      </c>
      <c r="K33" s="18">
        <v>5.833164</v>
      </c>
      <c r="L33" s="18">
        <v>6.565175</v>
      </c>
      <c r="M33" s="18">
        <v>2.8113670000000002</v>
      </c>
      <c r="N33" s="18">
        <v>3.660256</v>
      </c>
    </row>
    <row r="34" spans="1:14" x14ac:dyDescent="0.2">
      <c r="A34" s="13"/>
      <c r="B34" s="17" t="s">
        <v>9</v>
      </c>
      <c r="C34" s="37">
        <v>87.37</v>
      </c>
      <c r="D34" s="37">
        <v>87.63</v>
      </c>
      <c r="E34" s="38">
        <v>86.875564999999995</v>
      </c>
      <c r="F34" s="37">
        <v>87.334140000000005</v>
      </c>
      <c r="G34" s="18">
        <v>28.947873999999999</v>
      </c>
      <c r="H34" s="18">
        <v>29.344325999999999</v>
      </c>
      <c r="I34" s="18">
        <v>12.465431000000001</v>
      </c>
      <c r="J34" s="18">
        <v>12.941354</v>
      </c>
      <c r="K34" s="18">
        <v>5.8326729999999998</v>
      </c>
      <c r="L34" s="18">
        <v>6.5661339999999999</v>
      </c>
      <c r="M34" s="18">
        <v>2.8208959999999998</v>
      </c>
      <c r="N34" s="18">
        <v>3.6930049999999999</v>
      </c>
    </row>
    <row r="35" spans="1:14" ht="17" thickBot="1" x14ac:dyDescent="0.25">
      <c r="A35" s="13"/>
      <c r="B35" s="17" t="s">
        <v>10</v>
      </c>
      <c r="C35" s="37">
        <v>87.38</v>
      </c>
      <c r="D35" s="37">
        <v>87.64</v>
      </c>
      <c r="E35" s="38">
        <v>86.783642999999998</v>
      </c>
      <c r="F35" s="37">
        <v>87.140180999999998</v>
      </c>
      <c r="G35" s="18">
        <v>28.961691999999999</v>
      </c>
      <c r="H35" s="18">
        <v>29.412901999999999</v>
      </c>
      <c r="I35" s="18">
        <v>12.489666</v>
      </c>
      <c r="J35" s="18">
        <v>12.94383</v>
      </c>
      <c r="K35" s="18">
        <v>5.844017</v>
      </c>
      <c r="L35" s="18">
        <v>6.5926119999999999</v>
      </c>
      <c r="M35" s="18">
        <v>2.811814</v>
      </c>
      <c r="N35" s="18">
        <v>3.666172</v>
      </c>
    </row>
    <row r="36" spans="1:14" ht="17" thickBot="1" x14ac:dyDescent="0.25">
      <c r="A36" s="13"/>
      <c r="B36" s="22" t="s">
        <v>11</v>
      </c>
      <c r="C36" s="23">
        <v>87.385999999999996</v>
      </c>
      <c r="D36" s="23">
        <v>87.631999999999991</v>
      </c>
      <c r="E36" s="23">
        <f>AVERAGE(E31:E35)</f>
        <v>86.879467599999998</v>
      </c>
      <c r="F36" s="23">
        <f t="shared" ref="F36" si="1">AVERAGE(F31:F35)</f>
        <v>87.285990800000008</v>
      </c>
      <c r="G36" s="23">
        <f>AVERAGE(G31:G35)</f>
        <v>28.953249399999997</v>
      </c>
      <c r="H36" s="23">
        <f t="shared" ref="H36" si="2">AVERAGE(H31:H35)</f>
        <v>29.365944599999999</v>
      </c>
      <c r="I36" s="23">
        <f t="shared" ref="I36" si="3">AVERAGE(I31:I35)</f>
        <v>12.472529000000002</v>
      </c>
      <c r="J36" s="23">
        <f t="shared" ref="J36" si="4">AVERAGE(J31:J35)</f>
        <v>12.934882200000001</v>
      </c>
      <c r="K36" s="23">
        <f t="shared" ref="K36" si="5">AVERAGE(K31:K35)</f>
        <v>5.8333519999999996</v>
      </c>
      <c r="L36" s="23">
        <f>AVERAGE(L31:L35)</f>
        <v>6.5721968000000004</v>
      </c>
      <c r="M36" s="23">
        <f t="shared" ref="M36" si="6">AVERAGE(M31:M35)</f>
        <v>2.8143541999999999</v>
      </c>
      <c r="N36" s="23">
        <f t="shared" ref="N36" si="7">AVERAGE(N31:N35)</f>
        <v>3.6929844000000003</v>
      </c>
    </row>
    <row r="37" spans="1:14" x14ac:dyDescent="0.2">
      <c r="A37" s="1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2">
      <c r="A38" s="1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2">
      <c r="A39" s="1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x14ac:dyDescent="0.2">
      <c r="A40" s="1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x14ac:dyDescent="0.2">
      <c r="A41" s="1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">
      <c r="A44" s="13"/>
      <c r="B44" s="57" t="s">
        <v>39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9"/>
    </row>
    <row r="45" spans="1:14" ht="95" customHeight="1" x14ac:dyDescent="0.2">
      <c r="A45" s="13"/>
      <c r="B45" s="60" t="s">
        <v>0</v>
      </c>
      <c r="C45" s="60"/>
      <c r="D45" s="60"/>
      <c r="E45" s="61" t="s">
        <v>43</v>
      </c>
      <c r="F45" s="61"/>
      <c r="G45" s="61"/>
      <c r="H45" s="61"/>
      <c r="I45" s="61"/>
      <c r="J45" s="61"/>
      <c r="K45" s="61"/>
      <c r="L45" s="61"/>
      <c r="M45" s="61"/>
      <c r="N45" s="61"/>
    </row>
    <row r="46" spans="1:14" x14ac:dyDescent="0.2">
      <c r="A46" s="13"/>
      <c r="B46" s="56" t="s">
        <v>1</v>
      </c>
      <c r="C46" s="56"/>
      <c r="D46" s="56"/>
      <c r="E46" s="62">
        <v>8000</v>
      </c>
      <c r="F46" s="62"/>
      <c r="G46" s="62"/>
      <c r="H46" s="62"/>
      <c r="I46" s="62"/>
      <c r="J46" s="62"/>
      <c r="K46" s="62"/>
      <c r="L46" s="62"/>
      <c r="M46" s="62"/>
      <c r="N46" s="62"/>
    </row>
    <row r="47" spans="1:14" x14ac:dyDescent="0.2">
      <c r="A47" s="13"/>
      <c r="B47" s="56" t="s">
        <v>2</v>
      </c>
      <c r="C47" s="56"/>
      <c r="D47" s="56"/>
      <c r="E47" s="62">
        <v>8000</v>
      </c>
      <c r="F47" s="62"/>
      <c r="G47" s="62"/>
      <c r="H47" s="62"/>
      <c r="I47" s="62"/>
      <c r="J47" s="62"/>
      <c r="K47" s="62"/>
      <c r="L47" s="62"/>
      <c r="M47" s="62"/>
      <c r="N47" s="62"/>
    </row>
    <row r="48" spans="1:14" ht="17" thickBot="1" x14ac:dyDescent="0.25">
      <c r="A48" s="13"/>
      <c r="B48" s="63" t="s">
        <v>3</v>
      </c>
      <c r="C48" s="63"/>
      <c r="D48" s="63"/>
      <c r="E48" s="64">
        <v>2000</v>
      </c>
      <c r="F48" s="64"/>
      <c r="G48" s="64"/>
      <c r="H48" s="64"/>
      <c r="I48" s="64"/>
      <c r="J48" s="64"/>
      <c r="K48" s="64"/>
      <c r="L48" s="64"/>
      <c r="M48" s="64"/>
      <c r="N48" s="64"/>
    </row>
    <row r="49" spans="1:14" ht="17" thickTop="1" x14ac:dyDescent="0.2">
      <c r="A49" s="13"/>
      <c r="B49" s="71"/>
      <c r="C49" s="65" t="s">
        <v>4</v>
      </c>
      <c r="D49" s="66"/>
      <c r="E49" s="69" t="s">
        <v>40</v>
      </c>
      <c r="F49" s="70"/>
      <c r="G49" s="70"/>
      <c r="H49" s="70"/>
      <c r="I49" s="70"/>
      <c r="J49" s="70"/>
      <c r="K49" s="70"/>
      <c r="L49" s="70"/>
      <c r="M49" s="70"/>
      <c r="N49" s="70"/>
    </row>
    <row r="50" spans="1:14" x14ac:dyDescent="0.2">
      <c r="A50" s="13"/>
      <c r="B50" s="72"/>
      <c r="C50" s="60"/>
      <c r="D50" s="67"/>
      <c r="E50" s="68" t="s">
        <v>5</v>
      </c>
      <c r="F50" s="56"/>
      <c r="G50" s="56"/>
      <c r="H50" s="56"/>
      <c r="I50" s="56"/>
      <c r="J50" s="56"/>
      <c r="K50" s="56"/>
      <c r="L50" s="56"/>
      <c r="M50" s="56"/>
      <c r="N50" s="56"/>
    </row>
    <row r="51" spans="1:14" x14ac:dyDescent="0.2">
      <c r="A51" s="13"/>
      <c r="B51" s="72"/>
      <c r="C51" s="60"/>
      <c r="D51" s="67"/>
      <c r="E51" s="68">
        <v>2</v>
      </c>
      <c r="F51" s="56"/>
      <c r="G51" s="56">
        <v>4</v>
      </c>
      <c r="H51" s="56"/>
      <c r="I51" s="56">
        <v>8</v>
      </c>
      <c r="J51" s="56"/>
      <c r="K51" s="56">
        <v>16</v>
      </c>
      <c r="L51" s="56"/>
      <c r="M51" s="56">
        <v>32</v>
      </c>
      <c r="N51" s="56"/>
    </row>
    <row r="52" spans="1:14" x14ac:dyDescent="0.2">
      <c r="A52" s="13"/>
      <c r="B52" s="73"/>
      <c r="C52" s="14" t="s">
        <v>33</v>
      </c>
      <c r="D52" s="15" t="s">
        <v>34</v>
      </c>
      <c r="E52" s="16" t="s">
        <v>33</v>
      </c>
      <c r="F52" s="14" t="s">
        <v>34</v>
      </c>
      <c r="G52" s="14" t="s">
        <v>33</v>
      </c>
      <c r="H52" s="14" t="s">
        <v>34</v>
      </c>
      <c r="I52" s="14" t="s">
        <v>33</v>
      </c>
      <c r="J52" s="14" t="s">
        <v>34</v>
      </c>
      <c r="K52" s="14" t="s">
        <v>33</v>
      </c>
      <c r="L52" s="14" t="s">
        <v>34</v>
      </c>
      <c r="M52" s="14" t="s">
        <v>33</v>
      </c>
      <c r="N52" s="14" t="s">
        <v>34</v>
      </c>
    </row>
    <row r="53" spans="1:14" x14ac:dyDescent="0.2">
      <c r="A53" s="13"/>
      <c r="B53" s="17" t="s">
        <v>6</v>
      </c>
      <c r="C53" s="18">
        <v>87.39</v>
      </c>
      <c r="D53" s="18">
        <v>87.59</v>
      </c>
      <c r="E53" s="19">
        <v>43.768420999999996</v>
      </c>
      <c r="F53" s="18">
        <v>44.112828999999998</v>
      </c>
      <c r="G53" s="18">
        <v>21.758196999999999</v>
      </c>
      <c r="H53" s="18">
        <v>22.176648</v>
      </c>
      <c r="I53" s="18">
        <v>10.970591000000001</v>
      </c>
      <c r="J53" s="18">
        <v>11.485979</v>
      </c>
      <c r="K53" s="18">
        <v>5.5722889999999996</v>
      </c>
      <c r="L53" s="18">
        <v>6.3162979999999997</v>
      </c>
      <c r="M53" s="18">
        <v>2.8557839999999999</v>
      </c>
      <c r="N53" s="18">
        <v>4.2383030000000002</v>
      </c>
    </row>
    <row r="54" spans="1:14" x14ac:dyDescent="0.2">
      <c r="A54" s="13"/>
      <c r="B54" s="17" t="s">
        <v>7</v>
      </c>
      <c r="C54" s="37">
        <v>87.41</v>
      </c>
      <c r="D54" s="37">
        <v>87.66</v>
      </c>
      <c r="E54" s="38">
        <v>43.301273999999999</v>
      </c>
      <c r="F54" s="37">
        <v>43.662761000000003</v>
      </c>
      <c r="G54" s="18">
        <v>21.703645000000002</v>
      </c>
      <c r="H54" s="18">
        <v>22.138836999999999</v>
      </c>
      <c r="I54" s="18">
        <v>10.987576000000001</v>
      </c>
      <c r="J54" s="18">
        <v>11.532759</v>
      </c>
      <c r="K54" s="18">
        <v>5.7514070000000004</v>
      </c>
      <c r="L54" s="18">
        <v>6.5376919999999998</v>
      </c>
      <c r="M54" s="18">
        <v>2.8576630000000001</v>
      </c>
      <c r="N54" s="18">
        <v>3.7094309999999999</v>
      </c>
    </row>
    <row r="55" spans="1:14" x14ac:dyDescent="0.2">
      <c r="A55" s="13"/>
      <c r="B55" s="17" t="s">
        <v>8</v>
      </c>
      <c r="C55" s="37">
        <v>87.38</v>
      </c>
      <c r="D55" s="37">
        <v>87.64</v>
      </c>
      <c r="E55" s="38">
        <v>43.349249999999998</v>
      </c>
      <c r="F55" s="37">
        <v>43.705745</v>
      </c>
      <c r="G55" s="18">
        <v>21.703361000000001</v>
      </c>
      <c r="H55" s="18">
        <v>22.102542</v>
      </c>
      <c r="I55" s="18">
        <v>10.975878</v>
      </c>
      <c r="J55" s="18">
        <v>11.521815999999999</v>
      </c>
      <c r="K55" s="18">
        <v>5.7863800000000003</v>
      </c>
      <c r="L55" s="18">
        <v>6.6516970000000004</v>
      </c>
      <c r="M55" s="18">
        <v>2.85812</v>
      </c>
      <c r="N55" s="18">
        <v>3.726426</v>
      </c>
    </row>
    <row r="56" spans="1:14" x14ac:dyDescent="0.2">
      <c r="A56" s="13"/>
      <c r="B56" s="17" t="s">
        <v>9</v>
      </c>
      <c r="C56" s="37">
        <v>87.37</v>
      </c>
      <c r="D56" s="37">
        <v>87.63</v>
      </c>
      <c r="E56" s="38">
        <v>43.893256000000001</v>
      </c>
      <c r="F56" s="37">
        <v>44.346668999999999</v>
      </c>
      <c r="G56" s="18">
        <v>21.705627</v>
      </c>
      <c r="H56" s="18">
        <v>22.114232999999999</v>
      </c>
      <c r="I56" s="18">
        <v>10.988173</v>
      </c>
      <c r="J56" s="18">
        <v>11.538968000000001</v>
      </c>
      <c r="K56" s="18">
        <v>5.8019400000000001</v>
      </c>
      <c r="L56" s="18">
        <v>6.6328069999999997</v>
      </c>
      <c r="M56" s="18">
        <v>2.8551220000000002</v>
      </c>
      <c r="N56" s="18">
        <v>3.7428560000000002</v>
      </c>
    </row>
    <row r="57" spans="1:14" ht="17" thickBot="1" x14ac:dyDescent="0.25">
      <c r="A57" s="13"/>
      <c r="B57" s="17" t="s">
        <v>10</v>
      </c>
      <c r="C57" s="37">
        <v>87.38</v>
      </c>
      <c r="D57" s="37">
        <v>87.64</v>
      </c>
      <c r="E57" s="38">
        <v>43.928221000000001</v>
      </c>
      <c r="F57" s="37">
        <v>44.352449</v>
      </c>
      <c r="G57" s="18">
        <v>21.703472999999999</v>
      </c>
      <c r="H57" s="18">
        <v>22.097321999999998</v>
      </c>
      <c r="I57" s="18">
        <v>10.979938000000001</v>
      </c>
      <c r="J57" s="18">
        <v>11.522225000000001</v>
      </c>
      <c r="K57" s="18">
        <v>5.7990490000000001</v>
      </c>
      <c r="L57" s="18">
        <v>6.6223919999999996</v>
      </c>
      <c r="M57" s="18">
        <v>2.855696</v>
      </c>
      <c r="N57" s="18">
        <v>3.7354310000000002</v>
      </c>
    </row>
    <row r="58" spans="1:14" ht="17" thickBot="1" x14ac:dyDescent="0.25">
      <c r="A58" s="13"/>
      <c r="B58" s="22" t="s">
        <v>11</v>
      </c>
      <c r="C58" s="23">
        <v>87.385999999999996</v>
      </c>
      <c r="D58" s="23">
        <v>87.631999999999991</v>
      </c>
      <c r="E58" s="23">
        <f>AVERAGE(E53:E57)</f>
        <v>43.648084400000002</v>
      </c>
      <c r="F58" s="23">
        <f t="shared" ref="F58" si="8">AVERAGE(F53:F57)</f>
        <v>44.036090600000001</v>
      </c>
      <c r="G58" s="23">
        <f t="shared" ref="G58" si="9">AVERAGE(G53:G57)</f>
        <v>21.714860600000002</v>
      </c>
      <c r="H58" s="23">
        <f t="shared" ref="H58" si="10">AVERAGE(H53:H57)</f>
        <v>22.125916400000001</v>
      </c>
      <c r="I58" s="23">
        <f t="shared" ref="I58" si="11">AVERAGE(I53:I57)</f>
        <v>10.980431200000002</v>
      </c>
      <c r="J58" s="23">
        <f t="shared" ref="J58" si="12">AVERAGE(J53:J57)</f>
        <v>11.520349399999999</v>
      </c>
      <c r="K58" s="23">
        <f t="shared" ref="K58" si="13">AVERAGE(K53:K57)</f>
        <v>5.7422130000000005</v>
      </c>
      <c r="L58" s="23">
        <f t="shared" ref="L58" si="14">AVERAGE(L53:L57)</f>
        <v>6.5521772</v>
      </c>
      <c r="M58" s="23">
        <f t="shared" ref="M58" si="15">AVERAGE(M53:M57)</f>
        <v>2.8564769999999999</v>
      </c>
      <c r="N58" s="23">
        <f t="shared" ref="N58" si="16">AVERAGE(N53:N57)</f>
        <v>3.8304894000000003</v>
      </c>
    </row>
    <row r="59" spans="1:14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">
      <c r="A61" s="13"/>
      <c r="B61" s="56" t="s">
        <v>45</v>
      </c>
      <c r="C61" s="56"/>
      <c r="D61" s="56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34" x14ac:dyDescent="0.2">
      <c r="A62" s="13"/>
      <c r="B62" s="26" t="s">
        <v>17</v>
      </c>
      <c r="C62" s="26" t="s">
        <v>19</v>
      </c>
      <c r="D62" s="27" t="s">
        <v>18</v>
      </c>
      <c r="E62" s="13"/>
      <c r="F62" s="28"/>
      <c r="G62" s="13"/>
      <c r="H62" s="13"/>
      <c r="I62" s="13"/>
      <c r="J62" s="13"/>
      <c r="K62" s="13"/>
      <c r="L62" s="13"/>
      <c r="M62" s="13"/>
      <c r="N62" s="13"/>
    </row>
    <row r="63" spans="1:14" x14ac:dyDescent="0.2">
      <c r="A63" s="13"/>
      <c r="B63" s="29" t="s">
        <v>6</v>
      </c>
      <c r="C63" s="37">
        <v>87.39</v>
      </c>
      <c r="D63" s="37">
        <v>87.59</v>
      </c>
      <c r="E63" s="13"/>
      <c r="I63" s="13"/>
      <c r="J63" s="13"/>
      <c r="K63" s="13"/>
      <c r="L63" s="13"/>
      <c r="M63" s="13"/>
      <c r="N63" s="13"/>
    </row>
    <row r="64" spans="1:14" x14ac:dyDescent="0.2">
      <c r="A64" s="13"/>
      <c r="B64" s="29" t="s">
        <v>7</v>
      </c>
      <c r="C64" s="37">
        <v>87.41</v>
      </c>
      <c r="D64" s="37">
        <v>87.66</v>
      </c>
      <c r="E64" s="13"/>
      <c r="I64" s="13"/>
      <c r="J64" s="13"/>
      <c r="K64" s="13"/>
      <c r="L64" s="13"/>
      <c r="M64" s="13"/>
      <c r="N64" s="13"/>
    </row>
    <row r="65" spans="1:14" x14ac:dyDescent="0.2">
      <c r="A65" s="13"/>
      <c r="B65" s="29" t="s">
        <v>8</v>
      </c>
      <c r="C65" s="37">
        <v>87.38</v>
      </c>
      <c r="D65" s="37">
        <v>87.64</v>
      </c>
      <c r="E65" s="13"/>
      <c r="F65" s="41"/>
      <c r="G65" s="13"/>
      <c r="H65" s="13"/>
      <c r="I65" s="13"/>
      <c r="J65" s="13"/>
      <c r="K65" s="13"/>
      <c r="L65" s="13"/>
      <c r="M65" s="13"/>
      <c r="N65" s="13"/>
    </row>
    <row r="66" spans="1:14" x14ac:dyDescent="0.2">
      <c r="A66" s="13"/>
      <c r="B66" s="29" t="s">
        <v>9</v>
      </c>
      <c r="C66" s="37">
        <v>87.37</v>
      </c>
      <c r="D66" s="37">
        <v>87.63</v>
      </c>
      <c r="E66" s="13"/>
      <c r="F66" s="41"/>
      <c r="G66" s="13"/>
      <c r="H66" s="13"/>
      <c r="I66" s="13"/>
      <c r="J66" s="13"/>
      <c r="K66" s="13"/>
      <c r="L66" s="13"/>
      <c r="M66" s="13"/>
      <c r="N66" s="13"/>
    </row>
    <row r="67" spans="1:14" x14ac:dyDescent="0.2">
      <c r="A67" s="13"/>
      <c r="B67" s="29" t="s">
        <v>10</v>
      </c>
      <c r="C67" s="37">
        <v>87.38</v>
      </c>
      <c r="D67" s="37">
        <v>87.64</v>
      </c>
      <c r="E67" s="13"/>
      <c r="F67" s="41"/>
      <c r="G67" s="13"/>
      <c r="H67" s="13"/>
      <c r="I67" s="13"/>
      <c r="J67" s="13"/>
      <c r="K67" s="13"/>
      <c r="L67" s="13"/>
      <c r="M67" s="13"/>
      <c r="N67" s="13"/>
    </row>
    <row r="68" spans="1:14" x14ac:dyDescent="0.2">
      <c r="A68" s="13"/>
      <c r="B68" s="29" t="s">
        <v>20</v>
      </c>
      <c r="C68" s="18">
        <f>AVERAGE(C63:C67)</f>
        <v>87.385999999999996</v>
      </c>
      <c r="D68" s="18">
        <f>AVERAGE(D63:D67)</f>
        <v>87.631999999999991</v>
      </c>
      <c r="E68" s="13"/>
      <c r="F68" s="25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13"/>
      <c r="B69" s="57" t="s">
        <v>46</v>
      </c>
      <c r="C69" s="58"/>
      <c r="D69" s="59"/>
      <c r="E69" s="13"/>
      <c r="F69" s="25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13"/>
      <c r="B70" s="29" t="s">
        <v>21</v>
      </c>
      <c r="C70" s="75">
        <f>C68/D68</f>
        <v>0.99719280628081075</v>
      </c>
      <c r="D70" s="75"/>
      <c r="E70" s="13"/>
      <c r="F70" s="25"/>
      <c r="G70" s="13"/>
      <c r="H70" s="13"/>
      <c r="I70" s="13"/>
      <c r="J70" s="13"/>
      <c r="K70" s="13"/>
      <c r="L70" s="13"/>
      <c r="M70" s="13"/>
      <c r="N70" s="13"/>
    </row>
    <row r="71" spans="1:14" x14ac:dyDescent="0.2">
      <c r="A71" s="13"/>
      <c r="B71" s="29" t="s">
        <v>22</v>
      </c>
      <c r="C71" s="75">
        <f>1-C70</f>
        <v>2.8071937191892493E-3</v>
      </c>
      <c r="D71" s="75"/>
      <c r="E71" s="13"/>
      <c r="F71" s="25"/>
      <c r="G71" s="13"/>
      <c r="H71" s="13"/>
      <c r="I71" s="13"/>
      <c r="J71" s="13"/>
      <c r="K71" s="13"/>
      <c r="L71" s="13"/>
      <c r="M71" s="13"/>
      <c r="N71" s="13"/>
    </row>
    <row r="72" spans="1:14" x14ac:dyDescent="0.2">
      <c r="A72" s="13"/>
      <c r="B72" s="30"/>
      <c r="C72" s="25"/>
      <c r="D72" s="25"/>
      <c r="E72" s="13"/>
      <c r="F72" s="25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A73" s="13"/>
      <c r="B73" s="30"/>
      <c r="C73" s="30"/>
      <c r="D73" s="25"/>
      <c r="E73" s="25"/>
      <c r="F73" s="25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A74" s="13"/>
      <c r="B74" s="30"/>
      <c r="C74" s="30"/>
      <c r="D74" s="25"/>
      <c r="E74" s="25"/>
      <c r="F74" s="25"/>
      <c r="G74" s="13"/>
      <c r="H74" s="13"/>
      <c r="I74" s="13"/>
      <c r="J74" s="13"/>
      <c r="K74" s="13"/>
      <c r="L74" s="13"/>
      <c r="M74" s="13"/>
      <c r="N74" s="13"/>
    </row>
    <row r="75" spans="1:14" x14ac:dyDescent="0.2">
      <c r="A75" s="24"/>
      <c r="B75" s="56" t="s">
        <v>25</v>
      </c>
      <c r="C75" s="56"/>
      <c r="D75" s="56"/>
      <c r="E75" s="56"/>
      <c r="F75" s="56"/>
      <c r="G75" s="31"/>
      <c r="H75" s="56" t="s">
        <v>44</v>
      </c>
      <c r="I75" s="56"/>
      <c r="J75" s="56"/>
      <c r="K75" s="56"/>
      <c r="L75" s="31"/>
      <c r="M75" s="13"/>
      <c r="N75" s="13"/>
    </row>
    <row r="76" spans="1:14" ht="34" x14ac:dyDescent="0.2">
      <c r="A76" s="24"/>
      <c r="B76" s="32" t="s">
        <v>23</v>
      </c>
      <c r="C76" s="26" t="s">
        <v>32</v>
      </c>
      <c r="D76" s="26" t="s">
        <v>28</v>
      </c>
      <c r="E76" s="26" t="s">
        <v>42</v>
      </c>
      <c r="F76" s="26" t="s">
        <v>41</v>
      </c>
      <c r="G76" s="13"/>
      <c r="H76" s="32" t="s">
        <v>23</v>
      </c>
      <c r="I76" s="26" t="s">
        <v>28</v>
      </c>
      <c r="J76" s="26" t="s">
        <v>42</v>
      </c>
      <c r="K76" s="26" t="s">
        <v>41</v>
      </c>
      <c r="L76" s="33"/>
      <c r="M76" s="13"/>
      <c r="N76" s="13"/>
    </row>
    <row r="77" spans="1:14" x14ac:dyDescent="0.2">
      <c r="A77" s="24"/>
      <c r="B77" s="17">
        <v>2</v>
      </c>
      <c r="C77" s="42">
        <f>1/(C71 + (C70/B77))</f>
        <v>1.9944013291153644</v>
      </c>
      <c r="D77" s="42">
        <f>D68/F16</f>
        <v>1.9781235231143819</v>
      </c>
      <c r="E77" s="42">
        <f>D68/F36</f>
        <v>1.003964086296423</v>
      </c>
      <c r="F77" s="42">
        <f>D68/F58</f>
        <v>1.9900040808799677</v>
      </c>
      <c r="G77" s="13"/>
      <c r="H77" s="17">
        <v>2</v>
      </c>
      <c r="I77" s="42">
        <f t="shared" ref="I77:I80" si="17">100 * ABS(C77-D77) / ((C77+D77)/2)</f>
        <v>0.81951940423209169</v>
      </c>
      <c r="J77" s="42">
        <f t="shared" ref="J77:J80" si="18">100 * ABS(C77-E77) / ((C77+E77)/2)</f>
        <v>66.065145877685993</v>
      </c>
      <c r="K77" s="42">
        <f t="shared" ref="K77:K80" si="19">100 * ABS(C77-F77) / ((C77+F77)/2)</f>
        <v>0.22072293267977561</v>
      </c>
      <c r="L77" s="74"/>
      <c r="M77" s="13"/>
      <c r="N77" s="13"/>
    </row>
    <row r="78" spans="1:14" x14ac:dyDescent="0.2">
      <c r="A78" s="24"/>
      <c r="B78" s="17">
        <v>4</v>
      </c>
      <c r="C78" s="42">
        <f>1/(C71+(C70/B78))</f>
        <v>3.9665949983025928</v>
      </c>
      <c r="D78" s="42">
        <f>D68/H16</f>
        <v>2.059837450543287</v>
      </c>
      <c r="E78" s="42">
        <f>D68/H36</f>
        <v>2.9841369379958578</v>
      </c>
      <c r="F78" s="42">
        <f>D68/H58</f>
        <v>3.9606043164838129</v>
      </c>
      <c r="G78" s="13"/>
      <c r="H78" s="17">
        <v>4</v>
      </c>
      <c r="I78" s="42">
        <f>100 * ABS(C78-D78) / ((C78+D78)/2)</f>
        <v>63.279811528443119</v>
      </c>
      <c r="J78" s="42">
        <f t="shared" si="18"/>
        <v>28.269197238814364</v>
      </c>
      <c r="K78" s="42">
        <f t="shared" si="19"/>
        <v>0.15114245475335913</v>
      </c>
      <c r="L78" s="74"/>
      <c r="M78" s="13"/>
      <c r="N78" s="13"/>
    </row>
    <row r="79" spans="1:14" x14ac:dyDescent="0.2">
      <c r="A79" s="24"/>
      <c r="B79" s="17">
        <v>8</v>
      </c>
      <c r="C79" s="42">
        <f>1/(C71+(C70/B79))</f>
        <v>7.845826711730874</v>
      </c>
      <c r="D79" s="42">
        <f>D68/J16</f>
        <v>2.4980865544117234</v>
      </c>
      <c r="E79" s="42">
        <f>D68/J36</f>
        <v>6.7748587613731797</v>
      </c>
      <c r="F79" s="42">
        <f>D68/J58</f>
        <v>7.6067137338733843</v>
      </c>
      <c r="G79" s="13"/>
      <c r="H79" s="17">
        <v>8</v>
      </c>
      <c r="I79" s="42">
        <f>100 * ABS(C79-D79) / ((C79+D79)/2)</f>
        <v>103.39878186765587</v>
      </c>
      <c r="J79" s="42">
        <f t="shared" si="18"/>
        <v>14.650037473657818</v>
      </c>
      <c r="K79" s="42">
        <f t="shared" si="19"/>
        <v>3.0948047500566092</v>
      </c>
      <c r="L79" s="74"/>
      <c r="M79" s="13"/>
      <c r="N79" s="13"/>
    </row>
    <row r="80" spans="1:14" x14ac:dyDescent="0.2">
      <c r="A80" s="24"/>
      <c r="B80" s="17">
        <v>16</v>
      </c>
      <c r="C80" s="42">
        <f>1/(C71+(C70/B80))</f>
        <v>15.353496419263726</v>
      </c>
      <c r="D80" s="42">
        <f>D68/L16</f>
        <v>3.9730492768734758</v>
      </c>
      <c r="E80" s="42">
        <f>D68/L36</f>
        <v>13.333745574995561</v>
      </c>
      <c r="F80" s="42">
        <f>D68/L58</f>
        <v>13.374485659514823</v>
      </c>
      <c r="G80" s="13"/>
      <c r="H80" s="17">
        <v>16</v>
      </c>
      <c r="I80" s="42">
        <f t="shared" si="17"/>
        <v>117.77011082394159</v>
      </c>
      <c r="J80" s="42">
        <f t="shared" si="18"/>
        <v>14.081178278987885</v>
      </c>
      <c r="K80" s="42">
        <f t="shared" si="19"/>
        <v>13.777582806352445</v>
      </c>
      <c r="L80" s="74"/>
      <c r="M80" s="13"/>
      <c r="N80" s="13"/>
    </row>
    <row r="81" spans="1:14" x14ac:dyDescent="0.2">
      <c r="A81" s="24"/>
      <c r="B81" s="17">
        <v>32</v>
      </c>
      <c r="C81" s="42">
        <f>1/(C71 + (C70/B81))</f>
        <v>29.438199416322064</v>
      </c>
      <c r="D81" s="42">
        <f>D68/N16</f>
        <v>7.3796591424774096</v>
      </c>
      <c r="E81" s="42">
        <f>D68/N36</f>
        <v>23.7293176759696</v>
      </c>
      <c r="F81" s="42">
        <f>D68/N58</f>
        <v>22.877494452797595</v>
      </c>
      <c r="G81" s="13"/>
      <c r="H81" s="17">
        <v>32</v>
      </c>
      <c r="I81" s="42">
        <f>100 * ABS(C81-D81) / ((C81+D81)/2)</f>
        <v>119.82522144038528</v>
      </c>
      <c r="J81" s="42">
        <f>100 * ABS(C81-E81) / ((C81+E81)/2)</f>
        <v>21.475073701269942</v>
      </c>
      <c r="K81" s="42">
        <f>100 * ABS(C81-F81) / ((C81+F81)/2)</f>
        <v>25.081211691228475</v>
      </c>
      <c r="L81" s="74"/>
      <c r="M81" s="13"/>
      <c r="N81" s="13"/>
    </row>
    <row r="82" spans="1:14" x14ac:dyDescent="0.2">
      <c r="A82" s="24"/>
      <c r="B82" s="34" t="s">
        <v>24</v>
      </c>
      <c r="C82" s="42">
        <f>1/C71</f>
        <v>356.22764227643393</v>
      </c>
      <c r="D82" s="35" t="s">
        <v>27</v>
      </c>
      <c r="E82" s="35"/>
      <c r="F82" s="35" t="s">
        <v>27</v>
      </c>
      <c r="G82" s="13"/>
      <c r="H82" s="34" t="s">
        <v>24</v>
      </c>
      <c r="I82" s="35" t="s">
        <v>27</v>
      </c>
      <c r="J82" s="35"/>
      <c r="K82" s="35" t="s">
        <v>27</v>
      </c>
      <c r="L82" s="36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</sheetData>
  <mergeCells count="60">
    <mergeCell ref="H75:K75"/>
    <mergeCell ref="B61:D61"/>
    <mergeCell ref="C70:D70"/>
    <mergeCell ref="C71:D71"/>
    <mergeCell ref="B69:D69"/>
    <mergeCell ref="E50:N50"/>
    <mergeCell ref="E51:F51"/>
    <mergeCell ref="G51:H51"/>
    <mergeCell ref="B3:D3"/>
    <mergeCell ref="B6:D6"/>
    <mergeCell ref="B27:B30"/>
    <mergeCell ref="C27:D29"/>
    <mergeCell ref="E27:N27"/>
    <mergeCell ref="E28:N28"/>
    <mergeCell ref="E29:F29"/>
    <mergeCell ref="G29:H29"/>
    <mergeCell ref="I29:J29"/>
    <mergeCell ref="K29:L29"/>
    <mergeCell ref="M29:N29"/>
    <mergeCell ref="M9:N9"/>
    <mergeCell ref="E7:N7"/>
    <mergeCell ref="E8:N8"/>
    <mergeCell ref="B7:B10"/>
    <mergeCell ref="B22:N22"/>
    <mergeCell ref="C7:D9"/>
    <mergeCell ref="E9:F9"/>
    <mergeCell ref="G9:H9"/>
    <mergeCell ref="I9:J9"/>
    <mergeCell ref="K9:L9"/>
    <mergeCell ref="E3:N3"/>
    <mergeCell ref="E4:N4"/>
    <mergeCell ref="E5:N5"/>
    <mergeCell ref="E6:N6"/>
    <mergeCell ref="B2:N2"/>
    <mergeCell ref="B4:D4"/>
    <mergeCell ref="B5:D5"/>
    <mergeCell ref="E23:N23"/>
    <mergeCell ref="E24:N24"/>
    <mergeCell ref="E25:N25"/>
    <mergeCell ref="B26:D26"/>
    <mergeCell ref="E26:N26"/>
    <mergeCell ref="B24:D24"/>
    <mergeCell ref="B25:D25"/>
    <mergeCell ref="B23:D23"/>
    <mergeCell ref="I51:J51"/>
    <mergeCell ref="K51:L51"/>
    <mergeCell ref="M51:N51"/>
    <mergeCell ref="B75:F75"/>
    <mergeCell ref="B44:N44"/>
    <mergeCell ref="B45:D45"/>
    <mergeCell ref="E45:N45"/>
    <mergeCell ref="E46:N46"/>
    <mergeCell ref="B47:D47"/>
    <mergeCell ref="E47:N47"/>
    <mergeCell ref="B46:D46"/>
    <mergeCell ref="B48:D48"/>
    <mergeCell ref="E48:N48"/>
    <mergeCell ref="B49:B52"/>
    <mergeCell ref="C49:D51"/>
    <mergeCell ref="E49:N49"/>
  </mergeCells>
  <pageMargins left="0.75" right="0.75" top="1" bottom="1" header="0.5" footer="0.5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48DE-5D5C-7241-9E3B-D11667427CB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2019-08-30T06:49:05Z</dcterms:created>
  <dcterms:modified xsi:type="dcterms:W3CDTF">2019-09-02T07:13:10Z</dcterms:modified>
</cp:coreProperties>
</file>